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mc:AlternateContent xmlns:mc="http://schemas.openxmlformats.org/markup-compatibility/2006">
    <mc:Choice Requires="x15">
      <x15ac:absPath xmlns:x15ac="http://schemas.microsoft.com/office/spreadsheetml/2010/11/ac" url="D:\FUGA\Modificaciones\2025\200-2024\"/>
    </mc:Choice>
  </mc:AlternateContent>
  <xr:revisionPtr revIDLastSave="0" documentId="8_{2CB4C7EE-2323-4FA9-B4D2-DE1A240422A3}" xr6:coauthVersionLast="47" xr6:coauthVersionMax="47" xr10:uidLastSave="{00000000-0000-0000-0000-000000000000}"/>
  <bookViews>
    <workbookView xWindow="-120" yWindow="-120" windowWidth="20730" windowHeight="11160" firstSheet="1" activeTab="1" xr2:uid="{00000000-000D-0000-FFFF-FFFF00000000}"/>
  </bookViews>
  <sheets>
    <sheet name="FICHA_2024" sheetId="1" state="hidden" r:id="rId1"/>
    <sheet name="Muelle día 1" sheetId="169" r:id="rId2"/>
    <sheet name="Muelle día 2" sheetId="172" r:id="rId3"/>
    <sheet name="CNA Día 1" sheetId="173" r:id="rId4"/>
    <sheet name="CNA Día 2" sheetId="174" r:id="rId5"/>
    <sheet name="CNA Día 3" sheetId="175" r:id="rId6"/>
    <sheet name="Plazoleta CNA" sheetId="176" r:id="rId7"/>
    <sheet name="Media Torta Día 1" sheetId="177" r:id="rId8"/>
    <sheet name="Media Torta Día 2" sheetId="178" r:id="rId9"/>
    <sheet name="TOTAL" sheetId="170" r:id="rId10"/>
    <sheet name="Complemento" sheetId="167" state="hidden" r:id="rId11"/>
  </sheets>
  <definedNames>
    <definedName name="ITEMS">#REF!</definedName>
  </definedNames>
  <calcPr calcId="191029" concurrentManualCount="12"/>
</workbook>
</file>

<file path=xl/calcChain.xml><?xml version="1.0" encoding="utf-8"?>
<calcChain xmlns="http://schemas.openxmlformats.org/spreadsheetml/2006/main">
  <c r="K31" i="174" l="1"/>
  <c r="J26" i="174" l="1"/>
  <c r="I26" i="174"/>
  <c r="H26" i="174"/>
  <c r="K26" i="174" s="1"/>
  <c r="B26" i="174"/>
  <c r="J24" i="174"/>
  <c r="I24" i="174"/>
  <c r="H24" i="174"/>
  <c r="K24" i="174" s="1"/>
  <c r="B24" i="174"/>
  <c r="J21" i="174"/>
  <c r="I21" i="174"/>
  <c r="H21" i="174"/>
  <c r="K21" i="174" s="1"/>
  <c r="B21" i="174"/>
  <c r="J20" i="174"/>
  <c r="I20" i="174"/>
  <c r="H20" i="174"/>
  <c r="K20" i="174" s="1"/>
  <c r="B20" i="174"/>
  <c r="J19" i="174"/>
  <c r="I19" i="174"/>
  <c r="H19" i="174"/>
  <c r="K19" i="174" s="1"/>
  <c r="B19" i="174"/>
  <c r="J18" i="174"/>
  <c r="I18" i="174"/>
  <c r="H18" i="174"/>
  <c r="K18" i="174" s="1"/>
  <c r="B18" i="174"/>
  <c r="J17" i="174"/>
  <c r="I17" i="174"/>
  <c r="H17" i="174"/>
  <c r="K17" i="174" s="1"/>
  <c r="B17" i="174"/>
  <c r="J16" i="174"/>
  <c r="I16" i="174"/>
  <c r="H16" i="174"/>
  <c r="K16" i="174" s="1"/>
  <c r="B16" i="174"/>
  <c r="J15" i="173"/>
  <c r="I15" i="173"/>
  <c r="H15" i="173"/>
  <c r="K15" i="173" s="1"/>
  <c r="B15" i="173"/>
  <c r="J14" i="173"/>
  <c r="I14" i="173"/>
  <c r="H14" i="173"/>
  <c r="K14" i="173" s="1"/>
  <c r="B14" i="173"/>
  <c r="J13" i="173"/>
  <c r="I13" i="173"/>
  <c r="H13" i="173"/>
  <c r="K13" i="173" s="1"/>
  <c r="B13" i="173"/>
  <c r="B12" i="173"/>
  <c r="J21" i="176"/>
  <c r="I21" i="176"/>
  <c r="H21" i="176"/>
  <c r="K21" i="176" s="1"/>
  <c r="B21" i="176"/>
  <c r="J20" i="176"/>
  <c r="I20" i="176"/>
  <c r="H20" i="176"/>
  <c r="F20" i="176" s="1"/>
  <c r="B20" i="176"/>
  <c r="J14" i="176"/>
  <c r="I14" i="176"/>
  <c r="H14" i="176"/>
  <c r="K14" i="176" s="1"/>
  <c r="B14" i="176"/>
  <c r="J8" i="176"/>
  <c r="I8" i="176"/>
  <c r="H8" i="176"/>
  <c r="K8" i="176" s="1"/>
  <c r="B8" i="176"/>
  <c r="J38" i="178"/>
  <c r="I38" i="178"/>
  <c r="H38" i="178"/>
  <c r="K38" i="178" s="1"/>
  <c r="B38" i="178"/>
  <c r="J39" i="177"/>
  <c r="I39" i="177"/>
  <c r="H39" i="177"/>
  <c r="K39" i="177" s="1"/>
  <c r="B39" i="177"/>
  <c r="J37" i="178"/>
  <c r="I37" i="178"/>
  <c r="H37" i="178"/>
  <c r="K37" i="178" s="1"/>
  <c r="B37" i="178"/>
  <c r="J22" i="178"/>
  <c r="I22" i="178"/>
  <c r="H22" i="178"/>
  <c r="K22" i="178" s="1"/>
  <c r="B22" i="178"/>
  <c r="J24" i="177"/>
  <c r="I24" i="177"/>
  <c r="H24" i="177"/>
  <c r="K24" i="177" s="1"/>
  <c r="B24" i="177"/>
  <c r="J23" i="177"/>
  <c r="I23" i="177"/>
  <c r="H23" i="177"/>
  <c r="K23" i="177" s="1"/>
  <c r="B23" i="177"/>
  <c r="J22" i="177"/>
  <c r="I22" i="177"/>
  <c r="H22" i="177"/>
  <c r="K22" i="177" s="1"/>
  <c r="B22" i="177"/>
  <c r="J27" i="178"/>
  <c r="I27" i="178"/>
  <c r="H27" i="178"/>
  <c r="K27" i="178" s="1"/>
  <c r="B27" i="178"/>
  <c r="J26" i="178"/>
  <c r="I26" i="178"/>
  <c r="H26" i="178"/>
  <c r="K26" i="178" s="1"/>
  <c r="B26" i="178"/>
  <c r="J21" i="177"/>
  <c r="I21" i="177"/>
  <c r="H21" i="177"/>
  <c r="K21" i="177" s="1"/>
  <c r="B21" i="177"/>
  <c r="J24" i="178"/>
  <c r="I24" i="178"/>
  <c r="H24" i="178"/>
  <c r="K24" i="178" s="1"/>
  <c r="B24" i="178"/>
  <c r="J20" i="177"/>
  <c r="I20" i="177"/>
  <c r="H20" i="177"/>
  <c r="K20" i="177" s="1"/>
  <c r="B20" i="177"/>
  <c r="B19" i="177"/>
  <c r="J30" i="178"/>
  <c r="I30" i="178"/>
  <c r="H30" i="178"/>
  <c r="K30" i="178" s="1"/>
  <c r="B30" i="178"/>
  <c r="J28" i="177"/>
  <c r="I28" i="177"/>
  <c r="H28" i="177"/>
  <c r="K28" i="177" s="1"/>
  <c r="B28" i="177"/>
  <c r="B31" i="177"/>
  <c r="H31" i="177"/>
  <c r="F31" i="177" s="1"/>
  <c r="I31" i="177"/>
  <c r="J31" i="177"/>
  <c r="B33" i="178"/>
  <c r="H33" i="178"/>
  <c r="F33" i="178" s="1"/>
  <c r="I33" i="178"/>
  <c r="J33" i="178"/>
  <c r="F26" i="174" l="1"/>
  <c r="G26" i="174" s="1"/>
  <c r="F24" i="174"/>
  <c r="G24" i="174" s="1"/>
  <c r="F21" i="174"/>
  <c r="G21" i="174" s="1"/>
  <c r="F20" i="174"/>
  <c r="G20" i="174" s="1"/>
  <c r="F19" i="174"/>
  <c r="G19" i="174" s="1"/>
  <c r="F18" i="174"/>
  <c r="G18" i="174" s="1"/>
  <c r="F17" i="174"/>
  <c r="G17" i="174" s="1"/>
  <c r="F16" i="174"/>
  <c r="G16" i="174" s="1"/>
  <c r="F15" i="173"/>
  <c r="G15" i="173" s="1"/>
  <c r="F14" i="173"/>
  <c r="G14" i="173" s="1"/>
  <c r="F13" i="173"/>
  <c r="G13" i="173" s="1"/>
  <c r="F21" i="176"/>
  <c r="G21" i="176" s="1"/>
  <c r="G20" i="176"/>
  <c r="K20" i="176"/>
  <c r="F14" i="176"/>
  <c r="G14" i="176"/>
  <c r="F8" i="176"/>
  <c r="G8" i="176" s="1"/>
  <c r="F38" i="178"/>
  <c r="G38" i="178" s="1"/>
  <c r="F39" i="177"/>
  <c r="G39" i="177"/>
  <c r="F37" i="178"/>
  <c r="G37" i="178" s="1"/>
  <c r="F22" i="178"/>
  <c r="G22" i="178" s="1"/>
  <c r="F24" i="177"/>
  <c r="G24" i="177" s="1"/>
  <c r="F23" i="177"/>
  <c r="G23" i="177" s="1"/>
  <c r="F22" i="177"/>
  <c r="G22" i="177" s="1"/>
  <c r="F27" i="178"/>
  <c r="G27" i="178" s="1"/>
  <c r="F26" i="178"/>
  <c r="G26" i="178" s="1"/>
  <c r="F21" i="177"/>
  <c r="G21" i="177" s="1"/>
  <c r="F24" i="178"/>
  <c r="G24" i="178" s="1"/>
  <c r="F20" i="177"/>
  <c r="G20" i="177" s="1"/>
  <c r="F30" i="178"/>
  <c r="G30" i="178" s="1"/>
  <c r="F28" i="177"/>
  <c r="G28" i="177" s="1"/>
  <c r="K31" i="177"/>
  <c r="G31" i="177"/>
  <c r="K33" i="178"/>
  <c r="G33" i="178"/>
  <c r="J18" i="176"/>
  <c r="I18" i="176"/>
  <c r="H18" i="176"/>
  <c r="K18" i="176" s="1"/>
  <c r="B18" i="176"/>
  <c r="J17" i="176"/>
  <c r="I17" i="176"/>
  <c r="H17" i="176"/>
  <c r="B17" i="176"/>
  <c r="J16" i="176"/>
  <c r="I16" i="176"/>
  <c r="H16" i="176"/>
  <c r="K16" i="176" s="1"/>
  <c r="B16" i="176"/>
  <c r="B15" i="176"/>
  <c r="J3" i="176"/>
  <c r="I3" i="176"/>
  <c r="H3" i="176"/>
  <c r="K3" i="176" s="1"/>
  <c r="B3" i="176"/>
  <c r="J10" i="178"/>
  <c r="I10" i="178"/>
  <c r="H10" i="178"/>
  <c r="K10" i="178" s="1"/>
  <c r="B10" i="178"/>
  <c r="J9" i="178"/>
  <c r="I9" i="178"/>
  <c r="H9" i="178"/>
  <c r="K9" i="178" s="1"/>
  <c r="B9" i="178"/>
  <c r="J8" i="178"/>
  <c r="I8" i="178"/>
  <c r="H8" i="178"/>
  <c r="K8" i="178" s="1"/>
  <c r="B8" i="178"/>
  <c r="J7" i="178"/>
  <c r="I7" i="178"/>
  <c r="H7" i="178"/>
  <c r="K7" i="178" s="1"/>
  <c r="B7" i="178"/>
  <c r="J39" i="178"/>
  <c r="I39" i="178"/>
  <c r="H39" i="178"/>
  <c r="E39" i="178"/>
  <c r="B39" i="178"/>
  <c r="J36" i="178"/>
  <c r="I36" i="178"/>
  <c r="H36" i="178"/>
  <c r="B36" i="178"/>
  <c r="J35" i="178"/>
  <c r="I35" i="178"/>
  <c r="H35" i="178"/>
  <c r="K35" i="178" s="1"/>
  <c r="B35" i="178"/>
  <c r="J34" i="178"/>
  <c r="I34" i="178"/>
  <c r="H34" i="178"/>
  <c r="K34" i="178" s="1"/>
  <c r="B34" i="178"/>
  <c r="J32" i="178"/>
  <c r="I32" i="178"/>
  <c r="H32" i="178"/>
  <c r="F32" i="178" s="1"/>
  <c r="B32" i="178"/>
  <c r="J31" i="178"/>
  <c r="I31" i="178"/>
  <c r="H31" i="178"/>
  <c r="K31" i="178" s="1"/>
  <c r="B31" i="178"/>
  <c r="J29" i="178"/>
  <c r="I29" i="178"/>
  <c r="H29" i="178"/>
  <c r="B29" i="178"/>
  <c r="J28" i="178"/>
  <c r="I28" i="178"/>
  <c r="H28" i="178"/>
  <c r="F28" i="178" s="1"/>
  <c r="B28" i="178"/>
  <c r="J25" i="178"/>
  <c r="I25" i="178"/>
  <c r="H25" i="178"/>
  <c r="K25" i="178" s="1"/>
  <c r="B25" i="178"/>
  <c r="J23" i="178"/>
  <c r="I23" i="178"/>
  <c r="H23" i="178"/>
  <c r="K23" i="178" s="1"/>
  <c r="B23" i="178"/>
  <c r="J21" i="178"/>
  <c r="I21" i="178"/>
  <c r="H21" i="178"/>
  <c r="B21" i="178"/>
  <c r="J20" i="178"/>
  <c r="I20" i="178"/>
  <c r="H20" i="178"/>
  <c r="F20" i="178" s="1"/>
  <c r="G20" i="178" s="1"/>
  <c r="B20" i="178"/>
  <c r="J19" i="178"/>
  <c r="I19" i="178"/>
  <c r="H19" i="178"/>
  <c r="K19" i="178" s="1"/>
  <c r="B19" i="178"/>
  <c r="J18" i="178"/>
  <c r="I18" i="178"/>
  <c r="H18" i="178"/>
  <c r="K18" i="178" s="1"/>
  <c r="B18" i="178"/>
  <c r="J17" i="178"/>
  <c r="I17" i="178"/>
  <c r="H17" i="178"/>
  <c r="B17" i="178"/>
  <c r="J16" i="178"/>
  <c r="I16" i="178"/>
  <c r="H16" i="178"/>
  <c r="F16" i="178" s="1"/>
  <c r="B16" i="178"/>
  <c r="J15" i="178"/>
  <c r="I15" i="178"/>
  <c r="H15" i="178"/>
  <c r="K15" i="178" s="1"/>
  <c r="B15" i="178"/>
  <c r="J14" i="178"/>
  <c r="I14" i="178"/>
  <c r="H14" i="178"/>
  <c r="K14" i="178" s="1"/>
  <c r="B14" i="178"/>
  <c r="J13" i="178"/>
  <c r="I13" i="178"/>
  <c r="H13" i="178"/>
  <c r="B13" i="178"/>
  <c r="J12" i="178"/>
  <c r="I12" i="178"/>
  <c r="H12" i="178"/>
  <c r="F12" i="178" s="1"/>
  <c r="G12" i="178" s="1"/>
  <c r="B12" i="178"/>
  <c r="J11" i="178"/>
  <c r="I11" i="178"/>
  <c r="H11" i="178"/>
  <c r="K11" i="178" s="1"/>
  <c r="B11" i="178"/>
  <c r="J6" i="178"/>
  <c r="I6" i="178"/>
  <c r="H6" i="178"/>
  <c r="K6" i="178" s="1"/>
  <c r="B6" i="178"/>
  <c r="J5" i="178"/>
  <c r="I5" i="178"/>
  <c r="H5" i="178"/>
  <c r="B5" i="178"/>
  <c r="J4" i="178"/>
  <c r="I4" i="178"/>
  <c r="H4" i="178"/>
  <c r="F4" i="178" s="1"/>
  <c r="B4" i="178"/>
  <c r="J3" i="178"/>
  <c r="I3" i="178"/>
  <c r="H3" i="178"/>
  <c r="K3" i="178" s="1"/>
  <c r="B3" i="178"/>
  <c r="J27" i="177"/>
  <c r="I27" i="177"/>
  <c r="H27" i="177"/>
  <c r="K27" i="177" s="1"/>
  <c r="B27" i="177"/>
  <c r="J16" i="177"/>
  <c r="I16" i="177"/>
  <c r="H16" i="177"/>
  <c r="K16" i="177" s="1"/>
  <c r="B16" i="177"/>
  <c r="J41" i="177"/>
  <c r="I41" i="177"/>
  <c r="H41" i="177"/>
  <c r="F41" i="177" s="1"/>
  <c r="E41" i="177"/>
  <c r="B41" i="177"/>
  <c r="J40" i="177"/>
  <c r="I40" i="177"/>
  <c r="H40" i="177"/>
  <c r="F40" i="177" s="1"/>
  <c r="E40" i="177"/>
  <c r="B40" i="177"/>
  <c r="J38" i="177"/>
  <c r="I38" i="177"/>
  <c r="H38" i="177"/>
  <c r="B38" i="177"/>
  <c r="J37" i="177"/>
  <c r="I37" i="177"/>
  <c r="H37" i="177"/>
  <c r="B37" i="177"/>
  <c r="J36" i="177"/>
  <c r="I36" i="177"/>
  <c r="H36" i="177"/>
  <c r="F36" i="177" s="1"/>
  <c r="G36" i="177" s="1"/>
  <c r="B36" i="177"/>
  <c r="J35" i="177"/>
  <c r="I35" i="177"/>
  <c r="H35" i="177"/>
  <c r="B35" i="177"/>
  <c r="J34" i="177"/>
  <c r="I34" i="177"/>
  <c r="H34" i="177"/>
  <c r="B34" i="177"/>
  <c r="J33" i="177"/>
  <c r="I33" i="177"/>
  <c r="H33" i="177"/>
  <c r="F33" i="177" s="1"/>
  <c r="G33" i="177" s="1"/>
  <c r="B33" i="177"/>
  <c r="J32" i="177"/>
  <c r="I32" i="177"/>
  <c r="H32" i="177"/>
  <c r="B32" i="177"/>
  <c r="J30" i="177"/>
  <c r="I30" i="177"/>
  <c r="H30" i="177"/>
  <c r="F30" i="177" s="1"/>
  <c r="G30" i="177" s="1"/>
  <c r="B30" i="177"/>
  <c r="J29" i="177"/>
  <c r="I29" i="177"/>
  <c r="H29" i="177"/>
  <c r="F29" i="177" s="1"/>
  <c r="G29" i="177" s="1"/>
  <c r="B29" i="177"/>
  <c r="J26" i="177"/>
  <c r="I26" i="177"/>
  <c r="H26" i="177"/>
  <c r="B26" i="177"/>
  <c r="J25" i="177"/>
  <c r="I25" i="177"/>
  <c r="H25" i="177"/>
  <c r="B25" i="177"/>
  <c r="J19" i="177"/>
  <c r="I19" i="177"/>
  <c r="H19" i="177"/>
  <c r="F19" i="177" s="1"/>
  <c r="G19" i="177" s="1"/>
  <c r="J18" i="177"/>
  <c r="I18" i="177"/>
  <c r="H18" i="177"/>
  <c r="B18" i="177"/>
  <c r="J17" i="177"/>
  <c r="I17" i="177"/>
  <c r="H17" i="177"/>
  <c r="B17" i="177"/>
  <c r="J15" i="177"/>
  <c r="I15" i="177"/>
  <c r="H15" i="177"/>
  <c r="F15" i="177" s="1"/>
  <c r="B15" i="177"/>
  <c r="J14" i="177"/>
  <c r="I14" i="177"/>
  <c r="H14" i="177"/>
  <c r="F14" i="177" s="1"/>
  <c r="G14" i="177" s="1"/>
  <c r="B14" i="177"/>
  <c r="J13" i="177"/>
  <c r="I13" i="177"/>
  <c r="H13" i="177"/>
  <c r="K13" i="177" s="1"/>
  <c r="B13" i="177"/>
  <c r="J12" i="177"/>
  <c r="I12" i="177"/>
  <c r="H12" i="177"/>
  <c r="B12" i="177"/>
  <c r="J11" i="177"/>
  <c r="I11" i="177"/>
  <c r="H11" i="177"/>
  <c r="B11" i="177"/>
  <c r="J10" i="177"/>
  <c r="I10" i="177"/>
  <c r="H10" i="177"/>
  <c r="F10" i="177" s="1"/>
  <c r="G10" i="177" s="1"/>
  <c r="B10" i="177"/>
  <c r="J9" i="177"/>
  <c r="I9" i="177"/>
  <c r="H9" i="177"/>
  <c r="B9" i="177"/>
  <c r="J8" i="177"/>
  <c r="I8" i="177"/>
  <c r="H8" i="177"/>
  <c r="B8" i="177"/>
  <c r="J7" i="177"/>
  <c r="I7" i="177"/>
  <c r="H7" i="177"/>
  <c r="B7" i="177"/>
  <c r="J6" i="177"/>
  <c r="I6" i="177"/>
  <c r="H6" i="177"/>
  <c r="F6" i="177" s="1"/>
  <c r="G6" i="177" s="1"/>
  <c r="B6" i="177"/>
  <c r="J5" i="177"/>
  <c r="I5" i="177"/>
  <c r="H5" i="177"/>
  <c r="K5" i="177" s="1"/>
  <c r="B5" i="177"/>
  <c r="J4" i="177"/>
  <c r="I4" i="177"/>
  <c r="H4" i="177"/>
  <c r="B4" i="177"/>
  <c r="J3" i="177"/>
  <c r="I3" i="177"/>
  <c r="H3" i="177"/>
  <c r="B3" i="177"/>
  <c r="J34" i="176"/>
  <c r="I34" i="176"/>
  <c r="H34" i="176"/>
  <c r="F34" i="176" s="1"/>
  <c r="G34" i="176" s="1"/>
  <c r="E34" i="176"/>
  <c r="B34" i="176"/>
  <c r="J33" i="176"/>
  <c r="I33" i="176"/>
  <c r="H33" i="176"/>
  <c r="F33" i="176" s="1"/>
  <c r="G33" i="176" s="1"/>
  <c r="B33" i="176"/>
  <c r="J32" i="176"/>
  <c r="I32" i="176"/>
  <c r="H32" i="176"/>
  <c r="F32" i="176" s="1"/>
  <c r="G32" i="176" s="1"/>
  <c r="B32" i="176"/>
  <c r="J31" i="176"/>
  <c r="I31" i="176"/>
  <c r="H31" i="176"/>
  <c r="F31" i="176" s="1"/>
  <c r="G31" i="176" s="1"/>
  <c r="B31" i="176"/>
  <c r="J30" i="176"/>
  <c r="I30" i="176"/>
  <c r="H30" i="176"/>
  <c r="F30" i="176" s="1"/>
  <c r="G30" i="176" s="1"/>
  <c r="B30" i="176"/>
  <c r="J29" i="176"/>
  <c r="I29" i="176"/>
  <c r="H29" i="176"/>
  <c r="F29" i="176" s="1"/>
  <c r="G29" i="176" s="1"/>
  <c r="B29" i="176"/>
  <c r="J28" i="176"/>
  <c r="I28" i="176"/>
  <c r="H28" i="176"/>
  <c r="F28" i="176" s="1"/>
  <c r="G28" i="176" s="1"/>
  <c r="B28" i="176"/>
  <c r="J27" i="176"/>
  <c r="I27" i="176"/>
  <c r="H27" i="176"/>
  <c r="F27" i="176" s="1"/>
  <c r="G27" i="176" s="1"/>
  <c r="B27" i="176"/>
  <c r="J26" i="176"/>
  <c r="I26" i="176"/>
  <c r="H26" i="176"/>
  <c r="F26" i="176" s="1"/>
  <c r="G26" i="176" s="1"/>
  <c r="B26" i="176"/>
  <c r="J25" i="176"/>
  <c r="I25" i="176"/>
  <c r="H25" i="176"/>
  <c r="F25" i="176" s="1"/>
  <c r="G25" i="176" s="1"/>
  <c r="B25" i="176"/>
  <c r="J24" i="176"/>
  <c r="I24" i="176"/>
  <c r="H24" i="176"/>
  <c r="F24" i="176" s="1"/>
  <c r="G24" i="176" s="1"/>
  <c r="B24" i="176"/>
  <c r="J23" i="176"/>
  <c r="I23" i="176"/>
  <c r="H23" i="176"/>
  <c r="F23" i="176" s="1"/>
  <c r="G23" i="176" s="1"/>
  <c r="B23" i="176"/>
  <c r="J22" i="176"/>
  <c r="I22" i="176"/>
  <c r="H22" i="176"/>
  <c r="F22" i="176" s="1"/>
  <c r="G22" i="176" s="1"/>
  <c r="B22" i="176"/>
  <c r="J19" i="176"/>
  <c r="I19" i="176"/>
  <c r="H19" i="176"/>
  <c r="F19" i="176" s="1"/>
  <c r="G19" i="176" s="1"/>
  <c r="B19" i="176"/>
  <c r="J15" i="176"/>
  <c r="I15" i="176"/>
  <c r="H15" i="176"/>
  <c r="K15" i="176" s="1"/>
  <c r="J13" i="176"/>
  <c r="I13" i="176"/>
  <c r="H13" i="176"/>
  <c r="K13" i="176" s="1"/>
  <c r="B13" i="176"/>
  <c r="J12" i="176"/>
  <c r="I12" i="176"/>
  <c r="H12" i="176"/>
  <c r="K12" i="176" s="1"/>
  <c r="B12" i="176"/>
  <c r="J11" i="176"/>
  <c r="I11" i="176"/>
  <c r="H11" i="176"/>
  <c r="K11" i="176" s="1"/>
  <c r="B11" i="176"/>
  <c r="J10" i="176"/>
  <c r="I10" i="176"/>
  <c r="H10" i="176"/>
  <c r="K10" i="176" s="1"/>
  <c r="B10" i="176"/>
  <c r="J9" i="176"/>
  <c r="I9" i="176"/>
  <c r="H9" i="176"/>
  <c r="K9" i="176" s="1"/>
  <c r="B9" i="176"/>
  <c r="J7" i="176"/>
  <c r="I7" i="176"/>
  <c r="H7" i="176"/>
  <c r="K7" i="176" s="1"/>
  <c r="B7" i="176"/>
  <c r="J6" i="176"/>
  <c r="I6" i="176"/>
  <c r="H6" i="176"/>
  <c r="K6" i="176" s="1"/>
  <c r="B6" i="176"/>
  <c r="J5" i="176"/>
  <c r="I5" i="176"/>
  <c r="H5" i="176"/>
  <c r="K5" i="176" s="1"/>
  <c r="B5" i="176"/>
  <c r="J4" i="176"/>
  <c r="I4" i="176"/>
  <c r="H4" i="176"/>
  <c r="K4" i="176" s="1"/>
  <c r="B4" i="176"/>
  <c r="J16" i="175"/>
  <c r="I16" i="175"/>
  <c r="H16" i="175"/>
  <c r="F16" i="175" s="1"/>
  <c r="G16" i="175" s="1"/>
  <c r="E16" i="175"/>
  <c r="B16" i="175"/>
  <c r="J15" i="175"/>
  <c r="I15" i="175"/>
  <c r="H15" i="175"/>
  <c r="K15" i="175" s="1"/>
  <c r="B15" i="175"/>
  <c r="J14" i="175"/>
  <c r="I14" i="175"/>
  <c r="H14" i="175"/>
  <c r="K14" i="175" s="1"/>
  <c r="B14" i="175"/>
  <c r="J13" i="175"/>
  <c r="I13" i="175"/>
  <c r="H13" i="175"/>
  <c r="F13" i="175" s="1"/>
  <c r="G13" i="175" s="1"/>
  <c r="B13" i="175"/>
  <c r="J12" i="175"/>
  <c r="I12" i="175"/>
  <c r="H12" i="175"/>
  <c r="K12" i="175" s="1"/>
  <c r="B12" i="175"/>
  <c r="J11" i="175"/>
  <c r="I11" i="175"/>
  <c r="H11" i="175"/>
  <c r="K11" i="175" s="1"/>
  <c r="B11" i="175"/>
  <c r="J10" i="175"/>
  <c r="I10" i="175"/>
  <c r="H10" i="175"/>
  <c r="K10" i="175" s="1"/>
  <c r="B10" i="175"/>
  <c r="J9" i="175"/>
  <c r="I9" i="175"/>
  <c r="H9" i="175"/>
  <c r="F9" i="175" s="1"/>
  <c r="G9" i="175" s="1"/>
  <c r="B9" i="175"/>
  <c r="J8" i="175"/>
  <c r="I8" i="175"/>
  <c r="H8" i="175"/>
  <c r="K8" i="175" s="1"/>
  <c r="B8" i="175"/>
  <c r="J7" i="175"/>
  <c r="I7" i="175"/>
  <c r="H7" i="175"/>
  <c r="K7" i="175" s="1"/>
  <c r="B7" i="175"/>
  <c r="J6" i="175"/>
  <c r="I6" i="175"/>
  <c r="H6" i="175"/>
  <c r="K6" i="175" s="1"/>
  <c r="B6" i="175"/>
  <c r="J5" i="175"/>
  <c r="I5" i="175"/>
  <c r="H5" i="175"/>
  <c r="F5" i="175" s="1"/>
  <c r="G5" i="175" s="1"/>
  <c r="B5" i="175"/>
  <c r="J4" i="175"/>
  <c r="I4" i="175"/>
  <c r="H4" i="175"/>
  <c r="K4" i="175" s="1"/>
  <c r="B4" i="175"/>
  <c r="J3" i="175"/>
  <c r="I3" i="175"/>
  <c r="H3" i="175"/>
  <c r="K3" i="175" s="1"/>
  <c r="B3" i="175"/>
  <c r="J10" i="174"/>
  <c r="I10" i="174"/>
  <c r="H10" i="174"/>
  <c r="K10" i="174" s="1"/>
  <c r="B10" i="174"/>
  <c r="J9" i="174"/>
  <c r="I9" i="174"/>
  <c r="H9" i="174"/>
  <c r="K9" i="174" s="1"/>
  <c r="B9" i="174"/>
  <c r="J8" i="174"/>
  <c r="I8" i="174"/>
  <c r="H8" i="174"/>
  <c r="K8" i="174" s="1"/>
  <c r="B8" i="174"/>
  <c r="J7" i="174"/>
  <c r="I7" i="174"/>
  <c r="H7" i="174"/>
  <c r="K7" i="174" s="1"/>
  <c r="B7" i="174"/>
  <c r="J26" i="172"/>
  <c r="I26" i="172"/>
  <c r="H26" i="172"/>
  <c r="K26" i="172" s="1"/>
  <c r="B26" i="172"/>
  <c r="J25" i="172"/>
  <c r="I25" i="172"/>
  <c r="H25" i="172"/>
  <c r="F25" i="172" s="1"/>
  <c r="G25" i="172" s="1"/>
  <c r="B25" i="172"/>
  <c r="J23" i="169"/>
  <c r="I23" i="169"/>
  <c r="H23" i="169"/>
  <c r="K23" i="169" s="1"/>
  <c r="B23" i="169"/>
  <c r="J22" i="169"/>
  <c r="I22" i="169"/>
  <c r="H22" i="169"/>
  <c r="K22" i="169" s="1"/>
  <c r="B22" i="169"/>
  <c r="J30" i="174"/>
  <c r="I30" i="174"/>
  <c r="H30" i="174"/>
  <c r="E30" i="174"/>
  <c r="B30" i="174"/>
  <c r="J29" i="174"/>
  <c r="I29" i="174"/>
  <c r="H29" i="174"/>
  <c r="B29" i="174"/>
  <c r="J28" i="174"/>
  <c r="I28" i="174"/>
  <c r="H28" i="174"/>
  <c r="K28" i="174" s="1"/>
  <c r="B28" i="174"/>
  <c r="J27" i="174"/>
  <c r="I27" i="174"/>
  <c r="H27" i="174"/>
  <c r="F27" i="174" s="1"/>
  <c r="B27" i="174"/>
  <c r="J25" i="174"/>
  <c r="I25" i="174"/>
  <c r="H25" i="174"/>
  <c r="K25" i="174" s="1"/>
  <c r="B25" i="174"/>
  <c r="J23" i="174"/>
  <c r="I23" i="174"/>
  <c r="H23" i="174"/>
  <c r="K23" i="174" s="1"/>
  <c r="B23" i="174"/>
  <c r="J22" i="174"/>
  <c r="I22" i="174"/>
  <c r="H22" i="174"/>
  <c r="B22" i="174"/>
  <c r="J15" i="174"/>
  <c r="I15" i="174"/>
  <c r="H15" i="174"/>
  <c r="F15" i="174" s="1"/>
  <c r="B15" i="174"/>
  <c r="J14" i="174"/>
  <c r="I14" i="174"/>
  <c r="H14" i="174"/>
  <c r="K14" i="174" s="1"/>
  <c r="B14" i="174"/>
  <c r="J13" i="174"/>
  <c r="I13" i="174"/>
  <c r="H13" i="174"/>
  <c r="K13" i="174" s="1"/>
  <c r="B13" i="174"/>
  <c r="J12" i="174"/>
  <c r="I12" i="174"/>
  <c r="H12" i="174"/>
  <c r="F12" i="174" s="1"/>
  <c r="B12" i="174"/>
  <c r="J11" i="174"/>
  <c r="I11" i="174"/>
  <c r="H11" i="174"/>
  <c r="F11" i="174" s="1"/>
  <c r="B11" i="174"/>
  <c r="J6" i="174"/>
  <c r="I6" i="174"/>
  <c r="H6" i="174"/>
  <c r="F6" i="174" s="1"/>
  <c r="G6" i="174" s="1"/>
  <c r="B6" i="174"/>
  <c r="J5" i="174"/>
  <c r="I5" i="174"/>
  <c r="H5" i="174"/>
  <c r="K5" i="174" s="1"/>
  <c r="B5" i="174"/>
  <c r="J4" i="174"/>
  <c r="I4" i="174"/>
  <c r="H4" i="174"/>
  <c r="F4" i="174" s="1"/>
  <c r="B4" i="174"/>
  <c r="J3" i="174"/>
  <c r="I3" i="174"/>
  <c r="H3" i="174"/>
  <c r="F3" i="174" s="1"/>
  <c r="B3" i="174"/>
  <c r="J3" i="173"/>
  <c r="I3" i="173"/>
  <c r="H3" i="173"/>
  <c r="K3" i="173" s="1"/>
  <c r="B3" i="173"/>
  <c r="J21" i="173"/>
  <c r="I21" i="173"/>
  <c r="H21" i="173"/>
  <c r="K21" i="173" s="1"/>
  <c r="B21" i="173"/>
  <c r="J20" i="173"/>
  <c r="I20" i="173"/>
  <c r="H20" i="173"/>
  <c r="K20" i="173" s="1"/>
  <c r="B20" i="173"/>
  <c r="J19" i="173"/>
  <c r="I19" i="173"/>
  <c r="H19" i="173"/>
  <c r="K19" i="173" s="1"/>
  <c r="B19" i="173"/>
  <c r="J18" i="173"/>
  <c r="I18" i="173"/>
  <c r="H18" i="173"/>
  <c r="K18" i="173" s="1"/>
  <c r="B18" i="173"/>
  <c r="J17" i="173"/>
  <c r="I17" i="173"/>
  <c r="H17" i="173"/>
  <c r="K17" i="173" s="1"/>
  <c r="B17" i="173"/>
  <c r="J16" i="173"/>
  <c r="I16" i="173"/>
  <c r="H16" i="173"/>
  <c r="F16" i="173" s="1"/>
  <c r="B16" i="173"/>
  <c r="J12" i="173"/>
  <c r="I12" i="173"/>
  <c r="H12" i="173"/>
  <c r="F12" i="173" s="1"/>
  <c r="J11" i="173"/>
  <c r="I11" i="173"/>
  <c r="H11" i="173"/>
  <c r="K11" i="173" s="1"/>
  <c r="B11" i="173"/>
  <c r="J10" i="173"/>
  <c r="I10" i="173"/>
  <c r="H10" i="173"/>
  <c r="K10" i="173" s="1"/>
  <c r="B10" i="173"/>
  <c r="J9" i="173"/>
  <c r="I9" i="173"/>
  <c r="H9" i="173"/>
  <c r="K9" i="173" s="1"/>
  <c r="B9" i="173"/>
  <c r="J8" i="173"/>
  <c r="I8" i="173"/>
  <c r="H8" i="173"/>
  <c r="K8" i="173" s="1"/>
  <c r="B8" i="173"/>
  <c r="J7" i="173"/>
  <c r="I7" i="173"/>
  <c r="H7" i="173"/>
  <c r="K7" i="173" s="1"/>
  <c r="B7" i="173"/>
  <c r="J6" i="173"/>
  <c r="I6" i="173"/>
  <c r="H6" i="173"/>
  <c r="K6" i="173" s="1"/>
  <c r="B6" i="173"/>
  <c r="J5" i="173"/>
  <c r="I5" i="173"/>
  <c r="H5" i="173"/>
  <c r="K5" i="173" s="1"/>
  <c r="B5" i="173"/>
  <c r="J4" i="173"/>
  <c r="I4" i="173"/>
  <c r="H4" i="173"/>
  <c r="K4" i="173" s="1"/>
  <c r="B4" i="173"/>
  <c r="J28" i="172"/>
  <c r="I28" i="172"/>
  <c r="H28" i="172"/>
  <c r="K28" i="172" s="1"/>
  <c r="B28" i="172"/>
  <c r="J10" i="172"/>
  <c r="I10" i="172"/>
  <c r="H10" i="172"/>
  <c r="K10" i="172" s="1"/>
  <c r="B10" i="172"/>
  <c r="J9" i="172"/>
  <c r="I9" i="172"/>
  <c r="H9" i="172"/>
  <c r="K9" i="172" s="1"/>
  <c r="B9" i="172"/>
  <c r="J8" i="169"/>
  <c r="I8" i="169"/>
  <c r="H8" i="169"/>
  <c r="K8" i="169" s="1"/>
  <c r="B8" i="169"/>
  <c r="J8" i="172"/>
  <c r="I8" i="172"/>
  <c r="H8" i="172"/>
  <c r="K8" i="172" s="1"/>
  <c r="B8" i="172"/>
  <c r="J7" i="172"/>
  <c r="I7" i="172"/>
  <c r="H7" i="172"/>
  <c r="K7" i="172" s="1"/>
  <c r="B7" i="172"/>
  <c r="J6" i="172"/>
  <c r="I6" i="172"/>
  <c r="H6" i="172"/>
  <c r="K6" i="172" s="1"/>
  <c r="B6" i="172"/>
  <c r="J27" i="172"/>
  <c r="I27" i="172"/>
  <c r="H27" i="172"/>
  <c r="F27" i="172" s="1"/>
  <c r="B27" i="172"/>
  <c r="J24" i="172"/>
  <c r="I24" i="172"/>
  <c r="H24" i="172"/>
  <c r="K24" i="172" s="1"/>
  <c r="B24" i="172"/>
  <c r="J23" i="172"/>
  <c r="I23" i="172"/>
  <c r="H23" i="172"/>
  <c r="K23" i="172" s="1"/>
  <c r="B23" i="172"/>
  <c r="J22" i="172"/>
  <c r="I22" i="172"/>
  <c r="H22" i="172"/>
  <c r="K22" i="172" s="1"/>
  <c r="B22" i="172"/>
  <c r="J21" i="172"/>
  <c r="I21" i="172"/>
  <c r="H21" i="172"/>
  <c r="F21" i="172" s="1"/>
  <c r="B21" i="172"/>
  <c r="J20" i="172"/>
  <c r="I20" i="172"/>
  <c r="H20" i="172"/>
  <c r="K20" i="172" s="1"/>
  <c r="B20" i="172"/>
  <c r="J19" i="172"/>
  <c r="I19" i="172"/>
  <c r="H19" i="172"/>
  <c r="K19" i="172" s="1"/>
  <c r="B19" i="172"/>
  <c r="J18" i="172"/>
  <c r="I18" i="172"/>
  <c r="H18" i="172"/>
  <c r="F18" i="172" s="1"/>
  <c r="B18" i="172"/>
  <c r="J17" i="172"/>
  <c r="I17" i="172"/>
  <c r="H17" i="172"/>
  <c r="K17" i="172" s="1"/>
  <c r="B17" i="172"/>
  <c r="J16" i="172"/>
  <c r="I16" i="172"/>
  <c r="H16" i="172"/>
  <c r="K16" i="172" s="1"/>
  <c r="B16" i="172"/>
  <c r="J15" i="172"/>
  <c r="I15" i="172"/>
  <c r="H15" i="172"/>
  <c r="K15" i="172" s="1"/>
  <c r="B15" i="172"/>
  <c r="J14" i="172"/>
  <c r="I14" i="172"/>
  <c r="H14" i="172"/>
  <c r="F14" i="172" s="1"/>
  <c r="B14" i="172"/>
  <c r="J13" i="172"/>
  <c r="I13" i="172"/>
  <c r="H13" i="172"/>
  <c r="K13" i="172" s="1"/>
  <c r="B13" i="172"/>
  <c r="J12" i="172"/>
  <c r="I12" i="172"/>
  <c r="H12" i="172"/>
  <c r="K12" i="172" s="1"/>
  <c r="B12" i="172"/>
  <c r="J11" i="172"/>
  <c r="I11" i="172"/>
  <c r="H11" i="172"/>
  <c r="K11" i="172" s="1"/>
  <c r="B11" i="172"/>
  <c r="J5" i="172"/>
  <c r="I5" i="172"/>
  <c r="H5" i="172"/>
  <c r="F5" i="172" s="1"/>
  <c r="B5" i="172"/>
  <c r="J4" i="172"/>
  <c r="I4" i="172"/>
  <c r="H4" i="172"/>
  <c r="K4" i="172" s="1"/>
  <c r="B4" i="172"/>
  <c r="J3" i="172"/>
  <c r="I3" i="172"/>
  <c r="H3" i="172"/>
  <c r="F3" i="172" s="1"/>
  <c r="G3" i="172" s="1"/>
  <c r="B3" i="172"/>
  <c r="J10" i="169"/>
  <c r="I10" i="169"/>
  <c r="H10" i="169"/>
  <c r="K10" i="169" s="1"/>
  <c r="B10" i="169"/>
  <c r="J5" i="169"/>
  <c r="I5" i="169"/>
  <c r="H5" i="169"/>
  <c r="K5" i="169" s="1"/>
  <c r="J28" i="169"/>
  <c r="I28" i="169"/>
  <c r="H28" i="169"/>
  <c r="K28" i="169" s="1"/>
  <c r="B28" i="169"/>
  <c r="J27" i="169"/>
  <c r="I27" i="169"/>
  <c r="H27" i="169"/>
  <c r="K27" i="169" s="1"/>
  <c r="B27" i="169"/>
  <c r="J26" i="169"/>
  <c r="I26" i="169"/>
  <c r="H26" i="169"/>
  <c r="K26" i="169" s="1"/>
  <c r="B26" i="169"/>
  <c r="J25" i="169"/>
  <c r="I25" i="169"/>
  <c r="H25" i="169"/>
  <c r="K25" i="169" s="1"/>
  <c r="B25" i="169"/>
  <c r="J24" i="169"/>
  <c r="I24" i="169"/>
  <c r="H24" i="169"/>
  <c r="K24" i="169" s="1"/>
  <c r="B24" i="169"/>
  <c r="J21" i="169"/>
  <c r="I21" i="169"/>
  <c r="H21" i="169"/>
  <c r="K21" i="169" s="1"/>
  <c r="B21" i="169"/>
  <c r="J20" i="169"/>
  <c r="I20" i="169"/>
  <c r="H20" i="169"/>
  <c r="K20" i="169" s="1"/>
  <c r="B20" i="169"/>
  <c r="J19" i="169"/>
  <c r="I19" i="169"/>
  <c r="H19" i="169"/>
  <c r="F19" i="169" s="1"/>
  <c r="G19" i="169" s="1"/>
  <c r="B19" i="169"/>
  <c r="J18" i="169"/>
  <c r="I18" i="169"/>
  <c r="H18" i="169"/>
  <c r="K18" i="169" s="1"/>
  <c r="B18" i="169"/>
  <c r="J17" i="169"/>
  <c r="I17" i="169"/>
  <c r="H17" i="169"/>
  <c r="K17" i="169" s="1"/>
  <c r="B17" i="169"/>
  <c r="J16" i="169"/>
  <c r="I16" i="169"/>
  <c r="H16" i="169"/>
  <c r="K16" i="169" s="1"/>
  <c r="B16" i="169"/>
  <c r="J15" i="169"/>
  <c r="I15" i="169"/>
  <c r="H15" i="169"/>
  <c r="K15" i="169" s="1"/>
  <c r="B15" i="169"/>
  <c r="J14" i="169"/>
  <c r="I14" i="169"/>
  <c r="H14" i="169"/>
  <c r="K14" i="169" s="1"/>
  <c r="B14" i="169"/>
  <c r="J13" i="169"/>
  <c r="I13" i="169"/>
  <c r="H13" i="169"/>
  <c r="K13" i="169" s="1"/>
  <c r="B13" i="169"/>
  <c r="J12" i="169"/>
  <c r="I12" i="169"/>
  <c r="H12" i="169"/>
  <c r="K12" i="169" s="1"/>
  <c r="B12" i="169"/>
  <c r="J11" i="169"/>
  <c r="I11" i="169"/>
  <c r="H11" i="169"/>
  <c r="K11" i="169" s="1"/>
  <c r="B11" i="169"/>
  <c r="J9" i="169"/>
  <c r="I9" i="169"/>
  <c r="H9" i="169"/>
  <c r="K9" i="169" s="1"/>
  <c r="B9" i="169"/>
  <c r="J7" i="169"/>
  <c r="I7" i="169"/>
  <c r="H7" i="169"/>
  <c r="F7" i="169" s="1"/>
  <c r="G7" i="169" s="1"/>
  <c r="B7" i="169"/>
  <c r="J6" i="169"/>
  <c r="I6" i="169"/>
  <c r="H6" i="169"/>
  <c r="K6" i="169" s="1"/>
  <c r="B6" i="169"/>
  <c r="B5" i="169"/>
  <c r="K3" i="167"/>
  <c r="K1" i="167"/>
  <c r="D531" i="1"/>
  <c r="D530" i="1"/>
  <c r="D529" i="1"/>
  <c r="D528" i="1"/>
  <c r="D527" i="1"/>
  <c r="D526" i="1"/>
  <c r="D525" i="1"/>
  <c r="D524" i="1"/>
  <c r="D523" i="1"/>
  <c r="D522" i="1"/>
  <c r="D521" i="1"/>
  <c r="D520" i="1"/>
  <c r="D519" i="1"/>
  <c r="D518" i="1"/>
  <c r="D517" i="1"/>
  <c r="D516" i="1"/>
  <c r="D515" i="1"/>
  <c r="D514" i="1"/>
  <c r="D513" i="1"/>
  <c r="D512" i="1"/>
  <c r="D511" i="1"/>
  <c r="D510" i="1"/>
  <c r="D509" i="1"/>
  <c r="D508" i="1"/>
  <c r="D507" i="1"/>
  <c r="D506" i="1"/>
  <c r="D505" i="1"/>
  <c r="D504" i="1"/>
  <c r="D503" i="1"/>
  <c r="D502" i="1"/>
  <c r="D501" i="1"/>
  <c r="D500" i="1"/>
  <c r="D499" i="1"/>
  <c r="D498" i="1"/>
  <c r="D497" i="1"/>
  <c r="D496" i="1"/>
  <c r="D495" i="1"/>
  <c r="D494" i="1"/>
  <c r="D493" i="1"/>
  <c r="D492" i="1"/>
  <c r="D491" i="1"/>
  <c r="D490" i="1"/>
  <c r="D489" i="1"/>
  <c r="D488" i="1"/>
  <c r="D487" i="1"/>
  <c r="D486" i="1"/>
  <c r="D485" i="1"/>
  <c r="D484" i="1"/>
  <c r="D483" i="1"/>
  <c r="D482" i="1"/>
  <c r="D481" i="1"/>
  <c r="D480" i="1"/>
  <c r="D479" i="1"/>
  <c r="D478" i="1"/>
  <c r="D477" i="1"/>
  <c r="D476" i="1"/>
  <c r="D475" i="1"/>
  <c r="D474" i="1"/>
  <c r="D473" i="1"/>
  <c r="D472" i="1"/>
  <c r="D471" i="1"/>
  <c r="D470" i="1"/>
  <c r="D469" i="1"/>
  <c r="D468" i="1"/>
  <c r="D467" i="1"/>
  <c r="D466" i="1"/>
  <c r="D465" i="1"/>
  <c r="D464" i="1"/>
  <c r="D463" i="1"/>
  <c r="D462" i="1"/>
  <c r="D461" i="1"/>
  <c r="D460" i="1"/>
  <c r="D459" i="1"/>
  <c r="D458" i="1"/>
  <c r="D457" i="1"/>
  <c r="D456" i="1"/>
  <c r="D455" i="1"/>
  <c r="D454" i="1"/>
  <c r="D453" i="1"/>
  <c r="D452" i="1"/>
  <c r="D451" i="1"/>
  <c r="D450" i="1"/>
  <c r="D449" i="1"/>
  <c r="D448" i="1"/>
  <c r="D447" i="1"/>
  <c r="D446" i="1"/>
  <c r="D445" i="1"/>
  <c r="D444" i="1"/>
  <c r="D443" i="1"/>
  <c r="D442" i="1"/>
  <c r="D441" i="1"/>
  <c r="D440" i="1"/>
  <c r="D439" i="1"/>
  <c r="D438" i="1"/>
  <c r="D437" i="1"/>
  <c r="D436" i="1"/>
  <c r="D435" i="1"/>
  <c r="D434" i="1"/>
  <c r="D433" i="1"/>
  <c r="D432" i="1"/>
  <c r="D431" i="1"/>
  <c r="D430" i="1"/>
  <c r="D429" i="1"/>
  <c r="D428" i="1"/>
  <c r="D427" i="1"/>
  <c r="D426" i="1"/>
  <c r="D425" i="1"/>
  <c r="D424" i="1"/>
  <c r="D423" i="1"/>
  <c r="D422" i="1"/>
  <c r="D421" i="1"/>
  <c r="D420" i="1"/>
  <c r="D419" i="1"/>
  <c r="D418" i="1"/>
  <c r="D417" i="1"/>
  <c r="D416" i="1"/>
  <c r="D415" i="1"/>
  <c r="D414" i="1"/>
  <c r="D413" i="1"/>
  <c r="D412" i="1"/>
  <c r="D411" i="1"/>
  <c r="D410" i="1"/>
  <c r="D409" i="1"/>
  <c r="D408" i="1"/>
  <c r="D407" i="1"/>
  <c r="D406" i="1"/>
  <c r="D405" i="1"/>
  <c r="D404" i="1"/>
  <c r="D403" i="1"/>
  <c r="D402" i="1"/>
  <c r="D401" i="1"/>
  <c r="D400" i="1"/>
  <c r="D399" i="1"/>
  <c r="D398" i="1"/>
  <c r="D397" i="1"/>
  <c r="D396" i="1"/>
  <c r="D395" i="1"/>
  <c r="D394" i="1"/>
  <c r="D393" i="1"/>
  <c r="D392" i="1"/>
  <c r="D391" i="1"/>
  <c r="D390" i="1"/>
  <c r="D389" i="1"/>
  <c r="D388" i="1"/>
  <c r="D387" i="1"/>
  <c r="D386" i="1"/>
  <c r="D385" i="1"/>
  <c r="D384" i="1"/>
  <c r="D383" i="1"/>
  <c r="D382" i="1"/>
  <c r="D381" i="1"/>
  <c r="D380" i="1"/>
  <c r="D379" i="1"/>
  <c r="D378" i="1"/>
  <c r="D377" i="1"/>
  <c r="D376" i="1"/>
  <c r="D375" i="1"/>
  <c r="D374" i="1"/>
  <c r="D373" i="1"/>
  <c r="D372" i="1"/>
  <c r="D371" i="1"/>
  <c r="D370" i="1"/>
  <c r="D369" i="1"/>
  <c r="D368" i="1"/>
  <c r="D367" i="1"/>
  <c r="D366" i="1"/>
  <c r="D365" i="1"/>
  <c r="D364" i="1"/>
  <c r="D363" i="1"/>
  <c r="D362" i="1"/>
  <c r="D361" i="1"/>
  <c r="D360" i="1"/>
  <c r="D359" i="1"/>
  <c r="D358" i="1"/>
  <c r="D357" i="1"/>
  <c r="D356" i="1"/>
  <c r="D355" i="1"/>
  <c r="D354" i="1"/>
  <c r="D353" i="1"/>
  <c r="D352" i="1"/>
  <c r="D351" i="1"/>
  <c r="D350" i="1"/>
  <c r="D349" i="1"/>
  <c r="D348" i="1"/>
  <c r="D347" i="1"/>
  <c r="D346" i="1"/>
  <c r="D345" i="1"/>
  <c r="D344" i="1"/>
  <c r="D343" i="1"/>
  <c r="D342" i="1"/>
  <c r="D341" i="1"/>
  <c r="D340" i="1"/>
  <c r="D339" i="1"/>
  <c r="D338" i="1"/>
  <c r="D337" i="1"/>
  <c r="D336" i="1"/>
  <c r="D335" i="1"/>
  <c r="D334" i="1"/>
  <c r="D333" i="1"/>
  <c r="D332" i="1"/>
  <c r="D331" i="1"/>
  <c r="D330" i="1"/>
  <c r="D329" i="1"/>
  <c r="D328" i="1"/>
  <c r="D327" i="1"/>
  <c r="D326" i="1"/>
  <c r="D325" i="1"/>
  <c r="D324" i="1"/>
  <c r="D323" i="1"/>
  <c r="D322" i="1"/>
  <c r="D321" i="1"/>
  <c r="D320" i="1"/>
  <c r="D319" i="1"/>
  <c r="D318" i="1"/>
  <c r="D317" i="1"/>
  <c r="D316" i="1"/>
  <c r="D315" i="1"/>
  <c r="D314" i="1"/>
  <c r="D313" i="1"/>
  <c r="D312" i="1"/>
  <c r="D311" i="1"/>
  <c r="D310" i="1"/>
  <c r="D309" i="1"/>
  <c r="D308" i="1"/>
  <c r="D307" i="1"/>
  <c r="D306" i="1"/>
  <c r="D305" i="1"/>
  <c r="D304" i="1"/>
  <c r="D303" i="1"/>
  <c r="D302" i="1"/>
  <c r="D301" i="1"/>
  <c r="D300" i="1"/>
  <c r="D299" i="1"/>
  <c r="D298" i="1"/>
  <c r="D297" i="1"/>
  <c r="D296" i="1"/>
  <c r="D295" i="1"/>
  <c r="D294" i="1"/>
  <c r="D293" i="1"/>
  <c r="D292" i="1"/>
  <c r="D291" i="1"/>
  <c r="D290" i="1"/>
  <c r="D289" i="1"/>
  <c r="D288" i="1"/>
  <c r="D287" i="1"/>
  <c r="D286" i="1"/>
  <c r="D285" i="1"/>
  <c r="D284" i="1"/>
  <c r="D283" i="1"/>
  <c r="D282" i="1"/>
  <c r="D281" i="1"/>
  <c r="D280" i="1"/>
  <c r="D279" i="1"/>
  <c r="D278" i="1"/>
  <c r="D277" i="1"/>
  <c r="D276" i="1"/>
  <c r="D275" i="1"/>
  <c r="D274" i="1"/>
  <c r="D273" i="1"/>
  <c r="D272" i="1"/>
  <c r="D271" i="1"/>
  <c r="D270" i="1"/>
  <c r="D269" i="1"/>
  <c r="D268" i="1"/>
  <c r="D267" i="1"/>
  <c r="D266" i="1"/>
  <c r="D265" i="1"/>
  <c r="D264" i="1"/>
  <c r="D263" i="1"/>
  <c r="D262" i="1"/>
  <c r="D261" i="1"/>
  <c r="D260" i="1"/>
  <c r="D259" i="1"/>
  <c r="D258" i="1"/>
  <c r="D257" i="1"/>
  <c r="D256" i="1"/>
  <c r="D255" i="1"/>
  <c r="D254" i="1"/>
  <c r="D253" i="1"/>
  <c r="D252" i="1"/>
  <c r="D251" i="1"/>
  <c r="D250" i="1"/>
  <c r="D249" i="1"/>
  <c r="D248" i="1"/>
  <c r="D247" i="1"/>
  <c r="D246" i="1"/>
  <c r="D245" i="1"/>
  <c r="D244" i="1"/>
  <c r="D243" i="1"/>
  <c r="D242" i="1"/>
  <c r="D241" i="1"/>
  <c r="D240" i="1"/>
  <c r="D239" i="1"/>
  <c r="D238" i="1"/>
  <c r="D237" i="1"/>
  <c r="D236" i="1"/>
  <c r="D235" i="1"/>
  <c r="D234" i="1"/>
  <c r="D233" i="1"/>
  <c r="D232" i="1"/>
  <c r="D231" i="1"/>
  <c r="D230" i="1"/>
  <c r="D229" i="1"/>
  <c r="D228" i="1"/>
  <c r="D227" i="1"/>
  <c r="D226" i="1"/>
  <c r="D225" i="1"/>
  <c r="D224" i="1"/>
  <c r="D223" i="1"/>
  <c r="D222" i="1"/>
  <c r="D221" i="1"/>
  <c r="D220" i="1"/>
  <c r="D219" i="1"/>
  <c r="D218" i="1"/>
  <c r="D217" i="1"/>
  <c r="D216" i="1"/>
  <c r="D215" i="1"/>
  <c r="D214" i="1"/>
  <c r="D213" i="1"/>
  <c r="D212" i="1"/>
  <c r="D211" i="1"/>
  <c r="D210" i="1"/>
  <c r="D209" i="1"/>
  <c r="D208" i="1"/>
  <c r="D207" i="1"/>
  <c r="D206" i="1"/>
  <c r="D205" i="1"/>
  <c r="D204" i="1"/>
  <c r="D203" i="1"/>
  <c r="D202" i="1"/>
  <c r="D201" i="1"/>
  <c r="D200" i="1"/>
  <c r="D199" i="1"/>
  <c r="D198" i="1"/>
  <c r="D197" i="1"/>
  <c r="D196" i="1"/>
  <c r="D195" i="1"/>
  <c r="D194" i="1"/>
  <c r="D193" i="1"/>
  <c r="D192" i="1"/>
  <c r="D191" i="1"/>
  <c r="D190" i="1"/>
  <c r="D189" i="1"/>
  <c r="D188" i="1"/>
  <c r="D187" i="1"/>
  <c r="D186" i="1"/>
  <c r="D185" i="1"/>
  <c r="D184" i="1"/>
  <c r="D183" i="1"/>
  <c r="D182" i="1"/>
  <c r="D181" i="1"/>
  <c r="D180" i="1"/>
  <c r="D179" i="1"/>
  <c r="D178" i="1"/>
  <c r="D177" i="1"/>
  <c r="D176" i="1"/>
  <c r="D175" i="1"/>
  <c r="D174" i="1"/>
  <c r="D173" i="1"/>
  <c r="D172" i="1"/>
  <c r="D171" i="1"/>
  <c r="D170" i="1"/>
  <c r="D169" i="1"/>
  <c r="D168" i="1"/>
  <c r="D167" i="1"/>
  <c r="D166" i="1"/>
  <c r="D165" i="1"/>
  <c r="D164" i="1"/>
  <c r="D163" i="1"/>
  <c r="D162" i="1"/>
  <c r="D161" i="1"/>
  <c r="D160" i="1"/>
  <c r="D159" i="1"/>
  <c r="D158" i="1"/>
  <c r="D157" i="1"/>
  <c r="D156" i="1"/>
  <c r="D155" i="1"/>
  <c r="D154" i="1"/>
  <c r="D153" i="1"/>
  <c r="D152" i="1"/>
  <c r="D151" i="1"/>
  <c r="D150" i="1"/>
  <c r="D149" i="1"/>
  <c r="D148" i="1"/>
  <c r="D147" i="1"/>
  <c r="D146" i="1"/>
  <c r="D145" i="1"/>
  <c r="D144" i="1"/>
  <c r="D143" i="1"/>
  <c r="D142" i="1"/>
  <c r="D141" i="1"/>
  <c r="D140" i="1"/>
  <c r="D139" i="1"/>
  <c r="D138" i="1"/>
  <c r="D137" i="1"/>
  <c r="D136" i="1"/>
  <c r="D135" i="1"/>
  <c r="D134" i="1"/>
  <c r="D133" i="1"/>
  <c r="D132" i="1"/>
  <c r="D131" i="1"/>
  <c r="D130" i="1"/>
  <c r="D129" i="1"/>
  <c r="D128" i="1"/>
  <c r="D127" i="1"/>
  <c r="D126" i="1"/>
  <c r="D125" i="1"/>
  <c r="D124" i="1"/>
  <c r="D123" i="1"/>
  <c r="D122" i="1"/>
  <c r="D121" i="1"/>
  <c r="D120" i="1"/>
  <c r="D119" i="1"/>
  <c r="D118" i="1"/>
  <c r="D117" i="1"/>
  <c r="D116" i="1"/>
  <c r="D115" i="1"/>
  <c r="D114" i="1"/>
  <c r="D113" i="1"/>
  <c r="D112" i="1"/>
  <c r="D111" i="1"/>
  <c r="D110" i="1"/>
  <c r="D109" i="1"/>
  <c r="D108" i="1"/>
  <c r="D107" i="1"/>
  <c r="D106" i="1"/>
  <c r="D105" i="1"/>
  <c r="D104" i="1"/>
  <c r="D103" i="1"/>
  <c r="D102" i="1"/>
  <c r="D101" i="1"/>
  <c r="D100" i="1"/>
  <c r="D99" i="1"/>
  <c r="D98" i="1"/>
  <c r="D97" i="1"/>
  <c r="D96" i="1"/>
  <c r="D95" i="1"/>
  <c r="D94" i="1"/>
  <c r="D93" i="1"/>
  <c r="D92" i="1"/>
  <c r="D91" i="1"/>
  <c r="D90" i="1"/>
  <c r="D89" i="1"/>
  <c r="D88" i="1"/>
  <c r="D87" i="1"/>
  <c r="D86" i="1"/>
  <c r="D85" i="1"/>
  <c r="D84" i="1"/>
  <c r="D83" i="1"/>
  <c r="D82" i="1"/>
  <c r="D81" i="1"/>
  <c r="D80" i="1"/>
  <c r="D79" i="1"/>
  <c r="D78" i="1"/>
  <c r="D77" i="1"/>
  <c r="D76" i="1"/>
  <c r="D75" i="1"/>
  <c r="D74" i="1"/>
  <c r="D73" i="1"/>
  <c r="D72" i="1"/>
  <c r="D71" i="1"/>
  <c r="D70" i="1"/>
  <c r="D69" i="1"/>
  <c r="D68" i="1"/>
  <c r="D67" i="1"/>
  <c r="D66" i="1"/>
  <c r="D65" i="1"/>
  <c r="D64" i="1"/>
  <c r="D63" i="1"/>
  <c r="D62" i="1"/>
  <c r="D61" i="1"/>
  <c r="D60" i="1"/>
  <c r="D59" i="1"/>
  <c r="D58" i="1"/>
  <c r="D57" i="1"/>
  <c r="D56" i="1"/>
  <c r="D55" i="1"/>
  <c r="D54" i="1"/>
  <c r="D53" i="1"/>
  <c r="D52" i="1"/>
  <c r="D51" i="1"/>
  <c r="D50" i="1"/>
  <c r="D49" i="1"/>
  <c r="D48" i="1"/>
  <c r="D47" i="1"/>
  <c r="D46" i="1"/>
  <c r="D45" i="1"/>
  <c r="D44" i="1"/>
  <c r="D43" i="1"/>
  <c r="D42" i="1"/>
  <c r="D41" i="1"/>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D9" i="1"/>
  <c r="D8" i="1"/>
  <c r="D7" i="1"/>
  <c r="D6" i="1"/>
  <c r="D5" i="1"/>
  <c r="D4" i="1"/>
  <c r="D3" i="1"/>
  <c r="D2" i="1"/>
  <c r="K22" i="176" l="1"/>
  <c r="K34" i="176"/>
  <c r="G16" i="178"/>
  <c r="K16" i="178"/>
  <c r="K25" i="172"/>
  <c r="K32" i="176"/>
  <c r="F15" i="176"/>
  <c r="G15" i="176" s="1"/>
  <c r="K23" i="176"/>
  <c r="K33" i="176"/>
  <c r="K30" i="176"/>
  <c r="K31" i="176"/>
  <c r="K29" i="176"/>
  <c r="K28" i="176"/>
  <c r="K27" i="176"/>
  <c r="K26" i="176"/>
  <c r="K25" i="176"/>
  <c r="K24" i="176"/>
  <c r="K19" i="176"/>
  <c r="K17" i="176"/>
  <c r="F18" i="176"/>
  <c r="G18" i="176" s="1"/>
  <c r="F17" i="176"/>
  <c r="G17" i="176" s="1"/>
  <c r="F16" i="176"/>
  <c r="G16" i="176" s="1"/>
  <c r="F13" i="176"/>
  <c r="G13" i="176" s="1"/>
  <c r="F12" i="176"/>
  <c r="G12" i="176" s="1"/>
  <c r="F11" i="176"/>
  <c r="G11" i="176" s="1"/>
  <c r="F10" i="176"/>
  <c r="G10" i="176" s="1"/>
  <c r="F9" i="176"/>
  <c r="G9" i="176" s="1"/>
  <c r="F3" i="176"/>
  <c r="G3" i="176" s="1"/>
  <c r="F7" i="176"/>
  <c r="G7" i="176" s="1"/>
  <c r="F6" i="176"/>
  <c r="G6" i="176" s="1"/>
  <c r="F5" i="176"/>
  <c r="G5" i="176" s="1"/>
  <c r="F4" i="176"/>
  <c r="G4" i="176" s="1"/>
  <c r="F10" i="178"/>
  <c r="G10" i="178" s="1"/>
  <c r="F9" i="178"/>
  <c r="G9" i="178" s="1"/>
  <c r="F8" i="178"/>
  <c r="G8" i="178" s="1"/>
  <c r="F7" i="178"/>
  <c r="G7" i="178" s="1"/>
  <c r="F35" i="178"/>
  <c r="G35" i="178" s="1"/>
  <c r="F11" i="178"/>
  <c r="G11" i="178" s="1"/>
  <c r="F23" i="178"/>
  <c r="G23" i="178" s="1"/>
  <c r="G32" i="178"/>
  <c r="K32" i="178"/>
  <c r="F3" i="178"/>
  <c r="G3" i="178" s="1"/>
  <c r="F14" i="178"/>
  <c r="G14" i="178" s="1"/>
  <c r="G28" i="178"/>
  <c r="K28" i="178"/>
  <c r="F15" i="178"/>
  <c r="G15" i="178" s="1"/>
  <c r="F18" i="178"/>
  <c r="G18" i="178" s="1"/>
  <c r="K20" i="178"/>
  <c r="F31" i="178"/>
  <c r="G31" i="178" s="1"/>
  <c r="F34" i="178"/>
  <c r="G34" i="178" s="1"/>
  <c r="F6" i="178"/>
  <c r="G6" i="178" s="1"/>
  <c r="G4" i="178"/>
  <c r="K4" i="178"/>
  <c r="K12" i="178"/>
  <c r="F19" i="178"/>
  <c r="G19" i="178" s="1"/>
  <c r="F25" i="178"/>
  <c r="G25" i="178" s="1"/>
  <c r="K21" i="178"/>
  <c r="F21" i="178"/>
  <c r="G21" i="178" s="1"/>
  <c r="K36" i="178"/>
  <c r="F36" i="178"/>
  <c r="G36" i="178" s="1"/>
  <c r="K39" i="178"/>
  <c r="F39" i="178"/>
  <c r="G39" i="178" s="1"/>
  <c r="K5" i="178"/>
  <c r="F5" i="178"/>
  <c r="G5" i="178" s="1"/>
  <c r="K29" i="178"/>
  <c r="F29" i="178"/>
  <c r="G29" i="178" s="1"/>
  <c r="K13" i="178"/>
  <c r="F13" i="178"/>
  <c r="G13" i="178" s="1"/>
  <c r="K17" i="178"/>
  <c r="F17" i="178"/>
  <c r="G17" i="178" s="1"/>
  <c r="F27" i="177"/>
  <c r="G27" i="177" s="1"/>
  <c r="K33" i="177"/>
  <c r="F16" i="177"/>
  <c r="G16" i="177" s="1"/>
  <c r="K29" i="177"/>
  <c r="K18" i="177"/>
  <c r="F25" i="177"/>
  <c r="G25" i="177" s="1"/>
  <c r="K35" i="177"/>
  <c r="F37" i="177"/>
  <c r="G37" i="177" s="1"/>
  <c r="K19" i="177"/>
  <c r="K32" i="177"/>
  <c r="K36" i="177"/>
  <c r="G15" i="177"/>
  <c r="K14" i="177"/>
  <c r="F11" i="177"/>
  <c r="G11" i="177" s="1"/>
  <c r="K10" i="177"/>
  <c r="K9" i="177"/>
  <c r="F7" i="177"/>
  <c r="G7" i="177" s="1"/>
  <c r="K6" i="177"/>
  <c r="F3" i="177"/>
  <c r="G3" i="177" s="1"/>
  <c r="K4" i="177"/>
  <c r="F5" i="177"/>
  <c r="G5" i="177" s="1"/>
  <c r="K8" i="177"/>
  <c r="F9" i="177"/>
  <c r="G9" i="177" s="1"/>
  <c r="K12" i="177"/>
  <c r="F13" i="177"/>
  <c r="G13" i="177" s="1"/>
  <c r="K17" i="177"/>
  <c r="F18" i="177"/>
  <c r="G18" i="177" s="1"/>
  <c r="K26" i="177"/>
  <c r="F32" i="177"/>
  <c r="G32" i="177" s="1"/>
  <c r="K34" i="177"/>
  <c r="F35" i="177"/>
  <c r="G35" i="177" s="1"/>
  <c r="K38" i="177"/>
  <c r="K3" i="177"/>
  <c r="F4" i="177"/>
  <c r="G4" i="177" s="1"/>
  <c r="K7" i="177"/>
  <c r="F8" i="177"/>
  <c r="G8" i="177" s="1"/>
  <c r="K11" i="177"/>
  <c r="F12" i="177"/>
  <c r="G12" i="177" s="1"/>
  <c r="K15" i="177"/>
  <c r="F17" i="177"/>
  <c r="G17" i="177" s="1"/>
  <c r="K25" i="177"/>
  <c r="F26" i="177"/>
  <c r="G26" i="177" s="1"/>
  <c r="K30" i="177"/>
  <c r="F34" i="177"/>
  <c r="G34" i="177" s="1"/>
  <c r="K37" i="177"/>
  <c r="F38" i="177"/>
  <c r="G38" i="177" s="1"/>
  <c r="G40" i="177"/>
  <c r="K40" i="177"/>
  <c r="G41" i="177"/>
  <c r="K41" i="177"/>
  <c r="F7" i="175"/>
  <c r="G7" i="175" s="1"/>
  <c r="K13" i="175"/>
  <c r="F4" i="175"/>
  <c r="G4" i="175" s="1"/>
  <c r="F11" i="175"/>
  <c r="G11" i="175" s="1"/>
  <c r="K5" i="175"/>
  <c r="F8" i="175"/>
  <c r="G8" i="175" s="1"/>
  <c r="F15" i="175"/>
  <c r="G15" i="175" s="1"/>
  <c r="F3" i="175"/>
  <c r="G3" i="175" s="1"/>
  <c r="K9" i="175"/>
  <c r="F12" i="175"/>
  <c r="G12" i="175" s="1"/>
  <c r="K16" i="175"/>
  <c r="F6" i="175"/>
  <c r="G6" i="175" s="1"/>
  <c r="F10" i="175"/>
  <c r="G10" i="175" s="1"/>
  <c r="F14" i="175"/>
  <c r="G14" i="175" s="1"/>
  <c r="F10" i="174"/>
  <c r="G10" i="174" s="1"/>
  <c r="F9" i="174"/>
  <c r="G9" i="174" s="1"/>
  <c r="K29" i="174"/>
  <c r="F8" i="174"/>
  <c r="G8" i="174" s="1"/>
  <c r="F7" i="174"/>
  <c r="G7" i="174" s="1"/>
  <c r="F29" i="174"/>
  <c r="G29" i="174" s="1"/>
  <c r="F5" i="174"/>
  <c r="G5" i="174" s="1"/>
  <c r="F13" i="174"/>
  <c r="G13" i="174" s="1"/>
  <c r="G11" i="174"/>
  <c r="K11" i="174"/>
  <c r="F25" i="174"/>
  <c r="G25" i="174" s="1"/>
  <c r="F28" i="174"/>
  <c r="G28" i="174" s="1"/>
  <c r="K6" i="174"/>
  <c r="F23" i="174"/>
  <c r="G23" i="174" s="1"/>
  <c r="F30" i="174"/>
  <c r="G30" i="174" s="1"/>
  <c r="F26" i="172"/>
  <c r="G26" i="172" s="1"/>
  <c r="F23" i="169"/>
  <c r="G23" i="169" s="1"/>
  <c r="F22" i="169"/>
  <c r="G22" i="169" s="1"/>
  <c r="G15" i="174"/>
  <c r="K15" i="174"/>
  <c r="G27" i="174"/>
  <c r="K27" i="174"/>
  <c r="K4" i="174"/>
  <c r="G4" i="174"/>
  <c r="F14" i="174"/>
  <c r="G14" i="174" s="1"/>
  <c r="K22" i="174"/>
  <c r="G3" i="174"/>
  <c r="K3" i="174"/>
  <c r="K12" i="174"/>
  <c r="G12" i="174"/>
  <c r="F22" i="174"/>
  <c r="G22" i="174" s="1"/>
  <c r="F21" i="173"/>
  <c r="F20" i="173"/>
  <c r="G20" i="173" s="1"/>
  <c r="F19" i="173"/>
  <c r="G19" i="173" s="1"/>
  <c r="F18" i="173"/>
  <c r="G18" i="173" s="1"/>
  <c r="F17" i="173"/>
  <c r="G17" i="173" s="1"/>
  <c r="K16" i="173"/>
  <c r="K12" i="173"/>
  <c r="F11" i="173"/>
  <c r="G11" i="173" s="1"/>
  <c r="F10" i="173"/>
  <c r="G10" i="173" s="1"/>
  <c r="F9" i="173"/>
  <c r="G9" i="173" s="1"/>
  <c r="F8" i="173"/>
  <c r="G8" i="173" s="1"/>
  <c r="F7" i="173"/>
  <c r="G7" i="173" s="1"/>
  <c r="F3" i="173"/>
  <c r="G3" i="173" s="1"/>
  <c r="F4" i="173"/>
  <c r="G4" i="173" s="1"/>
  <c r="F5" i="173"/>
  <c r="G5" i="173" s="1"/>
  <c r="F6" i="173"/>
  <c r="G6" i="173"/>
  <c r="G12" i="173"/>
  <c r="G16" i="173"/>
  <c r="G21" i="173"/>
  <c r="F28" i="172"/>
  <c r="G28" i="172" s="1"/>
  <c r="F10" i="172"/>
  <c r="G10" i="172" s="1"/>
  <c r="F9" i="172"/>
  <c r="G9" i="172" s="1"/>
  <c r="F8" i="169"/>
  <c r="G8" i="169" s="1"/>
  <c r="F8" i="172"/>
  <c r="G8" i="172" s="1"/>
  <c r="F20" i="172"/>
  <c r="G20" i="172" s="1"/>
  <c r="F7" i="172"/>
  <c r="G7" i="172" s="1"/>
  <c r="F15" i="172"/>
  <c r="G15" i="172" s="1"/>
  <c r="F23" i="172"/>
  <c r="G23" i="172" s="1"/>
  <c r="F6" i="172"/>
  <c r="G6" i="172" s="1"/>
  <c r="K3" i="172"/>
  <c r="F12" i="172"/>
  <c r="G12" i="172" s="1"/>
  <c r="F19" i="172"/>
  <c r="G19" i="172" s="1"/>
  <c r="F16" i="172"/>
  <c r="G16" i="172" s="1"/>
  <c r="F22" i="172"/>
  <c r="G22" i="172" s="1"/>
  <c r="F11" i="172"/>
  <c r="G11" i="172" s="1"/>
  <c r="F4" i="172"/>
  <c r="G4" i="172" s="1"/>
  <c r="G5" i="172"/>
  <c r="K5" i="172"/>
  <c r="F13" i="172"/>
  <c r="G13" i="172" s="1"/>
  <c r="G14" i="172"/>
  <c r="K14" i="172"/>
  <c r="F17" i="172"/>
  <c r="G17" i="172" s="1"/>
  <c r="G18" i="172"/>
  <c r="K18" i="172"/>
  <c r="G21" i="172"/>
  <c r="K21" i="172"/>
  <c r="F24" i="172"/>
  <c r="G24" i="172" s="1"/>
  <c r="G27" i="172"/>
  <c r="K27" i="172"/>
  <c r="K19" i="169"/>
  <c r="F10" i="169"/>
  <c r="G10" i="169" s="1"/>
  <c r="F24" i="169"/>
  <c r="G24" i="169" s="1"/>
  <c r="K7" i="169"/>
  <c r="F28" i="169"/>
  <c r="G28" i="169" s="1"/>
  <c r="F27" i="169"/>
  <c r="G27" i="169" s="1"/>
  <c r="F26" i="169"/>
  <c r="G26" i="169" s="1"/>
  <c r="F25" i="169"/>
  <c r="G25" i="169" s="1"/>
  <c r="F21" i="169"/>
  <c r="G21" i="169" s="1"/>
  <c r="F20" i="169"/>
  <c r="G20" i="169" s="1"/>
  <c r="F18" i="169"/>
  <c r="G18" i="169" s="1"/>
  <c r="F17" i="169"/>
  <c r="G17" i="169" s="1"/>
  <c r="F16" i="169"/>
  <c r="G16" i="169" s="1"/>
  <c r="F15" i="169"/>
  <c r="G15" i="169" s="1"/>
  <c r="F14" i="169"/>
  <c r="G14" i="169" s="1"/>
  <c r="F13" i="169"/>
  <c r="G13" i="169" s="1"/>
  <c r="F12" i="169"/>
  <c r="G12" i="169" s="1"/>
  <c r="F11" i="169"/>
  <c r="G11" i="169" s="1"/>
  <c r="F9" i="169"/>
  <c r="G9" i="169" s="1"/>
  <c r="F6" i="169"/>
  <c r="G6" i="169" s="1"/>
  <c r="F5" i="169"/>
  <c r="G5" i="169" s="1"/>
  <c r="K17" i="175" l="1"/>
  <c r="F5" i="170" s="1"/>
  <c r="K35" i="176"/>
  <c r="G5" i="170" s="1"/>
  <c r="G7" i="170" s="1"/>
  <c r="K42" i="177"/>
  <c r="H5" i="170" s="1"/>
  <c r="K40" i="178"/>
  <c r="I5" i="170" s="1"/>
  <c r="K29" i="172"/>
  <c r="C5" i="170" s="1"/>
  <c r="K29" i="169"/>
  <c r="B5" i="170" s="1"/>
  <c r="E5" i="170"/>
  <c r="K22" i="173"/>
  <c r="D5" i="170" s="1"/>
  <c r="E7" i="170" l="1"/>
  <c r="I7" i="170"/>
  <c r="C7" i="170"/>
  <c r="C11" i="170" l="1"/>
</calcChain>
</file>

<file path=xl/sharedStrings.xml><?xml version="1.0" encoding="utf-8"?>
<sst xmlns="http://schemas.openxmlformats.org/spreadsheetml/2006/main" count="1673" uniqueCount="600">
  <si>
    <t>-</t>
  </si>
  <si>
    <t>DESCRIPCION</t>
  </si>
  <si>
    <t>VALOR TOTAL 
(INCLUYE IVA)</t>
  </si>
  <si>
    <t>DESCUENTO
 (25%)</t>
  </si>
  <si>
    <t>PRECIO
FINAL</t>
  </si>
  <si>
    <t>CATEGORIA</t>
  </si>
  <si>
    <t>Batería completa y platos. Servicio de alquiler por 12 horas, contadas a partir del recibo a satisfacción de la entidad. // Incluye lo siguiente: Dos (2) Toms de aire, dos (2) toms de piso, Un (1) bombo, Un (1) redoblante, Una (1) silla, Una (1) base para hi-hat, Un (1) pedal sencillo, Un (1) tapete, Cinco (5) bases para platillos y Juego de platos
  El servicio incluye transporte, instalación en el lugar y horario especificados por la FUGA para garantizar su correcta puesta en funcionamiento. Asimismo, al finalizar el período de alquiler, se llevará a cabo su desinstalación y retirada.</t>
  </si>
  <si>
    <t>BACKLINE</t>
  </si>
  <si>
    <t>Batería completa y platos. Servicio de alquiler por 8 horas, contadas a partir del recibo a satisfacción de la entidad. // Incluye lo siguiente: Dos (2) Toms de aire, dos (2) toms de piso, Un (1) bombo, Un (1) redoblante, Una (1) silla, Una (1) base para hi-hat, Un (1) pedal sencillo, Un (1) tapete, Cinco (5) bases para platillos y Juego de platos
  El servicio incluye transporte, instalación en el lugar y horario especificados por la FUGA para garantizar su correcta puesta en funcionamiento. Asimismo, al finalizar el período de alquiler, se llevará a cabo su desinstalación y retirada.</t>
  </si>
  <si>
    <t>Amplificador para guitarra tipo combo. Servicio de alquiler por 12 horas, contadas a partir del recibo a satisfacción de la entidad. //Incluye lo siguiente: Amplificador de minimo 60W de sistema de tubos, cableado para su funcionamiento (señal y eléctrico), stand de guitarra y patineta para movilización. 
 El servicio incluye transporte, instalación en el lugar y horario especificados por la FUGA para garantizar su correcta puesta en funcionamiento. Asimismo, al finalizar el período de alquiler, se llevará a cabo su desinstalación y retirada.</t>
  </si>
  <si>
    <t>Amplificador para guitarra tipo combo. Servicio de alquiler por 8 horas, contadas a partir del recibo a satisfacción de la entidad. //Incluye lo siguiente: Amplificador de minimo 60W de sistema de tubos, cableado para su funcionamiento (señal y eléctrico), stand de guitarra y patineta para movilización. 
 El servicio incluye transporte, instalación en el lugar y horario especificados por la FUGA para garantizar su correcta puesta en funcionamiento. Asimismo, al finalizar el período de alquiler, se llevará a cabo su desinstalación y retirada.</t>
  </si>
  <si>
    <t>Amplificador para guitarra. Servicio de alquiler por 12 horas, contadas a partir del recibo a satisfacción de la entidad. //Incluye lo siguiente: Un (1) cabezote de mínimo 100W de sistema de tubos, una (1) cabina de 4 altavoces de 12", cableado para su funcionamiento (señal y eléctrico), stand de guitarra y patineta para movilización. 
 El servicio incluye transporte, instalación en el lugar y horario especificados por la FUGA para garantizar su correcta puesta en funcionamiento. Asimismo, al finalizar el período de alquiler, se llevará a cabo su desinstalación y retirada.</t>
  </si>
  <si>
    <t>Amplificador para guitarra. Servicio de alquiler por 8 horas, contadas a partir del recibo a satisfacción de la entidad. //Incluye lo siguiente: Un (1) cabezote de mínimo 100W de sistema de tubos, una (1) cabina de 4 altavoces de 12", cableado para su funcionamiento (señal y eléctrico), stand de guitarra y patineta para movilización. 
 El servicio incluye transporte, instalación en el lugar y horario especificados por la FUGA para garantizar su correcta puesta en funcionamiento. Asimismo, al finalizar el período de alquiler, se llevará a cabo su desinstalación y retirada.</t>
  </si>
  <si>
    <t>Amplificador para bajo tipo combo. Servicio de alquiler por 12 horas, contadas a partir del recibo a satisfacción de la entidad. //Incluye lo siguiente: Amplificador de minimo 500W con 2 parlantes de 10", cableado para su funcionamiento (señal y eléctrico), stand de bajo y patineta para movilización. 
 El servicio incluye transporte, instalación en el lugar y horario especificados por la FUGA para garantizar su correcta puesta en funcionamiento. Asimismo, al finalizar el período de alquiler, se llevará a cabo su desinstalación y retirada.</t>
  </si>
  <si>
    <t>Amplificador para bajo tipo combo. Servicio de alquiler por 8 horas, contadas a partir del recibo a satisfacción de la entidad. //Incluye lo siguiente: Amplificador de minimo 500W con 2 parlantes de 10", cableado para su funcionamiento (señal y eléctrico), stand de bajo y patineta para movilización. 
 El servicio incluye transporte, instalación en el lugar y horario especificados por la FUGA para garantizar su correcta puesta en funcionamiento. Asimismo, al finalizar el período de alquiler, se llevará a cabo su desinstalación y retirada.</t>
  </si>
  <si>
    <t>Amplificador para bajo. Servicio de alquiler por 12 horas, contadas a partir del recibo a satisfacción de la entidad. //Incluye lo siguiente: Un (1) cabezote de minimo 600W de sistema de tubos, una (1) cabina de 6 parlantes de 10", cableado para su funcionamiento (señal y eléctrico), stand de bajo y patineta para movilización. 
 El servicio incluye transporte, instalación en el lugar y horario especificados por la FUGA para garantizar su correcta puesta en funcionamiento. Asimismo, al finalizar el período de alquiler, se llevará a cabo su desinstalación y retirada.</t>
  </si>
  <si>
    <t>Amplificador para bajo. Servicio de alquiler por 8 horas, contadas a partir del recibo a satisfacción de la entidad. //Incluye lo siguiente: Un (1) cabezote de minimo 600W de sistema de tubos, una (1) cabina de 6 parlantes de 10", cableado para su funcionamiento (señal y eléctrico), stand de bajo y patineta para movilización. 
 El servicio incluye transporte, instalación en el lugar y horario especificados por la FUGA para garantizar su correcta puesta en funcionamiento. Asimismo, al finalizar el período de alquiler, se llevará a cabo su desinstalación y retirada.</t>
  </si>
  <si>
    <t>Teclado profesional. Servicio de alquiler por 12 horas, contadas a partir del recibo a satisfacción de la entidad. // Incluye lo siguiente: Teclado profesional (6) octavas, pedal sustain, cableado para su funcionamiento (señal y eléctrico) y stand de teclado. 
 El servicio incluye transporte, instalación en el lugar y horario especificados por la FUGA para garantizar su correcta puesta en funcionamiento. Asimismo, al finalizar el período de alquiler, se llevará a cabo su desinstalación y retirada.</t>
  </si>
  <si>
    <t>Teclado profesional. Servicio de alquiler por 8 horas, contadas a partir del recibo a satisfacción de la entidad. // Incluye lo siguiente: Teclado profesional (6) octavas, pedal sustain, cableado para su funcionamiento (señal y eléctrico) y stand de teclado. 
 El servicio incluye transporte, instalación en el lugar y horario especificados por la FUGA para garantizar su correcta puesta en funcionamiento. Asimismo, al finalizar el período de alquiler, se llevará a cabo su desinstalación y retirada.</t>
  </si>
  <si>
    <t>Teclado profesional. Servicio de alquiler por 12 horas, contadas a partir del recibo a satisfacción de la entidad. // Incluye lo siguiente: Teclado profesional minimo 7 octavas, pedal sustain, cableado para su funcionamiento (señal y eléctrico) y stand de teclado. 
 El servicio incluye transporte, instalación en el lugar y horario especificados por la FUGA para garantizar su correcta puesta en funcionamiento. Asimismo, al finalizar el período de alquiler, se llevará a cabo su desinstalación y retirada.</t>
  </si>
  <si>
    <t>Teclado profesional. Servicio de alquiler por 8 horas, contadas a partir del recibo a satisfacción de la entidad. // Incluye lo siguiente: Teclado profesional minimo 7 octavas, pedal sustain, cableado para su funcionamiento (señal y eléctrico) y stand de teclado. 
 El servicio incluye transporte, instalación en el lugar y horario especificados por la FUGA para garantizar su correcta puesta en funcionamiento. Asimismo, al finalizar el período de alquiler, se llevará a cabo su desinstalación y retirada.</t>
  </si>
  <si>
    <t>Órgano. Servicio de alquiler por 12 horas, contadas a partir del recibo a satisfacción de la entidad. // Incluye lo siguiente: Teclado tipo hammond o similar, cabina Leslie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</si>
  <si>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Órgano. Servicio de alquiler por 8 horas, contadas a partir del recibo a satisfacción de la entidad. // Incluye lo siguiente: Teclado tipo hammond o similar, cabina Leslie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</si>
  <si>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Piano eléctrico. Servicio de alquiler por 12 horas, contadas a partir del recibo a satisfacción de la entidad. // Incluye lo siguiente: Piano eléctrico con sus respectivos pedales si aplica, minimo 7 octavas, cableado para su funcionamiento (señal y eléctrico) y stand de teclado. 
 El servicio incluye transporte, instalación en el lugar y horario especificados por la FUGA para garantizar su correcta puesta en funcionamiento. Asimismo, al finalizar el período de alquiler, se llevará a cabo su desinstalación y retirada.</t>
  </si>
  <si>
    <t>Piano eléctrico. Servicio de alquiler por 8 horas, contadas a partir del recibo a satisfacción de la entidad. // Incluye lo siguiente: Piano eléctrico con sus respectivos pedales si aplica, minimo 7 octavas, cableado para su funcionamiento (señal y eléctrico) y stand de teclado. 
 El servicio incluye transporte, instalación en el lugar y horario especificados por la FUGA para garantizar su correcta puesta en funcionamiento. Asimismo, al finalizar el período de alquiler, se llevará a cabo su desinstalación y retirada.</t>
  </si>
  <si>
    <t>Congas. Servicio de alquiler por 12 horas, contadas a partir del recibo a satisfacción de la entidad. // Incluye lo siguiente: Tumba, tumbadora y quinto (con sus bases). 
 El servicio incluye transporte, instalación en el lugar y horario especificados por la FUGA para garantizar su correcta puesta en funcionamiento. Asimismo, al finalizar el período de alquiler, se llevará a cabo su desinstalación y retirada.</t>
  </si>
  <si>
    <t>Congas. Servicio de alquiler por 8 horas, contadas a partir del recibo a satisfacción de la entidad. // Incluye lo siguiente: Tumba, tumbadora y quinto (con sus bases). 
 El servicio incluye transporte, instalación en el lugar y horario especificados por la FUGA para garantizar su correcta puesta en funcionamiento. Asimismo, al finalizar el período de alquiler, se llevará a cabo su desinstalación y retirada.</t>
  </si>
  <si>
    <t>Bongoe. Servicio de alquiler por 12 horas, contadas a partir del recibo a satisfacción de la entidad. // Incluye lo siguiente: Bongoe con base. 
  El servicio incluye transporte, instalación en el lugar y horario especificados por la FUGA para garantizar su correcta puesta en funcionamiento. Asimismo, al finalizar el período de alquiler, se llevará a cabo su desinstalación y retirada.</t>
  </si>
  <si>
    <t>Bongoe. Servicio de alquiler por 8 horas, contadas a partir del recibo a satisfacción de la entidad. // Incluye lo siguiente: Bongoe con base. 
  El servicio incluye transporte, instalación en el lugar y horario especificados por la FUGA para garantizar su correcta puesta en funcionamiento. Asimismo, al finalizar el período de alquiler, se llevará a cabo su desinstalación y retirada.</t>
  </si>
  <si>
    <t>Juego de timbales. Servicio de alquiler por 12 horas, contadas a partir del recibo a satisfacción de la entidad. // Incluye lo siguiente: Set de timbales con base y set de platos. 
  El servicio incluye transporte, instalación en el lugar y horario especificados por la FUGA para garantizar su correcta puesta en funcionamiento. Asimismo, al finalizar el período de alquiler, se llevará a cabo su desinstalación y retirada.</t>
  </si>
  <si>
    <t>Juego de timbales. Servicio de alquiler por 8 horas, contadas a partir del recibo a satisfacción de la entidad. // Incluye lo siguiente: Set de timbales con base y set de platos. 
  El servicio incluye transporte, instalación en el lugar y horario especificados por la FUGA para garantizar su correcta puesta en funcionamiento. Asimismo, al finalizar el período de alquiler, se llevará a cabo su desinstalación y retirada.</t>
  </si>
  <si>
    <t>Djembe. Servicio de alquiler por 12 horas, contadas a partir del recibo a satisfacción de la entidad. // Incluye lo siguiente: Djembe con base. 
 El servicio incluye transporte, instalación en el lugar y horario especificados por la FUGA para garantizar su correcta puesta en funcionamiento. Asimismo, al finalizar el período de alquiler, se llevará a cabo su desinstalación y retirada.</t>
  </si>
  <si>
    <t>Djembe. Servicio de alquiler por 8 horas, contadas a partir del recibo a satisfacción de la entidad. // Incluye lo siguiente: Djembe con base. 
 El servicio incluye transporte, instalación en el lugar y horario especificados por la FUGA para garantizar su correcta puesta en funcionamiento. Asimismo, al finalizar el período de alquiler, se llevará a cabo su desinstalación y retirada.</t>
  </si>
  <si>
    <t>Cajón Peruano o Flamenco. Servicio de alquiler por 12 horas, contadas a partir del recibo a satisfacción de la entidad. // Incluye lo siguiente: Caja en madera con cuerdas de resonancia. 
 El servicio incluye transporte, instalación en el lugar y horario especificados por la FUGA para garantizar su correcta puesta en funcionamiento. Asimismo, al finalizar el período de alquiler, se llevará a cabo su desinstalación y retirada.</t>
  </si>
  <si>
    <t>Cajón Peruano o Flamenco. Servicio de alquiler por 8 horas, contadas a partir del recibo a satisfacción de la entidad. // Incluye lo siguiente: Caja en madera con cuerdas de resonancia. 
 El servicio incluye transporte, instalación en el lugar y horario especificados por la FUGA para garantizar su correcta puesta en funcionamiento. Asimismo, al finalizar el período de alquiler, se llevará a cabo su desinstalación y retirada.</t>
  </si>
  <si>
    <t>Bombo de batería. Servicio de alquiler por 12 horas, contadas a partir del recibo a satisfacción de la entidad. // Con pedal tipo twin. Medidas 18 pulgadas/20 pulgadas/22 pulgadas.
 . El servicio incluye transporte, instalación en el lugar y horario especificados por la FUGA para garantizar su correcta puesta en funcionamiento. Asimismo, al finalizar el período de alquiler, se llevará a cabo su desinstalación y retirada.</t>
  </si>
  <si>
    <t>Bombo de batería. Servicio de alquiler por 8 horas, contadas a partir del recibo a satisfacción de la entidad. // Con pedal tipo twin. Medidas 18 pulgadas/20 pulgadas/22 pulgadas.
 El servicio incluye transporte, instalación en el lugar y horario especificados por la FUGA para garantizar su correcta puesta en funcionamiento. Asimismo, al finalizar el período de alquiler, se llevará a cabo su desinstalación y retirada.</t>
  </si>
  <si>
    <t>Vibráfono. Servicio de alquiler por 12 horas, contadas a partir del recibo a satisfacción de la entidad. // Incluye lo siguiente: Vibráfono tres octavas. 
  El servicio incluye transporte, instalación en el lugar y horario especificados por la FUGA para garantizar su correcta puesta en funcionamiento. Asimismo, al finalizar el período de alquiler, se llevará a cabo su desinstalación y retirada.</t>
  </si>
  <si>
    <t>Vibráfono. Servicio de alquiler por 8 horas, contadas a partir del recibo a satisfacción de la entidad. // Incluye lo siguiente: Vibráfono tres octavas. 
  El servicio incluye transporte, instalación en el lugar y horario especificados por la FUGA para garantizar su correcta puesta en funcionamiento. Asimismo, al finalizar el período de alquiler, se llevará a cabo su desinstalación y retirada.</t>
  </si>
  <si>
    <t>Juego de platos. Servicio de alquiler por 12 horas, contadas a partir del recibo a satisfacción de la entidad. // Incluye lo siguiente: Mínimo 6 Platos y máquina de Hi-Hat.
  El servicio incluye transporte, instalación en el lugar y horario especificados por la FUGA para garantizar su correcta puesta en funcionamiento. Asimismo, al finalizar el período de alquiler, se llevará a cabo su desinstalación y retirada.</t>
  </si>
  <si>
    <t>Juego de platos. Servicio de alquiler por 8 horas, contadas a partir del recibo a satisfacción de la entidad. // Incluye lo siguiente: Mínimo 6 Platos y máquina de Hi-Hat.
  El servicio incluye transporte, instalación en el lugar y horario especificados por la FUGA para garantizar su correcta puesta en funcionamiento. Asimismo, al finalizar el período de alquiler, se llevará a cabo su desinstalación y retirada.</t>
  </si>
  <si>
    <t>Atril para partitura. Servicio de alquiler por 12 horas, contadas a partir del recibo a satisfacción de la entidad. // Incluye lo siguiente: Atril tipo bandeja metalica para partitura de altura variable, luz de cuello plegable y sistema de fijación de páginas a la estructura.
  El servicio incluye transporte, instalación en el lugar y horario especificados por la FUGA para garantizar su correcta puesta en funcionamiento. Asimismo, al finalizar el período de alquiler, se llevará a cabo su desinstalación y retirada.</t>
  </si>
  <si>
    <t>Atril para partitura. Servicio de alquiler por 8 horas, contadas a partir del recibo a satisfacción de la entidad. // Incluye lo siguiente: Atril tipo bandeja metalica para partitura de altura variable, luz de cuello plegable y sistema de fijación de páginas a la estructura.
  El servicio incluye transporte, instalación en el lugar y horario especificados por la FUGA para garantizar su correcta puesta en funcionamiento. Asimismo, al finalizar el período de alquiler, se llevará a cabo su desinstalación y retirada.</t>
  </si>
  <si>
    <t>Tornamesa. Servicio de alquiler por 12 horas, contadas a partir del recibo a satisfacción de la entidad. // Incluye lo siguiente: Unidad de tornamesa profesional para DJ (Incluye aguja)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</si>
  <si>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Tornamesa. Servicio de alquiler por 8 horas, contadas a partir del recibo a satisfacción de la entidad. // Incluye lo siguiente: Unidad de tornamesa profesional para DJ (Incluye aguja)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</si>
  <si>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Tornamesas. Servicio de alquiler por 12 horas, contadas a partir del recibo a satisfacción de la entidad. // Incluye lo siguiente: Dos unidades de tornamesa profesional para DJ (Incluye agujas)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</si>
  <si>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Tornamesas. Servicio de alquiler por 8 horas, contadas a partir del recibo a satisfacción de la entidad. // Incluye lo siguiente: Dos unidades de tornamesa profesional para DJ (Incluye agujas)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</si>
  <si>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Mixer para tornamesas. Servicio de alquiler por 12 horas, contadas a partir del recibo a satisfacción de la entidad // Incluye lo siguiente: Profesional para DJ con salidas XLR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</si>
  <si>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Mixer para tornamesas. Servicio de alquiler por 8 horas, contadas a partir del recibo a satisfacción de la entidad // Incluye lo siguiente: Profesional para DJ con salidas XLR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</si>
  <si>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Plexiglass. 4 caras Servicio de alquiler por 12 horas, contadas a partir del recibo a satisfacción de la entidad. // Pantalla de material plexiglass modular transparente.
 El servicio incluye transporte, instalación en el lugar y horario especificados por la FUGA para garantizar su correcta puesta en funcionamiento. Asimismo, al finalizar el período de alquiler, se llevará a cabo su desinstalación y retirada.</t>
  </si>
  <si>
    <t>Plexiglass. 4 caras Servicio de alquiler por 8 horas, contadas a partir del recibo a satisfacción de la entidad. // Pantalla de material plexiglass modular transparente.
 El servicio incluye transporte, instalación en el lugar y horario especificados por la FUGA para garantizar su correcta puesta en funcionamiento. Asimismo, al finalizar el período de alquiler, se llevará a cabo su desinstalación y retirada.</t>
  </si>
  <si>
    <t>Paquete instrumentos 1. Servicio de alquiler por 12 horas, contadas a partir del recibo a satisfacción de la entidad. // Compuesto por: Una (1) batería completa (Ítem 1) + dos (2) amplificadores de guitarra compuesto por dos (2) cabezotes y dos (2) cabinas (Ítem 5) + Amplificador para bajo compuesto por cabezote y cabina (Ítem 9) + un (1) teclado profesional de minimo 7 octavas (Ítem 13) + un (1) set de congas con base (Ítem 19)+ un (1) bongó con base (Ítem 21)+ un (1) juego de timbales con base (Ítem 23).
  El servicio incluye transporte,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t>
  </si>
  <si>
    <t>Paquete instrumentos 1. Servicio de alquiler por 8 horas, contadas a partir del recibo a satisfacción de la entidad. // Compuesto por: Una (1) batería completa (Ítem 2) + dos (2) amplificadores de guitarra compuesto por dos (2) cabezotes y dos (2) cabinas (Ítem 6) + Amplificador para bajo compuesto por cabezote y cabina (Ítem 10) + un (1) teclado profesional de minimo 7 octavas (Ítem 14) + un (1) set de congas con base (Ítem 20)+ un (1) bongó con base (Ítem 22)+ un (1) juego de timbales con base (Ítem 24).
  El servicio incluye transporte,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t>
  </si>
  <si>
    <t>Paquete instrumentos 2. Servicio de alquiler por 12 horas, contadas a partir del recibo a satisfacción de la entidad.// Compuesto por: Una (1) batería completa (Ítem 1) + dos (2) amplificadores de guitarra compuesto por dos (2) cabezotes y dos (2) cabinas (Ítem 5) + Amplificador para bajo compuesto por cabezote y cabina (Ítem 9) + un (1) teclado profesional de minimo 7 octavas (Ítem 13). 
  El servicio incluye transporte, cableado para su funcionamiento (señal y eléctrico),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t>
  </si>
  <si>
    <t>Paquete instrumentos 2. Servicio de alquiler por 8 horas, contadas a partir del recibo a satisfacción de la entidad.// Compuesto por: Una (1) batería completa (Ítem 2) + dos (2) amplificadores de guitarra compuesto por dos (2) cabezotes y dos (2) cabinas (Ítem 6) + Amplificador para bajo compuesto por cabezote y cabina (Ítem 10) + un (1) teclado profesional de minimo 7 octavas (Ítem 14). 
  El servicio incluye transporte, cableado para su funcionamiento (señal y eléctrico),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t>
  </si>
  <si>
    <t>Paquete instrumentos 3. Servicio de alquiler por 12 horas, contadas a partir del recibo a satisfacción de la entidad. // Compuesto por: Una (1) batería completa (Ítem 1) + un (1) amplificador de guitarra compuesto por un (1) cabezote y una (1) cabina (Ítem 5) + Amplificador para bajo compuesto por cabezote y cabina (Ítem 9) + un (1) teclado profesional de minimo 7 octavas (Ítem 13). 
  El servicio incluye transporte, cableado para su funcionamiento (señal y eléctrico),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t>
  </si>
  <si>
    <t>Paquete instrumentos 3. Servicio de alquiler por 8 horas, contadas a partir del recibo a satisfacción de la entidad. // Compuesto por: Una (1) batería completa (Ítem 2) + un (1) amplificador de guitarra compuesto por un (1) cabezote y una (1) cabina (Ítem 6) + Amplificador para bajo compuesto por cabezote y cabina (Ítem 10) + un (1) teclado profesional de minimo 7 octavas (Ítem 14). 
  El servicio incluye transporte, cableado para su funcionamiento (señal y eléctrico),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t>
  </si>
  <si>
    <t>Cabina de sonido activa. Servicio de alquiler por 12 horas, contadas a partir del recibo a satisfacción de la entidad. // De minimo 1000 vatios c/u 10 pulgadas (Activa) en trípode. // Incluye lo siguiente: Mecanismo de soporte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</si>
  <si>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TECNICA SONIDO</t>
  </si>
  <si>
    <t>Cabina de sonido activa. Servicio de alquiler por 8 horas, contadas a partir del recibo a satisfacción de la entidad. // De minimo 1000 vatios c/u 10 pulgadas (Activa) en trípode. // Incluye lo siguiente: Mecanismo de soporte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</si>
  <si>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Cabina de sonido activa. Servicio de alquiler por 12 horas, contadas a partir del recibo a satisfacción de la entidad. // Incluye lo siguiente: Cabina de minimo 1000 W de 12", mecanismo de soporte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</si>
  <si>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Cabina de sonido activa. Servicio de alquiler por 8 horas, contadas a partir del recibo a satisfacción de la entidad. // Incluye lo siguiente: Cabina de minimo 1000 W de 12", mecanismo de soporte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</si>
  <si>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Cabina de sonido tipo Line array pasiva. Servicio de alquiler por 12 horas, contadas a partir del recibo a satisfacción de la entidad. // Incluye lo siguiente: // Incluye lo siguiente: Cabina capaz de proveer mínimo120dB SPL (RMS), sistema de amplificación (adecuado para suplir la potencia necesaria), sistema de colgado o stacking, accesorios de conexión y empalme,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</si>
  <si>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Cabina de sonido tipo Line array pasiva. Servicio de alquiler por 8 horas, contadas a partir del recibo a satisfacción de la entidad. // Incluye lo siguiente: // Incluye lo siguiente: Cabina capaz de proveer mínimo120dB SPL (RMS), sistema de amplificación (adecuado para suplir la potencia necesaria), sistema de colgado o stacking, accesorios de conexión y empalme,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</si>
  <si>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Cabina de sonido tipo Line array activa. Servicio de alquiler por 12 horas, contadas a partir del recibo a satisfacción de la entidad. // Incluye lo siguiente: // Incluye lo siguiente: Cabina capaz de proveer mínimo 120dB SPL (RMS), sistema de colgado o stacking, accesorios de conexión y empalme,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</si>
  <si>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Cabina de sonido tipo Line array activa. Servicio de alquiler por 8 horas, contadas a partir del recibo a satisfacción de la entidad. // Incluye lo siguiente: // Incluye lo siguiente: Cabina capaz de proveer mínimo 120dB SPL (RMS), sistema de colgado o stacking, accesorios de conexión y empalme,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</si>
  <si>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Cabina de sonido tipo Subwoofer pasiva. Servicio de alquiler por 12 horas, contadas a partir del recibo a satisfacción de la entidad. // Incluye lo siguiente: Cabina capaz de proveer mínimo 120dB SPL (RMS), sistema de amplificación (adecuado para suplir la potencia necesaria), sistema de colgado o stacking, accesorios de conexión y empalme,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</si>
  <si>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Cabina de sonido tipo Subwoofer pasiva. Servicio de alquiler por 8 horas, contadas a partir del recibo a satisfacción de la entidad. // Incluye lo siguiente: Cabina capaz de proveer mínimo 120dB SPL (RMS), sistema de amplificación (adecuado para suplir la potencia necesaria), sistema de colgado o stacking, accesorios de conexión y empalme,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</si>
  <si>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Cabina de sonido tipo Subwoofer activa. Servicio de alquiler por 12 horas, contadas a partir del recibo a satisfacción de la entidad. // Incluye lo siguiente: Cabina capaz de proveer mínimo 120dB SPL (RMS), sistema de colgado o stacking, accesorios de conexión y empalme,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</si>
  <si>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Cabina de sonido tipo Subwoofer activa. Servicio de alquiler por 8 horas, contadas a partir del recibo a satisfacción de la entidad. // Incluye lo siguiente: Cabina capaz de proveer mínimo 120dB SPL (RMS), sistema de colgado o stacking, accesorios de conexión y empalme,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</si>
  <si>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Consola análoga. Servicio de alquiler por 12 horas, contadas a partir del recibo a satisfacción de la entidad. //Incluye lo siguiente: 8 canales de entrada XLR, minimo 4 canales de salida XLR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</si>
  <si>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Consola análoga. Servicio de alquiler por 8 horas, contadas a partir del recibo a satisfacción de la entidad. //Incluye lo siguiente: 8 canales de entrada XLR, minimo 4 canales de salida XLR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</si>
  <si>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Consola análoga. Servicio de alquiler por 12 horas, contadas a partir del recibo a satisfacción de la entidad.//Incluye lo siguiente: 12 canales de entrada XLR , minimo 6 canales de salida XLR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</si>
  <si>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Consola análoga. Servicio de alquiler por 8 horas, contadas a partir del recibo a satisfacción de la entidad.//Incluye lo siguiente: 12 canales de entrada XLR , minimo 6 canales de salida XLR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</si>
  <si>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Consola análoga. Servicio de alquiler por 12 horas, contadas a partir del recibo a satisfacción de la entidad. //Incluye lo siguiente: 32 canales de entrada XLR, minimo 8 canales de salida XLR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</si>
  <si>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Consola análoga. Servicio de alquiler por 8 horas, contadas a partir del recibo a satisfacción de la entidad. //Incluye lo siguiente: 32 canales de entrada XLR, minimo 8 canales de salida XLR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</si>
  <si>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Consola digital. Servicio de alquiler por 12 horas, contadas a partir del recibo a satisfacción de la entidad. //Incluye lo siguiente: 16 canales de entrada XLR, minimo 6 canales de salida XLR y cableado para su funcionamiento (señal y eléctrico). Debe incluir tablet y router para manejo remoto. 
  El servicio incluye transporte, instalación en el lugar y horario especificados por la FUGA para garantizar su correcta puesta en funcionamiento. Asimismo, al finalizar el período de alquiler, se llevará a cabo su desinstalación y retirada.</t>
  </si>
  <si>
    <t>Consola digital. Servicio de alquiler por 8 horas, contadas a partir del recibo a satisfacción de la entidad. //Incluye lo siguiente: 16 canales de entrada XLR, minimo 6 canales de salida XLR y cableado para su funcionamiento (señal y eléctrico). Debe incluir tablet y router para manejo remoto. 
  El servicio incluye transporte, instalación en el lugar y horario especificados por la FUGA para garantizar su correcta puesta en funcionamiento. Asimismo, al finalizar el período de alquiler, se llevará a cabo su desinstalación y retirada.</t>
  </si>
  <si>
    <t>Consola digital. Servicio de alquiler por 12 horas, contadas a partir del recibo a satisfacción de la entidad. //Incluye lo siguiente: 24 canales de entrada XLR, minimo 8 canales de salida XLR y cableado para su funcionamiento (señal y eléctrico). Debe incluir tablet y router para manejo remoto. 
  El servicio incluye transporte, instalación en el lugar y horario especificados por la FUGA para garantizar su correcta puesta en funcionamiento. Asimismo, al finalizar el período de alquiler, se llevará a cabo su desinstalación y retirada.</t>
  </si>
  <si>
    <t>Consola digital. Servicio de alquiler por 8 horas, contadas a partir del recibo a satisfacción de la entidad. //Incluye lo siguiente: 24 canales de entrada XLR, minimo 8 canales de salida XLR y cableado para su funcionamiento (señal y eléctrico). Debe incluir tablet y router para manejo remoto. 
  El servicio incluye transporte, instalación en el lugar y horario especificados por la FUGA para garantizar su correcta puesta en funcionamiento. Asimismo, al finalizar el período de alquiler, se llevará a cabo su desinstalación y retirada.</t>
  </si>
  <si>
    <t>Consola digital. Servicio de alquiler por 12 horas, contadas a partir del recibo a satisfacción de la entidad. //Incluye lo siguiente: 32 canales de entrada XLR, minimo 16 canales de salida XLR y cableado para su funcionamiento (señal y eléctrico). Debe incluir tablet y router para manejo remoto. 
  El servicio incluye transporte, instalación en el lugar y horario especificados por la FUGA para garantizar su correcta puesta en funcionamiento. Asimismo, al finalizar el período de alquiler, se llevará a cabo su desinstalación y retirada.</t>
  </si>
  <si>
    <t>Consola digital. Servicio de alquiler por 8 horas, contadas a partir del recibo a satisfacción de la entidad. //Incluye lo siguiente: 32 canales de entrada XLR, minimo 16 canales de salida XLR y cableado para su funcionamiento (señal y eléctrico). Debe incluir tablet y router para manejo remoto. 
  El servicio incluye transporte, instalación en el lugar y horario especificados por la FUGA para garantizar su correcta puesta en funcionamiento. Asimismo, al finalizar el período de alquiler, se llevará a cabo su desinstalación y retirada.</t>
  </si>
  <si>
    <t>Consola digital. Servicio de alquiler por 12 horas, contadas a partir del recibo a satisfacción de la entidad. //Incluye lo siguiente: 48 canales de entrada XLR, minimo 16 canales de salida XLR y cableado para su funcionamiento (señal y eléctrico). Debe incluir tablet y router para manejo remoto. 
  El servicio incluye transporte, instalación en el lugar y horario especificados por la FUGA para garantizar su correcta puesta en funcionamiento. Asimismo, al finalizar el período de alquiler, se llevará a cabo su desinstalación y retirada.</t>
  </si>
  <si>
    <t>Consola digital. Servicio de alquiler por 8 horas, contadas a partir del recibo a satisfacción de la entidad. //Incluye lo siguiente: 48 canales de entrada XLR, minimo 16 canales de salida XLR y cableado para su funcionamiento (señal y eléctrico). Debe incluir tablet y router para manejo remoto. 
  El servicio incluye transporte, instalación en el lugar y horario especificados por la FUGA para garantizar su correcta puesta en funcionamiento. Asimismo, al finalizar el período de alquiler, se llevará a cabo su desinstalación y retirada.</t>
  </si>
  <si>
    <t>Procesador digital de canales. Servicio de alquiler por 8 horas, contadas a partir del recibo a satisfacción de la entidad. // 
 Incluye lo siguiente:
 Procesador (Crossover) de mínimo 6 salidas XLR, 2 entradas XLR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</si>
  <si>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Protector de Voltaje. Servicio de alquiler por 12 horas, contadas a partir del recibo a satisfacción de la entidad. // Incluye lo siguiente: Especificaciones de salida 120V 3600W 15A con minimo 8 conexiones nema 5 - 15.
  El servicio incluye transporte, instalación en el lugar y horario especificados por la FUGA para garantizar su correcta puesta en funcionamiento. Asimismo, al finalizar el período de alquiler, se llevará a cabo su desinstalación y retirada.</t>
  </si>
  <si>
    <t>Protector de Voltaje. Servicio de alquiler por 8 horas, contadas a partir del recibo a satisfacción de la entidad. // Incluye lo siguiente: Especificaciones de salida 120V 3600W 15A con minimo 8 conexiones nema 5 - 15.
  El servicio incluye transporte, instalación en el lugar y horario especificados por la FUGA para garantizar su correcta puesta en funcionamiento. Asimismo, al finalizar el período de alquiler, se llevará a cabo su desinstalación y retirada.</t>
  </si>
  <si>
    <t>Procesador digital de canales. Servicio de alquiler por 12 horas, contadas a partir del recibo a satisfacción de la entidad. // Incluye lo siguiente: Procesador (Crossover) de mínimo 6 salidas XLR, 2 entradas XLR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</si>
  <si>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Micrófonos para amplificación de voces. Servicio de alquiler por 12 horas, contadas a partir del recibido a satisfacción de la entidad. //Incluye lo siguiente: 4 Micrófonos, bases de micrófono y cableado para su funcionamiento (señal XLR a XLR de minimo 15m). El servicio incluye transporte, instalación en el lugar y horario especificados por la FUGA para garantizar su correcta puesta en funcionamiento. Asimismo, al finalizar el período de alquiler, se llevará a cabo su desinstalación y retirada.</t>
  </si>
  <si>
    <t>Micrófonos para amplificación de voces. Servicio de alquiler por 8 horas, contadas a partir del recibido a satisfacción de la entidad. //Incluye lo siguiente: 4 Micrófonos, bases de micrófono y cableado para su funcionamiento (señal XLR a XLR de minimo 15m).
  El servicio incluye transporte, instalación en el lugar y horario especificados por la FUGA para garantizar su correcta puesta en funcionamiento. Asimismo, al finalizar el período de alquiler, se llevará a cabo su desinstalación y retirada.</t>
  </si>
  <si>
    <t>Micrófonos para amplificación de voces. Servicio de alquiler por 12 horas, contadas a partir del recibido a satisfacción de la entidad. //Incluye lo siguiente: 8 Micrófonos, bases de micrófono y cableado para su funcionamiento (señal XLR a XLR de minimo 15m).
  El servicio incluye transporte, instalación en el lugar y horario especificados por la FUGA para garantizar su correcta puesta en funcionamiento. Asimismo, al finalizar el período de alquiler, se llevará a cabo su desinstalación y retirada.</t>
  </si>
  <si>
    <t>Micrófonos para amplificación de voces. Servicio de alquiler por 8 horas, contadas a partir del recibido a satisfacción de la entidad. //Incluye lo siguiente: 8 Micrófonos, bases de micrófono y cableado para su funcionamiento (señal XLR a XLR de minimo 15m).
  El servicio incluye transporte, instalación en el lugar y horario especificados por la FUGA para garantizar su correcta puesta en funcionamiento. Asimismo, al finalizar el período de alquiler, se llevará a cabo su desinstalación y retirada.</t>
  </si>
  <si>
    <t>Micrófonos para amplificación de voces. Servicio de alquiler por 12 horas, contadas a partir del recibido a satisfacción de la entidad.. //Incluye lo siguiente: 16 Micrófonos, bases de micrófono y cableado para su funcionamiento (señal XLR a XLR de minimo 15m).
  El servicio incluye transporte, instalación en el lugar y horario especificados por la FUGA para garantizar su correcta puesta en funcionamiento. Asimismo, al finalizar el período de alquiler, se llevará a cabo su desinstalación y retirada.</t>
  </si>
  <si>
    <t>Micrófonos para amplificación de voces. Servicio de alquiler por 8 horas, contadas a partir del recibido a satisfacción de la entidad.. //Incluye lo siguiente: 16 Micrófonos, bases de micrófono y cableado para su funcionamiento (señal XLR a XLR de minimo 15m).
  El servicio incluye transporte, instalación en el lugar y horario especificados por la FUGA para garantizar su correcta puesta en funcionamiento. Asimismo, al finalizar el período de alquiler, se llevará a cabo su desinstalación y retirada.</t>
  </si>
  <si>
    <t>Micrófonos para amplificación de instrumento. Servicio de alquiler por 12 horas, contadas a partir del recibido a satisfacción de la entidad. // Incluye lo siguiente: 4 Micrófonos, bases de micrófono y cableado para su funcionamiento (señal XLR a XLR de minimo 15m).
  El servicio incluye transporte, instalación en el lugar y horario especificados por la FUGA para garantizar su correcta puesta en funcionamiento. Asimismo, al finalizar el período de alquiler, se llevará a cabo su desinstalación y retirada.</t>
  </si>
  <si>
    <t>Micrófonos para amplificación de instrumento. Servicio de alquiler por 8 horas, contadas a partir del recibido a satisfacción de la entidad. // Incluye lo siguiente: 4 Micrófonos, bases de micrófono y cableado para su funcionamiento (señal XLR a XLR de minimo 15m).
  El servicio incluye transporte, instalación en el lugar y horario especificados por la FUGA para garantizar su correcta puesta en funcionamiento. Asimismo, al finalizar el período de alquiler, se llevará a cabo su desinstalación y retirada.</t>
  </si>
  <si>
    <t>Micrófonos para amplificación de instrumento. Servicio de alquiler por 12 horas, contadas a partir del recibido a satisfacción de la entidad. ////Incluye lo siguiente: 8 Micrófonos, bases de micrófono y cableado para su funcionamiento (señal XLR a XLR de minimo 15m).
  El servicio incluye transporte, instalación en el lugar y horario especificados por la FUGA para garantizar su correcta puesta en funcionamiento. Asimismo, al finalizar el período de alquiler, se llevará a cabo su desinstalación y retirada.</t>
  </si>
  <si>
    <t>Micrófonos para amplificación de instrumento. Servicio de alquiler por 8 horas, contadas a partir del recibido a satisfacción de la entidad. ////Incluye lo siguiente: 8 Micrófonos, bases de micrófono y cableado para su funcionamiento (señal XLR a XLR de minimo 15m).
  El servicio incluye transporte, instalación en el lugar y horario especificados por la FUGA para garantizar su correcta puesta en funcionamiento. Asimismo, al finalizar el período de alquiler, se llevará a cabo su desinstalación y retirada.</t>
  </si>
  <si>
    <t>Micrófonos para amplificación de instrumento. Servicio de alquiler por 12 horas, contadas a partir del recibido a satisfacción de la entidad. //Incluye lo siguiente: 16 Micrófonos, bases de micrófono y cableado para su funcionamiento (señal XLR a XLR de minimo 15m).
  El servicio incluye transporte, instalación en el lugar y horario especificados por la FUGA para garantizar su correcta puesta en funcionamiento. Asimismo, al finalizar el período de alquiler, se llevará a cabo su desinstalación y retirada.</t>
  </si>
  <si>
    <t>Micrófonos para amplificación de instrumento. Servicio de alquiler por 8 horas, contadas a partir del recibido a satisfacción de la entidad. //Incluye lo siguiente: 16 Micrófonos, bases de micrófono y cableado para su funcionamiento (señal XLR a XLR de minimo 15m).
  El servicio incluye transporte, instalación en el lugar y horario especificados por la FUGA para garantizar su correcta puesta en funcionamiento. Asimismo, al finalizar el período de alquiler, se llevará a cabo su desinstalación y retirada.</t>
  </si>
  <si>
    <t>Micrófonos inalámbricos de clip. Servicio de alquiler por 12 horas, contadas a partir del recibido a satisfacción de la entidad. //Incluye lo siguiente: 4 Micrófonos inalámbricos de clip, sistema RX y TX, sistema de transmision UHF, baterías y cableado para su funcionamiento (señal XLR a XLR de minimo 15m y eléctrico).
  El servicio incluye transporte, instalación en el lugar y horario especificados por la FUGA para garantizar su correcta puesta en funcionamiento. Asimismo, al finalizar el período de alquiler, se llevará a cabo su desinstalación y retirada.</t>
  </si>
  <si>
    <t>Micrófonos inalámbricos de clip. Servicio de alquiler por 8 horas, contadas a partir del recibido a satisfacción de la entidad. //Incluye lo siguiente: 4 Micrófonos inalámbricos de clip, sistema RX y TX, sistema de transmision UHF, baterías y cableado para su funcionamiento (señal XLR a XLR de minimo 15m y eléctrico).
  El servicio incluye transporte, instalación en el lugar y horario especificados por la FUGA para garantizar su correcta puesta en funcionamiento. Asimismo, al finalizar el período de alquiler, se llevará a cabo su desinstalación y retirada.</t>
  </si>
  <si>
    <t>Micrófono inalámbrico. Servicio de alquiler por 12 horas, contadas a partir del recibo a satisfacción de la entidad.. //Incluye lo siguiente: Tipo diadema o solapa, sistema RX y TX, sistema de transmision UHF, baterías y cableado para su funcionamiento (señal XLR a XLR de minimo 15m y eléctrico).
  El servicio incluye transporte, instalación en el lugar y horario especificados por la FUGA para garantizar su correcta puesta en funcionamiento. Asimismo, al finalizar el período de alquiler, se llevará a cabo su desinstalación y retirada.</t>
  </si>
  <si>
    <t>Micrófono inalámbrico. Servicio de alquiler por 8 horas, contadas a partir del recibo a satisfacción de la entidad.. //Incluye lo siguiente: Tipo diadema o solapa, sistema RX y TX, sistema de transmision UHF, baterías y cableado para su funcionamiento (señal XLR a XLR de minimo 15m y eléctrico).
  El servicio incluye transporte, instalación en el lugar y horario especificados por la FUGA para garantizar su correcta puesta en funcionamiento. Asimismo, al finalizar el período de alquiler, se llevará a cabo su desinstalación y retirada.</t>
  </si>
  <si>
    <t>Micrófono inalámbrico. Servicio de alquiler por 12 horas, contadas a partir del recibo a satisfacción de la entidad. // Incluye lo siguiente: Tipo mano con base, sistema de RX y TX, sistema de trasmision UHF, antena, combinador de antena, baterías y cableado para su funcionamiento (señal XLR a XLR de minimo 15m y eléctrico).
  El servicio incluye transporte, instalación en el lugar y horario especificados por la FUGA para garantizar su correcta puesta en funcionamiento. Asimismo, al finalizar el período de alquiler, se llevará a cabo su desinstalación y retirada.</t>
  </si>
  <si>
    <t>Micrófono inalámbrico. Servicio de alquiler por 8 horas, contadas a partir del recibo a satisfacción de la entidad. // Incluye lo siguiente: Tipo mano con base, sistema de RX y TX, sistema de trasmision UHF, antena, combinador de antena, baterías y cableado para su funcionamiento (señal XLR a XLR de minimo 15m y eléctrico).
  El servicio incluye transporte, instalación en el lugar y horario especificados por la FUGA para garantizar su correcta puesta en funcionamiento. Asimismo, al finalizar el período de alquiler, se llevará a cabo su desinstalación y retirada.</t>
  </si>
  <si>
    <t>Sistema In Ear. Servicio de alquiler por 12 horas, contadas a partir del recibo a satisfacción de la entidad. // Incluye lo siguiente: Sistema de RX y TX, sistema de trasmision UHF, beltpack, antena, combinador de antena, audífonos, baterías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</si>
  <si>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Sistema In Ear. Servicio de alquiler por 8 horas, contadas a partir del recibo a satisfacción de la entidad. // Incluye lo siguiente: Sistema de RX y TX, sistema de trasmision UHF, beltpack, antena, combinador de antena, audífonos, baterías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t>
  </si>
  <si>
    <t>Caja directa activa. Servicio de alquiler por 12 horas, contadas a partir del recibo a satisfacción de la entidad. // Incluye lo siguiente: Switch de tierra, Pad atenuador, Cableado para su funcionamiento (señal).
  El servicio incluye transporte, instalación en el lugar y horario especificados por la FUGA para garantizar su correcta puesta en funcionamiento. Asimismo, al finalizar el período de alquiler, se llevará a cabo su desinstalación y retirada.</t>
  </si>
  <si>
    <t>Caja directa activa. Servicio de alquiler por 8 horas, contadas a partir del recibo a satisfacción de la entidad. // Incluye lo siguiente: Switch de tierra, Pad atenuador, Cableado para su funcionamiento (señal).
  El servicio incluye transporte, instalación en el lugar y horario especificados por la FUGA para garantizar su correcta puesta en funcionamiento. Asimismo, al finalizar el período de alquiler, se llevará a cabo su desinstalación y retirada.</t>
  </si>
  <si>
    <t>Caja directa Pasiva. Servicio de alquiler por 12 horas, contadas a partir del recibo a satisfacción de la entidad. // Incluye lo siguiente: Switch de tierra, Pad atenuador, Cableado para su funcionamiento (señal).
  El servicio incluye transporte, instalación en el lugar y horario especificados por la FUGA para garantizar su correcta puesta en funcionamiento. Asimismo, al finalizar el período de alquiler, se llevará a cabo su desinstalación y retirada.</t>
  </si>
  <si>
    <t>Caja directa Pasiva. Servicio de alquiler por 8 horas, contadas a partir del recibo a satisfacción de la entidad. // Incluye lo siguiente: Switch de tierra, Pad atenuador, Cableado para su funcionamiento (señal).
  El servicio incluye transporte, instalación en el lugar y horario especificados por la FUGA para garantizar su correcta puesta en funcionamiento. Asimismo, al finalizar el período de alquiler, se llevará a cabo su desinstalación y retirada.</t>
  </si>
  <si>
    <t>Culebra (Snake). Servicio de alquiler por 12 horas, contadas a partir del recibo a satisfacción de la entidad. //Incluye lo siguiente: 8 entradas XLR, 4 salidas XLR para envíos de señal y cableado para su funcionamiento (señal).
  El servicio incluye transporte, instalación en el lugar y horario especificados por la FUGA para garantizar su correcta puesta en funcionamiento. Asimismo, al finalizar el período de alquiler, se llevará a cabo su desinstalación y retirada.</t>
  </si>
  <si>
    <t>Culebra (Snake). Servicio de alquiler por 8 horas, contadas a partir del recibo a satisfacción de la entidad. //Incluye lo siguiente: 8 entradas XLR, 4 salidas XLR para envíos de señal y cableado para su funcionamiento (señal).
  El servicio incluye transporte, instalación en el lugar y horario especificados por la FUGA para garantizar su correcta puesta en funcionamiento. Asimismo, al finalizar el período de alquiler, se llevará a cabo su desinstalación y retirada.</t>
  </si>
  <si>
    <t>Culebra (Snake). Servicio de alquiler por 12 horas, contadas a partir del recibo a satisfacción de la entidad. //Incluye lo siguiente: 12 entradas XLR, 4 salidas XLR para envíos de señal y cableado para su funcionamiento (señal).
  El servicio incluye transporte, instalación en el lugar y horario especificados por la FUGA para garantizar su correcta puesta en funcionamiento. Asimismo, al finalizar el período de alquiler, se llevará a cabo su desinstalación y retirada.</t>
  </si>
  <si>
    <t>Culebra (Snake). Servicio de alquiler por 8 horas, contadas a partir del recibo a satisfacción de la entidad. //Incluye lo siguiente: 12 entradas XLR, 4 salidas XLR para envíos de señal y cableado para su funcionamiento (señal).
  El servicio incluye transporte, instalación en el lugar y horario especificados por la FUGA para garantizar su correcta puesta en funcionamiento. Asimismo, al finalizar el período de alquiler, se llevará a cabo su desinstalación y retirada.</t>
  </si>
  <si>
    <t>Culebra (Snake). Servicio de alquiler por 12 horas, contadas a partir del recibo a satisfacción de la entidad. //Incluye lo siguiente: 24 entradas XLR, 8 salidas XLR para envíos de señal y cableado para su funcionamiento (señal).
  El servicio incluye transporte, instalación en el lugar y horario especificados por la FUGA para garantizar su correcta puesta en funcionamiento. Asimismo, al finalizar el período de alquiler, se llevará a cabo su desinstalación y retirada.</t>
  </si>
  <si>
    <t>Culebra (Snake). Servicio de alquiler por 8 horas, contadas a partir del recibo a satisfacción de la entidad. //Incluye lo siguiente: 24 entradas XLR, 8 salidas XLR para envíos de señal y cableado para su funcionamiento (señal).
  El servicio incluye transporte, instalación en el lugar y horario especificados por la FUGA para garantizar su correcta puesta en funcionamiento. Asimismo, al finalizar el período de alquiler, se llevará a cabo su desinstalación y retirada.</t>
  </si>
  <si>
    <t>Culebra (Snake). Servicio de alquiler por 12 horas, contadas a partir del recibo a satisfacción de la entidad. //Incluye lo siguiente: 32 entradas XLR, 16 salidas XLR para envíos de señal y cableado para su funcionamiento (señal).
  El servicio incluye transporte, instalación en el lugar y horario especificados por la FUGA para garantizar su correcta puesta en funcionamiento. Asimismo, al finalizar el período de alquiler, se llevará a cabo su desinstalación y retirada.</t>
  </si>
  <si>
    <t>Culebra (Snake). Servicio de alquiler por 8 horas, contadas a partir del recibo a satisfacción de la entidad. //Incluye lo siguiente: 32 entradas XLR, 16 salidas XLR para envíos de señal y cableado para su funcionamiento (señal).
  El servicio incluye transporte, instalación en el lugar y horario especificados por la FUGA para garantizar su correcta puesta en funcionamiento. Asimismo, al finalizar el período de alquiler, se llevará a cabo su desinstalación y retirada.</t>
  </si>
  <si>
    <t>Culebra (Snake). Servicio de alquiler por 12 horas, contadas a partir del recibo a satisfacción de la entidad. //Incluye lo siguiente: 48 entradas XLR, 24 salidas XLR para envíos de señal y cableado para su funcionamiento (señal).
  El servicio incluye transporte, instalación en el lugar y horario especificados por la FUGA para garantizar su correcta puesta en funcionamiento. Asimismo, al finalizar el período de alquiler, se llevará a cabo su desinstalación y retirada.</t>
  </si>
  <si>
    <t>Culebra (Snake). Servicio de alquiler por 8 horas, contadas a partir del recibo a satisfacción de la entidad. //Incluye lo siguiente: 48 entradas XLR, 24 salidas XLR para envíos de señal y cableado para su funcionamiento (señal).
  El servicio incluye transporte, instalación en el lugar y horario especificados por la FUGA para garantizar su correcta puesta en funcionamiento. Asimismo, al finalizar el período de alquiler, se llevará a cabo su desinstalación y retirada.</t>
  </si>
  <si>
    <t>Paquete 1 de sonido. Servicio de alquiler por 12 horas, contadas a partir del recibo a satisfacción de la entidad. //Incluye lo siguiente: 4 Micrófonos de voces (Ítem 81) - 4 Micrófonos tipo Instrumental (Ítem 87) - 4 Cabinas activas con su respectivo trípode (Ítem 53) - 1 Consola Digital de 16 canales (Ítem 69) - 4 Cajas directas (Ítem 103) - 1 Computador - 1 Protector de voltaje (Ítem 78).
  El servicio incluye transporte,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t>
  </si>
  <si>
    <t>Paquete 1 de sonido. Servicio de alquiler por 8 horas, contadas a partir del recibo a satisfacción de la entidad. //Incluye lo siguiente: 4 Micrófonos de voces (Ítem 82) - 4 Micrófonos tipo Instrumental (Ítem 88) - 4 Cabinas activas con su respectivo trípode (Ítem 54) - 1 Consola Digital de 16 canales (Ítem 70) - 4 Cajas directas (Ítem 104) - 1 Computador - 1 Protector de voltaje (Ítem 79).
  El servicio incluye transporte,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t>
  </si>
  <si>
    <t>Paquete 2 de sonido. Servicio de alquiler por 12 horas, contadas a partir del recibo a satisfacción de la entidad. //Incluye lo siguiente: 4 Micrófonos de voces (Ítem 81) - 8 Micrófonos tipo Instrumental (Ítem 89) - 6 Cajas Line Array - 2 parlantes subwoofer - 4 Cabinas activas con su respectivo trípode (Ítem 53) - 1 Consola Digital de 32 canales (Ítem 73) - 8 Cajas directas (Ítem 103) - 1 Sistema de Snake que cubra las entradas y salidas de la consola (Longitud según caso) con sus respectivos pasacables - 2 Micrófonos inalámbricos de mano (Ítem 97) - 2 módulos de monitoreo In Ear inalámbricos (Ítem 99) - 1 Computador portatil - 1 Protector de voltaje (Ítem 78).
  El servicio incluye transporte,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t>
  </si>
  <si>
    <t>Paquete 2 de sonido. Servicio de alquiler por 8 horas, contadas a partir del recibo a satisfacción de la entidad. //Incluye lo siguiente: 4 Micrófonos de voces (Ítem 82) - 8 Micrófonos tipo Instrumental (Ítem 90) - 6 Cajas Line Array - 2 parlantes subwoofer - 4 Cabinas activas con su respectivo trípode (Ítem 54) - 1 Consola Digital de 32 canales (Ítem 74) - 8 Cajas directas (Ítem 104) - 1 Sistema de Snake que cubra las entradas y salidas de la consola (Longitud según caso) con sus respectivos pasacables - 2 Micrófonos inalámbricos de mano (Ítem 98) - 2 módulos de monitoreo In Ear inalámbricos (Ítem 100) - 1 Computador portatil - 1 Protector de voltaje (Ítem 79).
  El servicio incluye transporte,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t>
  </si>
  <si>
    <t>Paquete 3 de sonido. Servicio de alquiler por 12 horas, contadas a partir del recibo a satisfacción de la entidad. //Incluye lo siguiente: 4 Micrófonos inalámbricos de mano (Ítem 97) - 4 módulos de monitoreo In Ear (Ítem 99)
  El servicio incluye transporte,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t>
  </si>
  <si>
    <t>Paquete 3 de sonido. Servicio de alquiler por 8 horas, contadas a partir del recibo a satisfacción de la entidad. //Incluye lo siguiente: 4 Micrófonos inalámbricos de mano (Ítem 98) - 4 módulos de monitoreo In Ear (Ítem 100)
  El servicio incluye transporte,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t>
  </si>
  <si>
    <t>Paquete 4 de sonido. Servicio de alquiler por 12 horas, contadas a partir del recibo a satisfacción de la entidad. //Incluye lo siguiente: 8 micrófonos Tipo Vocal (Ítem 83) - 16 micrófonos Tipo instrumental (Ítem 91) - 12 Cajas Line Array - 6 parlantes subwoofer - 6 cabinas activas (Ítem 53) - 1 Consola Digital de 48 Canales con sistema de control remoto vía ipad (item 75) - 10 Cajas Directas (Ítem 103) - 6 Micrófonos inalámbricos de mano (Ítem 97) - 6 módulos de monitoreo In Ear inalámbricos (Ítem 99) - 1 Computador portatil - 1 Protector de voltaje (Ítem 78) - 1 Sistema de Snake que cubra las entradas y salidas de la consola (Longitud según caso) con sus respectivos pasacables- 1 Planta para suplir las necesidades eléctricas del sistema.
  El servicio incluye transporte,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t>
  </si>
  <si>
    <t>Paquete 4 de sonido. Servicio de alquiler por 8 horas, contadas a partir del recibo a satisfacción de la entidad. //Incluye lo siguiente: 8 micrófonos Tipo Vocal (Ítem 84) - 16 micrófonos Tipo instrumental (Ítem 92) - 12 Cajas Line Array - 6 parlantes subwoofer - 6 cabinas activas (Ítem 54) - 1 Consola Digital de 48 Canales con sistema de control remoto vía ipad (item 76) - 10 Cajas Directas (Ítem 104) - 6 Micrófonos inalámbricos de mano (Ítem 98) - 6 módulos de monitoreo In Ear inalámbricos (Ítem 100) - 1 Computador portatil - 1 Protector de voltaje (Ítem 79) - 1 Sistema de Snake que cubra las entradas y salidas de la consola (Longitud según caso) con sus respectivos pasacables- 1 Planta para suplir las necesidades eléctricas del sistema.
  El servicio incluye transporte,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t>
  </si>
  <si>
    <t>Sonido line array para conferencia tipo columna de mínimo 4,400 W COMPUESTO POR DOS CABINAS ACTIVAS Y 2 BAJOS DOBLES DE LA MISMA REFERENCIA. Servicio de alquiler por 12 horas , contadas a partir del recibo a satisfacción de la entidad. El servicio incluye transporte, instalación en el lugar y horario especificados por la FUGA para garantizar su correcta puesta en funcionamiento. Asimismo, al finalizar el período de alquiler, se llevará a cabo su desinstalación y retirada.</t>
  </si>
  <si>
    <t>Sonido line array para conferencia tipo columna de mínimo 4,400 W COMPUESTO POR DOS CABINAS ACTIVAS Y 2 BAJOS DOBLES DE LA MISMA REFERENCIA. Servicio de alquiler por 8 horas , contadas a partir del recibo a satisfacción de la entidad. El servicio incluye transporte, instalación en el lugar y horario especificados por la FUGA para garantizar su correcta puesta en funcionamiento. Asimismo, al finalizar el período de alquiler, se llevará a cabo su desinstalación y retirada.</t>
  </si>
  <si>
    <t>Pasacables (Yellow Jacket). Servicio de alquiler por 12 horas, contadas a partir del recibo a satisfacción de la entidad. // Alquiler Pasacables fabricado en poliuretano de alta densidad con textura antideslizante. Incorpora 2 carriles internos. Datos técnicos MPC 52: Dimensiones: 1000 x 250 x 45mm. Peso: 7,5kg. // 
 .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 Debe contar con operario que acompañe la instalacion, operacion durante la actividad o evento y desmontaje.</t>
  </si>
  <si>
    <t>TECNICA ELECTRICO</t>
  </si>
  <si>
    <t>Pasacables (Yellow Jacket). Servicio de alquiler por 8 horas, contadas a partir del recibo a satisfacción de la entidad. // Alquiler Pasacables fabricado en poliuretano de alta densidad con textura antideslizante. Incorpora 2 carriles internos. Datos técnicos MPC 52: Dimensiones: 1000 x 250 x 45mm. Peso: 7,5kg. // 
 .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t>
  </si>
  <si>
    <t>Extensiones eléctricas. Servicio de alquiler por 12 horas, contadas a partir del recibo a satisfacción de la entidad // Alquiler Extensión Negra P/T 3 Toma Corrientes Nema 5 - 15 macho y hembra. minimo 30 metros.
 .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 Debe contar con operario que acompañe la instalacion, operacion durante la actividad o evento y desmontaje.</t>
  </si>
  <si>
    <t>Extensiones eléctricas. Servicio de alquiler por 8 horas, contadas a partir del recibo a satisfacción de la entidad // Alquiler Extensión Negra P/T 3 Toma Corrientes Nema 5 - 15 macho y hembra. minimo 30 metros.
 .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t>
  </si>
  <si>
    <t>Generador eléctrico. Servicio de alquiler por 12 horas, contadas a partir del recibo a satisfacción de la entidad. // Alquiler de generador a gasolina de 15 KW continuos trifásica, debe contar con personal idóneo para su manejo y su perfecto funcionamiento durante pruebas y días de eventos. Debe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instrumentos e interruptor termo magnético, silenciador y breaker. Todos los elementos deben incluir los respectivos accesorios (parciales, bajantes, cajas de distribución (distro con salidas tomacorriente de 120V y 220V), herramientas, elementos de protección y seguridad industrial, sistema de aterrizaje, etc). Deberá contar con extintores en vehículo y planta. Todo el cableado utilizado deberá estar en perfectas condiciones de instalación teniendo en cuenta las normas de seguridad y que funcione de manera correcta a una distancia mínima de 30m.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t>
  </si>
  <si>
    <t>Generador eléctrico. Servicio de alquiler por 8 horas, contadas a partir del recibo a satisfacción de la entidad. // Alquiler de generador a gasolina de 15 KW continuos trifásica, debe contar con personal idóneo para su manejo y su perfecto funcionamiento durante pruebas y días de eventos. Debe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instrumentos e interruptor termo magnético, silenciador y breaker. Todos los elementos deben incluir los respectivos accesorios (parciales, bajantes, cajas de distribución (distro con salidas tomacorriente de 120V y 220V), herramientas, elementos de protección y seguridad industrial, sistema de aterrizaje, etc). Deberá contar con extintores en vehículo y planta. Todo el cableado utilizado deberá estar en perfectas condiciones de instalación teniendo en cuenta las normas de seguridad y que funcione de manera correcta a una distancia mínima de 30m.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t>
  </si>
  <si>
    <t>Generador eléctrico. Servicio de alquiler por 12 horas, contadas a partir del recibo a satisfacción de la entidad. // Alquiler de generador a gasolina de 30 KW continuos trifásica, debe contar con personal idóneo para su manejo y su perfecto funcionamiento durante pruebas y días de eventos. Debe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instrumentos e interruptor termo magnético, silenciador y breaker. Todos los elementos deben incluir los respectivos accesorios (parciales, bajantes, cajas de distribución (distro con salidas tomacorriente de 120V y 220V), herramientas, elementos de protección y seguridad industrial, sistema de aterrizaje, etc). Deberá contar con extintores en vehículo y planta. Todo el cableado utilizado deberá estar en perfectas condiciones de instalación teniendo en cuenta las normas de seguridad y que funcione de manera correcta a una distancia mínima de 40m.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t>
  </si>
  <si>
    <t>Generador eléctrico. Servicio de alquiler por 8 horas, contadas a partir del recibo a satisfacción de la entidad. // Alquiler de generador a gasolina de 30 KW continuos trifásica, debe contar con personal idóneo para su manejo y su perfecto funcionamiento durante pruebas y días de eventos. Debe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instrumentos e interruptor termo magnético, silenciador y breaker. Todos los elementos deben incluir los respectivos accesorios (parciales, bajantes, cajas de distribución (distro con salidas tomacorriente de 120V y 220V), herramientas, elementos de protección y seguridad industrial, sistema de aterrizaje, etc). Deberá contar con extintores en vehículo y planta. Todo el cableado utilizado deberá estar en perfectas condiciones de instalación teniendo en cuenta las normas de seguridad y que funcione de manera correcta a una distancia mínima de 40m.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t>
  </si>
  <si>
    <t>Generador eléctrico. Servicio de alquiler por 12 horas, contadas a partir del recibo a satisfacción de la entidad. // Alquiler de generador a gasolina de 75 KW continuos trifásica, debe contar con personal idóneo para su manejo y su perfecto funcionamiento durante pruebas y días de eventos. Debe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instrumentos e interruptor termo magnético, silenciador y breaker. Todos los elementos deben incluir los respectivos accesorios (parciales, bajantes, cajas de distribución (distro con salidas tomacorriente de 120V y 220V), herramientas, elementos de protección y seguridad industrial, sistema de aterrizaje, etc). Deberá contar con extintores en vehículo y planta. Todo el cableado utilizado deberá estar en perfectas condiciones de instalación teniendo en cuenta las normas de seguridad y que funcione de manera correcta a una distancia mínima de 50m.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t>
  </si>
  <si>
    <t>Generador eléctrico. Servicio de alquiler por 8 horas, contadas a partir del recibo a satisfacción de la entidad. // Alquiler de generador a gasolina de 75 KW continuos trifásica, debe contar con personal idóneo para su manejo y su perfecto funcionamiento durante pruebas y días de eventos. Debe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instrumentos e interruptor termo magnético, silenciador y breaker. Todos los elementos deben incluir los respectivos accesorios (parciales, bajantes, cajas de distribución (distro con salidas tomacorriente de 120V y 220V), herramientas, elementos de protección y seguridad industrial, sistema de aterrizaje, etc). Deberá contar con extintores en vehículo y planta. Todo el cableado utilizado deberá estar en perfectas condiciones de instalación teniendo en cuenta las normas de seguridad y que funcione de manera correcta a una distancia mínima de 50m.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t>
  </si>
  <si>
    <t>Generador eléctrico. Servicio de alquiler por 12 horas, contadas a partir del recibo a satisfacción de la entidad. // Alquiler de generador a gasolina de 125 KW continuos trifásica, debe contar con personal idóneo para su manejo y su perfecto funcionamiento durante pruebas y días de eventos. Debe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instrumentos e interruptor termo magnético, silenciador y breaker. Todos los elementos deben incluir los respectivos accesorios (parciales, bajantes, cajas de distribución (distro con salidas tomacorriente de 120V y 220V), herramientas, elementos de protección y seguridad industrial, sistema de aterrizaje, etc). Deberá contar con extintores en vehículo y planta. Todo el cableado utilizado deberá estar en perfectas condiciones de instalación teniendo en cuenta las normas de seguridad y que funcione de manera correcta a una distancia mínima de 50m.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t>
  </si>
  <si>
    <t>Generador eléctrico. Servicio de alquiler por 8 horas, contadas a partir del recibo a satisfacción de la entidad. // Alquiler de generador a gasolina de 125 KW continuos trifásica, debe contar con personal idóneo para su manejo y su perfecto funcionamiento durante pruebas y días de eventos. Debe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instrumentos e interruptor termo magnético, silenciador y breaker. Todos los elementos deben incluir los respectivos accesorios (parciales, bajantes, cajas de distribución (distro con salidas tomacorriente de 120V y 220V), herramientas, elementos de protección y seguridad industrial, sistema de aterrizaje, etc). Deberá contar con extintores en vehículo y planta. Todo el cableado utilizado deberá estar en perfectas condiciones de instalación teniendo en cuenta las normas de seguridad y que funcione de manera correcta a una distancia mínima de 50m.
 Dicho servicio incluye transporte al lugar, montaje y puesta en funcionamiento en el horario indicado por la FUGA.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t>
  </si>
  <si>
    <t>Generador eléctrico. Servicio de alquiler por 12 horas, contadas a partir del recibo a satisfacción de la entidad. // Alquiler de generador a gasolina de 100 KW continuos trifásica, debe contar con personal idóneo para su manejo y su perfecto funcionamiento durante pruebas y días de eventos. Debe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instrumentos e interruptor termo magnético, silenciador y breaker. Todos los elementos deben incluir los respectivos accesorios (parciales, bajantes, cajas de distribución (distro con salidas tomacorriente de 120V y 220V), herramientas, elementos de protección y seguridad industrial, sistema de aterrizaje, etc). Deberá contar con extintores en vehículo y planta. Todo el cableado utilizado deberá estar en perfectas condiciones de instalación teniendo en cuenta las normas de seguridad y que funcione de manera correcta a una distancia mínima de 50m.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t>
  </si>
  <si>
    <t>Generador eléctrico. Servicio de alquiler por 8 horas, contadas a partir del recibo a satisfacción de la entidad. // Alquiler de generador a gasolina de 100 KW continuos trifásica, debe contar con personal idóneo para su manejo y su perfecto funcionamiento durante pruebas y días de eventos. Debe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instrumentos e interruptor termo magnético, silenciador y breaker. Todos los elementos deben incluir los respectivos accesorios (parciales, bajantes, cajas de distribución (distro con salidas tomacorriente de 120V y 220V), herramientas, elementos de protección y seguridad industrial, sistema de aterrizaje, etc). Deberá contar con extintores en vehículo y planta. Todo el cableado utilizado deberá estar en perfectas condiciones de instalación teniendo en cuenta las normas de seguridad y que funcione de manera correcta a una distancia mínima de 50m.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t>
  </si>
  <si>
    <t>Servicio de tanqueo por galón de combustible para plantas eléctricas según tipo de capacidad energética. Debe incluir transporte al lugar determknado por la entidad</t>
  </si>
  <si>
    <t>Micrófonos inalámbricos + Grabadora digital. Servicio de alquiler por 6 horas, contadas a partir del recibo a satisfacción de la entidad. //Incluye lo siguiente: Micrófonos inalámbricos de solapa (2 Unidades), sistema RX y Tx, baterías tanto para micrófonos como para grabadora, una grabadora de audio digital y cableado para su funcionamiento (señal y eléctrico). 
 . El servicio incluye transporte, instalación en el lugar y horario especificados por la FUGA para garantizar su correcta puesta en funcionamiento. Asimismo, al finalizar el período de alquiler, se llevará a cabo su desinstalación y retirada.</t>
  </si>
  <si>
    <t>Par Led. Servicio de alquiler por 12 horas, contadas a partir del recibo a satisfacción de la entidad. Par Led. RGBWY.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</si>
  <si>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TECNICA ILUMINACIÓN</t>
  </si>
  <si>
    <t>Par Led. Servicio de alquiler por 8 horas, contadas a partir del recibo a satisfacción de la entidad. Par Led. RGBWY.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</si>
  <si>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Reflector LED Luz fría para exterior 70W y 100W. Servicio de alquiler por 12 horas, contadas a partir del recibo a satisfacción de la entidad.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</si>
  <si>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Reflector LED Luz fría para exterior 70W y 100W. Servicio de alquiler por 8 horas, contadas a partir del recibo a satisfacción de la entidad.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</si>
  <si>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Luz rompecielos. Servicio de alquiler por 12 horas, contadas a partir del recibo a satisfacción de la entidad. // Móvil.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</si>
  <si>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Luz rompecielos. Servicio de alquiler por 8 horas, contadas a partir del recibo a satisfacción de la entidad. // Móvil.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</si>
  <si>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Equipos cabeza móvil spot o wash. |Servicio de alquiler por 12 horas, contadas a partir del recibo a satisfacción de la entidad. //Incluye lo siguiente: Cabeza móvil spot de 700W.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</si>
  <si>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Equipos cabeza móvil spot o wash. |Servicio de alquiler por 8 horas, contadas a partir del recibo a satisfacción de la entidad. //Incluye lo siguiente: Cabeza móvil spot de 700W.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</si>
  <si>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Equipo de iluminación. Servicio de alquiler por 12 horas, contadas a partir del recibo a satisfacción de la entidad. //Cabeza movil Tipo estrobo. que incluye cables de conexión (señal y corriente) para su buen funcionamiento.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</si>
  <si>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Equipo de iluminación. Servicio de alquiler por 8 horas, contadas a partir del recibo a satisfacción de la entidad. // Cabeza móvil Tipo estrobo. que incluye cables de conexión (señal y corriente) para su buen funcionamiento.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</si>
  <si>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Minibruto. Servicio de alquiler por 12 horas, contadas a partir del recibo a satisfacción de la entidad. // 1 x 6 - potencia 5200W.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</si>
  <si>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Minibruto. Servicio de alquiler por 8 horas, contadas a partir del recibo a satisfacción de la entidad. // 1 x 6 - potencia 5200W.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</si>
  <si>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Seguidor. Servicio de alquiler por 8 horas, contadas a partir del recibo a satisfacción de la entidad. // 1200 W HMI con cable de poder y cable de señal para su buen funcionamiento.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</si>
  <si>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Seguidor. Servicio de alquiler por 12 horas, contadas a partir del recibo a satisfacción de la entidad. // 2500 W HMI con cable de poder y cable de señal para su buen funcionamiento.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</si>
  <si>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Seguidor. Servicio de alquiler por 8 horas, contadas a partir del recibo a satisfacción de la entidad. // 2500 W HMI con cable de poder y cable de señal para su buen funcionamiento.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</si>
  <si>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Reflector 400W Metalhalide. Servicio de alquiler por 12 horas, contadas a partir del recibo a satisfacción de la entidad. // Debe incluir transporte, montaje, con conexiones para su buen funcionamiento y cubrecables.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</si>
  <si>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Reflector 400W Metalhalide. Servicio de alquiler por 8 horas, contadas a partir del recibo a satisfacción de la entidad. // Debe incluir transporte, montaje, con conexiones para su buen funcionamiento y cubrecables.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</si>
  <si>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Máquina humo. Servicio de alquiler por 12 horas, contadas a partir del recibo a satisfacción de la entidad // Máquina de humo (con ventilador para garantizar dispersión) y conexiones a corriente, dmx y/o eternet.
 Dicho servicio incluye cableado para su funcionamiento (señal y energía), anclajes Debe incluir liquido suficiente y correspondiente. El servicio incluye transporte, instalación en el lugar y horario especificados por la FUGA para garantizar su correcta puesta en funcionamiento. Asimismo, al finalizar el período de alquiler, se llevará a cabo su desinstalación y retirada.</t>
  </si>
  <si>
    <t>Máquina humo. Servicio de alquiler por 8 horas, contadas a partir del recibo a satisfacción de la entidad // Máquina de humo (con ventilador para garantizar dispersión) y conexiones a corriente, dmx y/o eternet.
 Dicho servicio incluye cableado para su funcionamiento (señal y energía), anclajes Debe incluir liquido suficiente y correspondiente. El servicio incluye transporte, instalación en el lugar y horario especificados por la FUGA para garantizar su correcta puesta en funcionamiento. Asimismo, al finalizar el período de alquiler, se llevará a cabo su desinstalación y retirada.</t>
  </si>
  <si>
    <t>Iluminación móvil. Servicio de alquiler por 12 horas, contadas a partir del recibo a satisfacción de la entidad. // Consola de iluminación con salidas compatibles con protocolo DMX y ethernet y cable de poder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</si>
  <si>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Iluminación móvil. Servicio de alquiler por 8 horas, contadas a partir del recibo a satisfacción de la entidad. // Consola de iluminación con salidas compatibles con protocolo DMX, ethernet y cable de poder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t>
  </si>
  <si>
    <t>Luz láser de animación RGB de 14W, iluminación de escenario, rayo láser para iluminación de escenario. El servicio incluye transporte, instalación en el lugar y horario especificados por la FUGA para garantizar su correcta puesta en funcionamiento. Asimismo, al finalizar el período de alquiler, se llevará a cabo su desinstalación y retirada.</t>
  </si>
  <si>
    <t>Torre de iluminación de 4 lámparas, con combustible suficiente para la jornada y operario, incluye el transporte</t>
  </si>
  <si>
    <t>Torre de iluminación de 6 lámparas, con combustible suficiente para la jornada y operario, incluye el transporte</t>
  </si>
  <si>
    <t>Módulos de video. Servicio de alquiler por 24 horas, contadas a partir del recibo a satisfacción de la entidad. // Alquiler de módulo de pantalla LED de 50cm x 50cm x 8cm pixel pitch 3.91mm + cableado para su funcionamiento (señales y poder) + estructura y anclajes para instalar todos los equipos.
  El servicio incluye transporte, instalación en el lugar y horario especificados por la FUGA para garantizar su correcta puesta en funcionamiento. Asimismo, al finalizar el período de alquiler, se llevará a cabo su desinstalación y retirada.
 NOTA : el personal que disponga el contratista para el montaje y desmontaje, deberá certificar trabajo en alturas, en caso aplique y haya lugar</t>
  </si>
  <si>
    <t>TECNICA DE VIDEO</t>
  </si>
  <si>
    <t>Módulos de video. Servicio de alquiler por 12 horas, contadas a partir del recibo a satisfacción de la entidad. // Alquiler de módulo de pantalla LED de 50cm x 50cm x 8cm pixel pitch 3.91mm + cableado para su funcionamiento (señales y poder) + estructura y anclajes para instalar todos los equipos.
  El servicio incluye transporte, instalación en el lugar y horario especificados por la FUGA para garantizar su correcta puesta en funcionamiento. Asimismo, al finalizar el período de alquiler, se llevará a cabo su desinstalación y retirada.</t>
  </si>
  <si>
    <t>Módulos de video. Servicio de alquiler por 24 horas, contadas a partir del recibo a satisfacción de la entidad. // Alquiler de módulo de pantalla LED de 56cm x 56cm x 8cm pixel pitch 3.91mm + cableado para su funcionamiento (señales y poder) + estructura y anclajes para instalar todos los equipos.
  El servicio incluye transporte, instalación en el lugar y horario especificados por la FUGA para garantizar su correcta puesta en funcionamiento. Asimismo, al finalizar el período de alquiler, se llevará a cabo su desinstalación y retirada.</t>
  </si>
  <si>
    <t>Módulos de video. Servicio de alquiler por 12 horas, contadas a partir del recibo a satisfacción de la entidad. // Alquiler de módulo de pantalla LED de 56cm x 56cm x 8cm pixel pitch 3.91mm + cableado para su funcionamiento (señales y poder) + estructura y anclajes para instalar todos los equipos.
  El servicio incluye transporte, instalación en el lugar y horario especificados por la FUGA para garantizar su correcta puesta en funcionamiento. Asimismo, al finalizar el período de alquiler, se llevará a cabo su desinstalación y retirada.</t>
  </si>
  <si>
    <t>Pantalla LED. Servicio de alquiler por 24 horas, contadas a partir del recibo a satisfacción de la entidad. // Alquiler de pantalla LED de 12,00 metros de ancho x 8,00 metros de alto, pixel pitch 6 + estructura y anclajes para instalar todos los equipos.
 . El servicio incluye transporte, instalación en el lugar y horario especificados por la FUGA para garantizar su correcta puesta en funcionamiento. Asimismo, al finalizar el período de alquiler, se llevará a cabo su desinstalación y retirada.</t>
  </si>
  <si>
    <t>Pantalla LED. Servicio de alquiler por 12 horas, contadas a partir del recibo a satisfacción de la entidad. // Alquiler de pantalla LED de 12,00 metros de ancho x 8,00 metros de alto, pixel pitch 6 + estructura y anclajes para instalar todos los equipos.
 . El servicio incluye transporte, instalación en el lugar y horario especificados por la FUGA para garantizar su correcta puesta en funcionamiento. Asimismo, al finalizar el período de alquiler, se llevará a cabo su desinstalación y retirada.</t>
  </si>
  <si>
    <t>Pantalla LED. Servicio de alquiler por 24 horas, contadas a partir del recibo a satisfacción de la entidad. // Alquiler de pantalla LED de 7,00 metros de ancho x 5,00 metros de alto, pixel pitch 6 + estructura y anclajes para instalar todos los equipos.
 . El servicio incluye transporte, instalación en el lugar y horario especificados por la FUGA para garantizar su correcta puesta en funcionamiento. Asimismo, al finalizar el período de alquiler, se llevará a cabo su desinstalación y retirada.</t>
  </si>
  <si>
    <t>Pantalla LED. Servicio de alquiler por 12 horas, contadas a partir del recibo a satisfacción de la entidad. // Alquiler de pantalla LED de 7,00 metros de ancho x 5,00 metros de alto, pixel pitch 6 + estructura y anclajes para instalar todos los equipos.
 . El servicio incluye transporte, instalación en el lugar y horario especificados por la FUGA para garantizar su correcta puesta en funcionamiento. Asimismo, al finalizar el período de alquiler, se llevará a cabo su desinstalación y retirada.</t>
  </si>
  <si>
    <t>Video Beam. Servicio de alquiler por 24 horas, contadas a partir del recibo a satisfacción de la entidad. // 8000 lumens ANSI con puertos USB, HDMI. Incluye cable hdmi 20m, cable de poder, control y soportes para posición aérea o de piso.
  El servicio incluye transporte, instalación en el lugar y horario especificados por la FUGA para garantizar su correcta puesta en funcionamiento. Asimismo, al finalizar el período de alquiler, se llevará a cabo su desinstalación y retirada.</t>
  </si>
  <si>
    <t>Video Beam. Servicio de alquiler por 12 horas, contadas a partir del recibo a satisfacción de la entidad. // 8000 lumens ANSI con puertos USB, HDMI. incluye cable hdmi 20m, cable de poder, control y soportes para posición aérea o de piso.
  El servicio incluye transporte, instalación en el lugar y horario especificados por la FUGA para garantizar su correcta puesta en funcionamiento. Asimismo, al finalizar el período de alquiler, se llevará a cabo su desinstalación y retirada.</t>
  </si>
  <si>
    <t>Video Beam. Servicio de alquiler por 8 horas, contadas a partir del recibo a satisfacción de la entidad. // 8000 lumens ANSI con puertos USB, HDMI. Incluye cable hdmi 20m, cable de poder, control y soportes para posición aérea o de piso.
  El servicio incluye transporte, instalación en el lugar y horario especificados por la FUGA para garantizar su correcta puesta en funcionamiento. Asimismo, al finalizar el período de alquiler, se llevará a cabo su desinstalación y retirada.</t>
  </si>
  <si>
    <t>Video Beam. Servicio de alquiler por 24 horas, contadas a partir del recibo a satisfacción de la entidad. // 10000 lumens ANSI con puertos USB, HDMI. incluye cable hdmi 20m, cable de poder, control y soportes para posición aérea o de piso.
  El servicio incluye transporte, instalación en el lugar y horario especificados por la FUGA para garantizar su correcta puesta en funcionamiento. Asimismo, al finalizar el período de alquiler, se llevará a cabo su desinstalación y retirada.</t>
  </si>
  <si>
    <t>Video Beam. Servicio de alquiler por 12 horas, contadas a partir del recibo a satisfacción de la entidad. // 10000 lumens ANSI con puertos USB, HDMI. incluye cable hdmi 20m, cable de poder, control y soportes para posición aérea o de piso.
  El servicio incluye transporte, instalación en el lugar y horario especificados por la FUGA para garantizar su correcta puesta en funcionamiento. Asimismo, al finalizar el período de alquiler, se llevará a cabo su desinstalación y retirada.</t>
  </si>
  <si>
    <t>Video Beam. Servicio de alquiler por 8 horas, contadas a partir del recibo a satisfacción de la entidad. // 10000 lumens ANSI con puertos USB, HDMI. incluye cable hdmi 20m, cable de poder, control y soportes para posición aérea o de piso.
  El servicio incluye transporte, instalación en el lugar y horario especificados por la FUGA para garantizar su correcta puesta en funcionamiento. Asimismo, al finalizar el período de alquiler, se llevará a cabo su desinstalación y retirada.</t>
  </si>
  <si>
    <t>Video Beam. Servicio de alquiler por 24 horas, contadas a partir del recibo a satisfacción de la entidad. // 15000 lumens ANSI con puertos USB, HDMI. incluye cable hdmi 20m, cable de poder, control y soportes para posición aérea o de piso.
  El servicio incluye transporte, instalación en el lugar y horario especificados por la FUGA para garantizar su correcta puesta en funcionamiento. Asimismo, al finalizar el período de alquiler, se llevará a cabo su desinstalación y retirada.</t>
  </si>
  <si>
    <t>Video Beam. Servicio de alquiler por 12 horas, contadas a partir del recibo a satisfacción de la entidad. // 15000 lumens ANSI con puertos USB, HDMI. incluye cable hdmi 20m, cable de poder, control y soportes para posición aérea o de piso.
  El servicio incluye transporte, instalación en el lugar y horario especificados por la FUGA para garantizar su correcta puesta en funcionamiento. Asimismo, al finalizar el período de alquiler, se llevará a cabo su desinstalación y retirada.</t>
  </si>
  <si>
    <t>Video Beam. Servicio de alquiler por 8 horas, contadas a partir del recibo a satisfacción de la entidad. // 15000 lumens ANSI con puertos USB, HDMI. incluye cable hdmi 20m, cable de poder, control y soportes para posición aérea o de piso.
  El servicio incluye transporte, instalación en el lugar y horario especificados por la FUGA para garantizar su correcta puesta en funcionamiento. Asimismo, al finalizar el período de alquiler, se llevará a cabo su desinstalación y retirada.</t>
  </si>
  <si>
    <t>Video Beam. Servicio de alquiler por 24 horas, contadas a partir del recibo a satisfacción de la entidad. // 20000 lumens ANSI con puertos USB, HDMI. incluye cable hdmi 20m, cable de poder, control y soportes para posición aérea o de piso.
  El servicio incluye transporte, instalación en el lugar y horario especificados por la FUGA para garantizar su correcta puesta en funcionamiento. Asimismo, al finalizar el período de alquiler, se llevará a cabo su desinstalación y retirada.</t>
  </si>
  <si>
    <t>Video Beam. Servicio de alquiler por 12 horas, contadas a partir del recibo a satisfacción de la entidad. // 20000 lumens ANSI con puertos USB, HDMI. incluye cable hdmi 20m, cable de poder, control y soportes para posición aérea o de piso.
  El servicio incluye transporte, instalación en el lugar y horario especificados por la FUGA para garantizar su correcta puesta en funcionamiento. Asimismo, al finalizar el período de alquiler, se llevará a cabo su desinstalación y retirada.</t>
  </si>
  <si>
    <t>Video Beam. Servicio de alquiler por 8 horas, contadas a partir del recibo a satisfacción de la entidad. // 20000 lumens ANSI con puertos USB, HDMI. incluye cable hdmi 20m, cable de poder, control y soportes para posición aérea o de piso.
  El servicio incluye transporte, instalación en el lugar y horario especificados por la FUGA para garantizar su correcta puesta en funcionamiento. Asimismo, al finalizar el período de alquiler, se llevará a cabo su desinstalación y retirada.</t>
  </si>
  <si>
    <t>Video Beam. Servicio de alquiler por 24 horas, contadas a partir del recibo a satisfacción de la entidad. // 5500 lumens. Incluye cable hdmi 20m, cable de poder, control y soportes para posición aérea o de piso.
  El servicio incluye transporte, instalación en el lugar y horario especificados por la FUGA para garantizar su correcta puesta en funcionamiento. Asimismo, al finalizar el período de alquiler, se llevará a cabo su desinstalación y retirada.</t>
  </si>
  <si>
    <t>Video Beam. Servicio de alquiler por 12 horas, contadas a partir del recibo a satisfacción de la entidad. // 5500 lumens. Incluye cable hdmi 20m, cable de poder, control y soportes para posición aérea o de piso.
  El servicio incluye transporte, instalación en el lugar y horario especificados por la FUGA para garantizar su correcta puesta en funcionamiento. Asimismo, al finalizar el período de alquiler, se llevará a cabo su desinstalación y retirada.</t>
  </si>
  <si>
    <t>Video Beam. Servicio de alquiler por 8 horas, contadas a partir del recibo a satisfacción de la entidad. // 5500 lumens. Incluye cable hdmi 20m, cable de poder, control y soportes para posición aérea o de piso.
  El servicio incluye transporte, instalación en el lugar y horario especificados por la FUGA para garantizar su correcta puesta en funcionamiento. Asimismo, al finalizar el período de alquiler, se llevará a cabo su desinstalación y retirada.</t>
  </si>
  <si>
    <t>Caja para periodistas con un mínimo de 6 entradas.</t>
  </si>
  <si>
    <t>Consola Digital para sistema de television con las siguientes características: mínimo 64 canales previos recuperables, mínimo 4 canales de mezcla estéreo, 8 multi-efectos estéreo, 24 buses de mezcla + 1 estéreo, 12 ecualizadores gráficos, fuente de alimentación doble y sistema de UPS. debe contar con su splitter activo, para la conexión de consola de sala, monitores y televisión. De mínimo 64 canales Solo conectores cannon. Con sistema de monitoreo de señales individualmente. Sub-snakes suficientes para cubrir la cantidad de canales solicitados, con mínimo 20 metros de longitud cada uno.</t>
  </si>
  <si>
    <t>Consola Digital para sistema de televisión con las siguientes características: mínimo 48 canales previos recuperables, mínimo 4 canales de mezcla estéreo, 8 multi-efectos estéreo, 24 buses de mezcla + 1 estéreo, 12 ecualizadores gráficos, fuente de alimentación doble y sistema de UPS. debe contar con su splitter activo, para la conexión de consola de sala, monitores y televisión. De mínimo 48 canales Solo conectores cannon. Con sistema de monitoreo de señales individualmente. Sub-snakes suficientes para cubrir la cantidad de canales solicitados, con mínimo 20 metros de longitud cada uno.</t>
  </si>
  <si>
    <t>Tablero interactivo de 87" en diagonal, con accesorios. Área Activa: Mínimo: 87” Diagonal o Superior Resolución: Mínimo: 4000 x 4000
 Activación por contacto digital: Superficie borrable para proyección y no proyección para escribir e interactuar con el tacto o marcadores digitales. Tableta digital inalámbrica o Control Remoto: Mínimo 15 cm x 20 cm de área activa. Permite que el usuario lo active inalámbricamente desde cualquier lugar del salón y permita escritura sobre el tablero (radio de acción mínimo 15 mts.) Se debe incluir el mouse inalámbrico. Marcadores Virtuales: Cuatro (4) marcadores físicos.
 Borrador: Si, físico.
 Software de diseño de contenidos: Provisto con el Tablero, software para grabación de clases
 Interfase: Puerto USB 2.0 y Puerto RS232
 Requerimientos del sistema Operativo: Opera con Sistemas Operativos Windows, Mac, Linux. Conexión Bluetooth: Standard 2.0, con Interface para tablero digital – Velocidad 721 kbps. Altavoces integrados</t>
  </si>
  <si>
    <t>Televisor LED y /o Plasma de 62 pulgadas y una resolución de 3840 x 2160. Ultra HD 0 4K Profundidad: (36cms) Contraste mínimo de: 3'000.000: 1 Potencia Parlantes: 10 Watts X 2 RMS Internet video: Conexión a internet
 Conexión: 4 HDMI, Wi-Fi Entradas: 2 USB, PC
 Voltaje: AC 100 - 240 V ~ 50 / 60 Hz Control remoto y su respectiva base</t>
  </si>
  <si>
    <t>Televisor LED y /o Plasma de 52 pulgadas y una resolución de 3840 x 2160. Ultra HD 0 4K Profundidad: (36cms) Contraste mínimo de: 3'000.000: 1 Potencia Parlantes: 10 Watts X 2 RMS Internet video: Conexión a internet
 Conexión: 4 HDMI, Wi-Fi Entradas: 2 USB, PC
 Voltaje: AC 100 - 240 V ~ 50 / 60 Hz Control remoto y su respectiva base</t>
  </si>
  <si>
    <t>Televisor LED y /o Plasma de 42 pulgadas y una resolución de 1920 x 1080. píxeles. FullHD. Profundidad: (36cms) Contraste minimo de : 3'000.000 : 1 Potencia Parlantes: 10 Watts X 2 RMS Internet video: Conexión a internet
 Conexión: 4 HDMI, Wi-Fi Entradas: 2 USB, PC
 Voltaje: AC 100 - 240 V ~ 50 / 60 Hz Control remoto y su respectiva base</t>
  </si>
  <si>
    <t>Televisor LED y /o Plasma de 32 pulgadas y una resolución de 1920 x 1080. 0 píxeles. FullHD Profundidad: (36cms) Contraste mínimo de: 3'000.000: 1 Potencia Parlantes: 10 Watts X 2 RMS Internet video: Conexión a internet
 Conexión: 4 HDMI, Wi-Fi Entradas: 2 USB, PC
 Voltaje: AC 100 - 240 V ~ 50 / 60 Hz Control remoto y su respectiva base</t>
  </si>
  <si>
    <t>Pantalla táctil o touch screen de 55 pulgadas</t>
  </si>
  <si>
    <t>Pantalla táctil o touch screen de 60 pulgadas</t>
  </si>
  <si>
    <t>Un puesto fijo digital HD para el funcionamiento del sistema, Cableado necesario, Señal de Entrada en Video: Súper video, video compuesto, HDTV, RGB, S-VHS, NTSC/PAL, PC VGA, USB, RCA. Amplificador/Distribuidor de Señal. Sistema de Reproducción y Mezcla de Video Multiformato (dvd, betacam, vhs, mini dv). Línea Salida Estéreo para Reproducción de Audio. Monitor de Video de minimo 14”, Cámara de Video para Circuito Cerrado de T.V., incluye personal.</t>
  </si>
  <si>
    <t>Infraestructura (Tarima). Servicio de alquiler por 24 horas, contadas a partir del recibo a satisfacción de la entidad una vez su instalación haya finalizado. // Alquiler de tarima de 10 Metros x 10 Metros a una altura 1.50 de Metros + 1 área de trabajo de 4,80 x 4,80 Metros + dos escaleras con barandas. La tarima deberá contar con superficies totalmente lisa y nivelada, los módulos deberán encajar unos con otros y estar en perfectas condiciones en todas sus uniones, sin huecos.
  El servicio incluye transporte, instalación en el lugar y horario especificados por la FUGA para garantizar su correcta puesta en funcionamiento. Asimismo, al finalizar el período de alquiler, se llevará a cabo su desinstalación y retirada.</t>
  </si>
  <si>
    <t>ESTRUCTURAS Y SERVICIOS</t>
  </si>
  <si>
    <t>Infraestructura (Tarima). Servicio de alquiler por12 horas, contadas a partir del recibo a satisfacción de la entidad una vez su instalación haya finalizado. // Alquiler de tarima de 10 Metros x 10 Metros a una altura 1.50 de Metros + 1 área de trabajo de 4,80 x 4,80 Metros + dos escaleras con barandas. La tarima deberá contar con superficies totalmente lisa y nivelada, los módulos deberán encajar unos con otros y estar en perfectas condiciones en todas sus uniones, sin huecos.
  El servicio incluye transporte, instalación en el lugar y horario especificados por la FUGA para garantizar su correcta puesta en funcionamiento. Asimismo, al finalizar el período de alquiler, se llevará a cabo su desinstalación y retirada.
 NOTA : el personal que disponga el contratista para el montaje y desmontaje, deberá certificar trabajo en alturas, en caso aplique y haya lugar</t>
  </si>
  <si>
    <t>Infraestructura (Tarima). Servicio de alquiler por 24 horas, contadas a partir del recibo a satisfacción de la entidad una vez su instalación haya finalizado. // Alquiler de tarima de 9 Metros x 6 Metros a una altura 1.50 de Metros + 1 área de trabajo de 3,00 x 3,00 Metros + dos escaleras con barandas. La tarima deberá contar con superficies totalmente lisa y nivelada, los módulos deberán encajar unos con otros y estar en perfectas condiciones en todas sus uniones, sin huecos.
  El servicio incluye transporte, instalación en el lugar y horario especificados por la FUGA para garantizar su correcta puesta en funcionamiento. Asimismo, al finalizar el período de alquiler, se llevará a cabo su desinstalación y retirada.
 NOTA : el personal que disponga el contratista para el montaje y desmontaje, deberá certificar trabajo en alturas, en caso aplique y haya lugar</t>
  </si>
  <si>
    <t>Infraestructura (Tarima). Servicio de alquiler por 24 horas, contadas a partir del recibo a satisfacción de la entidad una vez su instalación haya finalizado. // Alquiler de tarima de 12 Metros x 6 Metros a una altura 1.50 de Metros + 1 área de trabajo de 4,80 x 4,80 Metros + dos escaleras con barandas. La tarima deberá contar con superficies totalmente lisa y nivelada, los módulos deberán encajar unos con otros y estar en perfectas condiciones en todas sus uniones, sin huecos.
  El servicio incluye transporte, instalación en el lugar y horario especificados por la FUGA para garantizar su correcta puesta en funcionamiento. Asimismo, al finalizar el período de alquiler, se llevará a cabo su desinstalación y retirada.
 NOTA : el personal que disponga el contratista para el montaje y desmontaje, deberá certificar trabajo en alturas, en caso aplique y haya lugar</t>
  </si>
  <si>
    <t>Infraestructura (Tarima). Servicio de alquiler por 24 horas, contadas a partir del recibo a satisfacción de la entidad una vez su instalación haya finalizado. // Alquiler de tarima de 12 Metros x 12 Metros a una altura 1.50 de Metros + 1 área de trabajo de 4,80 x 4,80 Metros + dos escaleras con barandas. La tarima deberá contar con superficies totalmente lisa y nivelada, los módulos deberán encajar unos con otros y estar en perfectas condiciones en todas sus uniones, sin huecos.
  El servicio incluye transporte, instalación en el lugar y horario especificados por la FUGA para garantizar su correcta puesta en funcionamiento. Asimismo, al finalizar el período de alquiler, se llevará a cabo su desinstalación y retirada.
 NOTA : el personal que disponga el contratista para el montaje y desmontaje, deberá certificar trabajo en alturas, en caso aplique y haya lugar</t>
  </si>
  <si>
    <t>Infraestructura (Tarima). Servicio de alquiler por 24 horas, contadas a partir del recibo a satisfacción de la entidad una vez su instalación haya finalizado. // Alquiler de tarima de 7,20 Metros x 3,60 Metros a una altura 0,60 de Metros + 1 área de trabajo de 3,00 x 3,00 Metros + dos escaleras con barandas. La tarima deberá contar con superficies totalmente lisa y nivelada, los módulos deberán encajar unos con otros y estar en perfectas condiciones en todas sus uniones, sin huecos.
  El servicio incluye transporte, instalación en el lugar y horario especificados por la FUGA para garantizar su correcta puesta en funcionamiento. Asimismo, al finalizar el período de alquiler, se llevará a cabo su desinstalación y retirada.
 NOTA : el personal que disponga el contratista para el montaje y desmontaje, deberá certificar trabajo en alturas, en caso aplique y haya lugar</t>
  </si>
  <si>
    <t>Infraestructura (Tarima). Servicio de alquiler por 24 horas, contadas a partir del recibo a satisfacción de la entidad una vez su instalación haya finalizado. // Alquiler de módulo tarima de 1,20 Metros x 2,40 Metros a una altura variable 60 a 90cms. La Tarima deberá contar con superficies totalmente lisa y nivelada, los módulos deberán encajar unos con otros y estar en perfectas condiciones en todas sus uniones, sin huecos. Debe incluir transporte, instalación y desmontaje. Debe incluir ruedas para facilitar su movimiento en el escenario.
 . El servicio incluye transporte, instalación en el lugar y horario especificados por la FUGA para garantizar su correcta puesta en funcionamiento. Asimismo, al finalizar el período de alquiler, se llevará a cabo su desinstalación y retirada.
 NOTA : el personal que disponga el contratista para el montaje y desmontaje, deberá certificar trabajo en alturas, en caso aplique y haya lugar</t>
  </si>
  <si>
    <t>Infraestructura (Tarima). Servicio de alquiler por 24 horas, contadas a partir del recibo a satisfacción de la entidad una vez su instalación haya finalizado. // Alquiler de módulo tarima de 2,40 Metros x 2,40 Metros a una altura entre 60 y 90 cms. La Tarima deberá contar con superficies totalmente lisa y los módulos deberán encajar unos con otros y estar en perfectas condiciones en todas sus uniones, sin huecos. Debe incluir transporte, instalación y desmontaje. Debe incluir ruedas para facilitar su movimiento en el escenario.
 . El servicio incluye transporte, instalación en el lugar y horario especificados por la FUGA para garantizar su correcta puesta en funcionamiento. Asimismo, al finalizar el período de alquiler, se llevará a cabo su desinstalación y retirada.
 NOTA : el personal que disponga el contratista para el montaje y desmontaje, deberá certificar trabajo en alturas, en caso aplique y haya lugar</t>
  </si>
  <si>
    <t>Infraestructura (Tarima). Servicio de alquiler por 24 horas, contadas a partir del recibo a satisfacción de la entidad una vez su instalación haya finalizado. // Alquiler de piso tablón negro 1,20 x 2,40 Metros.
 Debe incluir transporte, instalación, nivelación y desmontaje en el lugar y en el horario indicado por la FUGA para su puesta en funcionamiento. El servicio incluye transporte, instalación en el lugar y horario especificados por la FUGA para garantizar su correcta puesta en funcionamiento. Asimismo, al finalizar el período de alquiler, se llevará a cabo su desinstalación y retirada.
 NOTA : el personal que disponga el contratista para el montaje y desmontaje, deberá certificar trabajo en alturas, en caso aplique y haya lugar</t>
  </si>
  <si>
    <t>"Infraestructura (Techo). Servicio de alquiler por 24 horas, contadas a partir del recibo a satisfacción de la entidad una vez su instalación haya finalizado. // Alquiler techo de tarima: 12 x 12 Metros a una altura de 8 Metros de piso a la parte baja del techo y demás posibilidades de tamaños y alturas correspondientes a las medidas de tarimas dadas con cámara negra en tela o lona (no polisombra) en el interior y cobertura impermeable negra en la parte externa de toda la estructura de ser necesaria. De acuerdo a especificaciones técnicas. Debe venir con la infraestructura necesaria para su instalación y que garantice la seguridad del montaje y del equipo humano. (El techo deberá ser especializado para la presentación de conciertos en estructura modular ground support o en truss y deberá estar en capacidad de soportar el peso de una tonelada por motor para los equipos que se incluyan en el diseño) Se deberá anexar planos generales del montaje, certificar la estabilidad y la calidad de la estructura. El techo deberá estar convenientemente protegido contra posibles descargas eléctricas que puedan afectar a las personas que trabajen dentro o alrededor del escenario. El techo deberá estar anclado técnicamente de acuerdo con las recomendaciones establecidas por el fabricante y deberán incluirse las guayas, tensores y los tanques de agua llenos y necesarios para esta función de contrapeso.
  El servicio incluye transporte, instalación en el lugar y horario especificados por la FUGA para garantizar su correcta puesta en funcionamiento. Asimismo, al finalizar el período de alquiler, se llevará a cabo su desinstalación y retirada.
 NOTA : el personal que disponga el contratista para el montaje y desmontaje, deberá certificar trabajo en alturas, en caso aplique y haya lugar</t>
  </si>
  <si>
    <t>"Infraestructura (Techo). Servicio de alquiler por 24 horas, contadas a partir del recibo a satisfacción de la entidad una vez su instalación haya finalizado. // Alquiler techo de tarima: 12 x 6 Metros a una altura de 8 Metros de piso a la parte baja del techo y demás posibilidades de tamaños y alturas correspondientes a las medidas de tarimas dadas con cámara negra en tela o lona (no polisombra) en el interior y cobertura impermeable negra en la parte externa de toda la estructura de ser necesaria. De acuerdo a especificaciones técnicas. Debe venir con la infraestructura necesaria para su instalación y que garantice la seguridad del montaje y del equipo humano. (El techo deberá ser especializado para la presentación de conciertos en estructura modular ground support o en truss y deberá estar en capacidad de soportar el peso de una tonelada por motor para los equipos que se incluyan en el diseño) Se deberá anexar planos generales del montaje, certificar la estabilidad y la calidad de la estructura. El techo deberá estar convenientemente protegido contra posibles descargas eléctricas que puedan afectar a las personas que trabajen dentro o alrededor del escenario. El techo deberá estar anclado técnicamente de acuerdo con las recomendaciones establecidas por el fabricante y deberán incluirse las guayas, tensores y los tanques de agua llenos y necesarios para esta función de contrapeso.
  El servicio incluye transporte, instalación en el lugar y horario especificados por la FUGA para garantizar su correcta puesta en funcionamiento. Asimismo, al finalizar el período de alquiler, se llevará a cabo su desinstalación y retirada.
 NOTA : el personal que disponga el contratista para el montaje y desmontaje, deberá certificar trabajo en alturas, en caso aplique y haya lugar</t>
  </si>
  <si>
    <t>"Infraestructura (Techo). Servicio de alquiler por 24 horas, contadas a partir del recibo a satisfacción de la entidad una vez su instalación haya finalizado. // Alquiler techo de tarima: 10 x 10 Metros a una altura de 8 Metros de piso a la parte baja del techo y demás posibilidades de tamaños y alturas correspondientes a las medidas de tarimas dadas con cámara negra en tela o lona (no polisombra) en el interior y cobertura impermeable negra en la parte externa de toda la estructura de ser necesaria. De acuerdo a especificaciones técnicas. Debe venir con la infraestructura necesaria para su instalación y que garantice la seguridad del montaje y del equipo humano. (El techo deberá ser especializado para la presentación de conciertos en estructura modular ground support o en truss y deberá estar en capacidad de soportar el peso de una tonelada por motor para los equipos que se incluyan en el diseño) Se deberá anexar planos generales del montaje, certificar la estabilidad y la calidad de la estructura. El techo deberá estar convenientemente protegido contra posibles descargas eléctricas que puedan afectar a las personas que trabajen dentro o alrededor del escenario. El techo deberá estar anclado técnicamente de acuerdo con las recomendaciones establecidas por el fabricante y deberán incluirse las guayas, tensores y los tanques de agua llenos y necesarios para esta función de contrapeso.
  El servicio incluye transporte, instalación en el lugar y horario especificados por la FUGA para garantizar su correcta puesta en funcionamiento. Asimismo, al finalizar el período de alquiler, se llevará a cabo su desinstalación y retirada.
 NOTA : el personal que disponga el contratista para el montaje y desmontaje, deberá certificar trabajo en alturas, en caso aplique y haya lugar</t>
  </si>
  <si>
    <t>"Infraestructura (Techo). Servicio de alquiler por 24 horas, contadas a partir del recibo a satisfacción de la entidad una vez su instalación haya finalizado. // Alquiler techo de tarima: 7,00 x 7,00 Metros a una altura de 8,00 Metros de piso a la parte baja del techo y demás posibilidades de tamaños y alturas correspondientes a las medidas de tarimas dadas con cámara negra en tela o lona (no polisombra) en el interior y cobertura impermeable negra en la parte externa de toda la estructura de ser necesaria. De acuerdo a especificaciones técnicas. Debe venir con la infraestructura necesaria para su instalación y que garantice la seguridad del montaje y del equipo humano. (El techo deberá ser especializado para la presentación de conciertos en estructura modular ground support o en truss y deberá estar en capacidad de soportar el peso de una tonelada por motor para los equipos que se incluyan en el diseño) Se deberá anexar planos generales del montaje, certificar la estabilidad y la calidad de la estructura. El techo deberá estar convenientemente protegido contra posibles descargas eléctricas que puedan afectar a las personas que trabajen dentro o alrededor del escenario. El techo deberá estar anclado técnicamente de acuerdo con las recomendaciones establecidas por el fabricante y deberán incluirse las guayas, tensores y los tanques de agua llenos y necesarios para esta función de contrapeso.
  El servicio incluye transporte, instalación en el lugar y horario especificados por la FUGA para garantizar su correcta puesta en funcionamiento. Asimismo, al finalizar el período de alquiler, se llevará a cabo su desinstalación y retirada.
 NOTA : el personal que disponga el contratista para el montaje y desmontaje, deberá certificar trabajo en alturas, en caso aplique y haya lugar</t>
  </si>
  <si>
    <t>"Infraestructura (Techo). Servicio de alquiler por 24 horas, contadas a partir del recibo a satisfacción de la entidad una vez su instalación haya finalizado. // Alquiler techo de tarima: 9,00 x 6,00 Metros a una altura de 8,00 Metros de piso a la parte baja del techo y demás posibilidades de tamaños y alturas correspondientes a las medidas de tarimas dadas con cámara negra en tela o lona (no polisombra) en el interior y cobertura impermeable negra en la parte externa de toda la estructura de ser necesaria. De acuerdo a especificaciones técnicas. Debe venir con la infraestructura necesaria para su instalación y que garantice la seguridad del montaje y del equipo humano. (El techo deberá ser especializado para la presentación de conciertos en estructura modular ground support o en truss y deberá estar en capacidad de soportar el peso de una tonelada por motor para los equipos que se incluyan en el diseño) Se deberá anexar planos generales del montaje, certificar la estabilidad y la calidad de la estructura. El techo deberá estar convenientemente protegido contra posibles descargas eléctricas que puedan afectar a las personas que trabajen dentro o alrededor del escenario. El techo deberá estar anclado técnicamente de acuerdo con las recomendaciones establecidas por el fabricante y deberán incluirse las guayas, tensores y los tanques de agua llenos y necesarios para esta función de contrapeso.
  El servicio incluye transporte, instalación en el lugar y horario especificados por la FUGA para garantizar su correcta puesta en funcionamiento. Asimismo, al finalizar el período de alquiler, se llevará a cabo su desinstalación y retirada.
 NOTA : el personal que disponga el contratista para el montaje y desmontaje, deberá certificar trabajo en alturas, en caso aplique y haya lugar</t>
  </si>
  <si>
    <t>Vallas tipo muro. Servicio de alquiler por 12 horas, contadas a partir del recibo a satisfacción de la entidad. // Alquiler de vallas tipo muro de contención modulares para cerramientos.
  El servicio incluye transporte, instalación en el lugar y horario especificados por la FUGA para garantizar su correcta puesta en funcionamiento. Asimismo, al finalizar el período de alquiler, se llevará a cabo su desinstalación y retirada.</t>
  </si>
  <si>
    <t>Vallas tipo muro. Servicio de alquiler por 24 horas, contadas a partir del recibo a satisfacción de la entidad. // Alquiler de vallas tipo muro de contención modulares para cerramientos.
  El servicio incluye transporte, instalación en el lugar y horario especificados por la FUGA para garantizar su correcta puesta en funcionamiento. Asimismo, al finalizar el período de alquiler, se llevará a cabo su desinstalación y retirada.</t>
  </si>
  <si>
    <t>Vallas de Seguridad. Servicio de alquiler por 12 horas, contadas a partir del recibo a satisfacción de la entidad. // Alquiler de vallas de seguridad o contención para evento, en tubo de 1/12" de diámetro. De acuerdo a especificaciones. En tubo 1 1⁄2” de diámetro, de la parte inferior se despren- den los soportes giratorios (patas), de sus laterales lado derecho (vista de frente) lleva dos (2) ganchos en varillas de 1⁄2” en forma de U invertida y del lado izquierdo de dos (2) acoples en tubo de 1⁄2”, donde enganchan los ganchos para unir las vallas. Todos estos componentes deben estar ubicados de forma simétrica y uniforme.
 . El servicio incluye transporte, instalación en el lugar y horario especificados por la FUGA para garantizar su correcta puesta en funcionamiento. Asimismo, al finalizar el período de alquiler, se llevará a cabo su desinstalación y retirada.</t>
  </si>
  <si>
    <t>Vallas de Seguridad. Servicio de alquiler por 24 horas, contadas a partir del recibo a satisfacción de la entidad. // Alquiler de vallas de seguridad o contención para evento, en tubo de 1/12" de diámetro. De acuerdo a especificaciones. En tubo 1 1⁄2” de diámetro, de la parte inferior se desprenden los soportes giratorios (patas), de sus laterales lado derecho (vista de frente) lleva dos (2) ganchos en varillas de 1⁄2” en forma de U invertida y del lado izquierdo de dos (2) acoples en tubo de 1⁄2”, donde enganchan los ganchos para unir las vallas. Todos estos componentes deben estar ubicados de forma simétrica y uniforme.
 . El servicio incluye transporte, instalación en el lugar y horario especificados por la FUGA para garantizar su correcta puesta en funcionamiento. Asimismo, al finalizar el período de alquiler, se llevará a cabo su desinstalación y retirada.</t>
  </si>
  <si>
    <t>Circuito cerrado y cámaras. Servicio de alquiler por 12 horas, contadas a partir del recibo a satisfacción de la entidad. // Alquiler de circuito cerrado de 3 cámaras + sistema de comunicación de intercom + un puesto fijo digital para el funcionamiento del sistema + lector + cableado necesario+ pantallas plasma de 42" con base en red para las áreas de trabajo, monitores escenario y house mix + estructura para instalar todos los equipos. Incluye operario e incluye Back Up de grabación durante el tiempo alquilado. El servicio incluye transporte, instalación en el lugar y horario especificados por la FUGA para garantizar su correcta puesta en funcionamiento. Asimismo, al finalizar el período de alquiler, se llevará a cabo su desinstalación y retirada.</t>
  </si>
  <si>
    <t>Circuito cerrado y cámaras. Servicio de alquiler por 6 horas, contadas a partir del recibo a satisfacción de la entidad. // Alquiler de circuito cerrado de 3 cámaras + sistema de comunicación de intercom + un puesto fijo digital para el funcionamiento del sistema + lector + cableado necesario+ pantallas plasma de 42" con base en red para las áreas de trabajo, monitores escenario y house mix + estructura para instalar todos los equipos. Incluye operario.
 Dicho servicio incluye transporte en el lugar y en el horario indicado por la FUGA para su puesta en funcionamiento e incluye Back Up de grabación durante el tiempo alquilado. El servicio incluye transporte, instalación en el lugar y horario especificados por la FUGA para garantizar su correcta puesta en funcionamiento. Asimismo, al finalizar el período de alquiler, se llevará a cabo su desinstalación , retirada y entrega del Back Up</t>
  </si>
  <si>
    <t>Circuito cerrado y cámaras. Servicio de alquiler por 12 horas, contadas a partir del recibo a satisfacción de la entidad. // Alquiler de circuito cerrado de 2 cámaras + sistema de comunicación de intercom + un puesto fijo digital para el funcionamiento del sistema + lector + cableado necesario+ pantallas plasma de 42" con base en red para las áreas de trabajo, monitores escenario y house mix + estructura para instalar todos los equipos. Incluye operario.
 e incluye Back Up de grabación durante el tiempo alquilado. El servicio incluye transporte, instalación en el lugar y horario especificados por la FUGA para garantizar su correcta puesta en funcionamiento. Asimismo, al finalizar el período de alquiler, se llevará a cabo su desinstalación , retirada y entrega del Back Up</t>
  </si>
  <si>
    <t>Circuito cerrado y cámaras. Servicio de alquiler por 6 horas, contadas a partir del recibo a satisfacción de la entidad. // Alquiler de circuito cerrado de 2 cámaras + sistema de comunicación de intercom + un puesto fijo digital para el funcionamiento del sistema + lector + cableado necesario+ pantallas plasma de 42" con base en red para las áreas de trabajo, monitores escenario y house mix + estructura para instalar todos los equipos. Incluye operario.
  e incluye Back Up de grabación durante el tiempo alquilado. El servicio incluye transporte, instalación en el lugar y horario especificados por la FUGA para garantizar su correcta puesta en funcionamiento. Asimismo, al finalizar el período de alquiler, se llevará a cabo su desinstalación , retirada y entrega del Back Up</t>
  </si>
  <si>
    <t>Truss. Servicio de alquiler por 24 horas, contadas a partir del recibo a satisfacción de la entidad. // Alquiler Sistema de truss de 3 Metros de largo por 40 cm de alto y 40 cm de ancho Peso 27.5 Kg. Diámetro principal del tubo: 50mm. Debe incluir pines y trompos para montaje // Peso 27.5 Kg. Diámetro principal del tubo: 50mm
 . El servicio incluye transporte, instalación en el lugar y horario especificados por la FUGA para garantizar su correcta puesta en funcionamiento. Asimismo, al finalizar el período de alquiler, se llevará a cabo su desinstalación y retirada.</t>
  </si>
  <si>
    <t>Andamio Certificado. Servicio de alquiler por 48 horas, contadas a partir del recibo a satisfacción de la entidad. // Alquiler de sección de andamio certificado de 2mx1,40mx2m.
 . El servicio incluye transporte, instalación en el lugar y horario especificados por la FUGA para garantizar su correcta puesta en funcionamiento. Asimismo, al finalizar el período de alquiler, se llevará a cabo su desinstalación y retirada.</t>
  </si>
  <si>
    <t>Escalera andamio certificado. Servicio de alquiler por 48 horas, contadas a partir del recibo a satisfacción de la entidad. // Alquiler de escalera interna para andamio certificado.
 . El servicio incluye transporte, instalación en el lugar y horario especificados por la FUGA para garantizar su correcta puesta en funcionamiento. Asimismo, al finalizar el período de alquiler, se llevará a cabo su desinstalación y retirada.</t>
  </si>
  <si>
    <t>Barandas andamio Certificado. Servicio de alquiler por 48 horas, contadas a partir del recibo a satisfacción de la entidad. // Alquiler de barandas de seguridad para andamio certificado.
 . El servicio incluye transporte, instalación en el lugar y horario especificados por la FUGA para garantizar su correcta puesta en funcionamiento. Asimismo, al finalizar el período de alquiler, se llevará a cabo su desinstalación y retirada.</t>
  </si>
  <si>
    <t>Ruedas para andamio certificado. Servicio de alquiler por 48 horas, contadas a partir del recibo a satisfacción de la entidad. // Alquiler de ruedas en poliuretano con freno de seguridad para andamio certificado.
 . El servicio incluye transporte, instalación en el lugar y horario especificados por la FUGA para garantizar su correcta puesta en funcionamiento. Asimismo, al finalizar el período de alquiler, se llevará a cabo su desinstalación y retirada.</t>
  </si>
  <si>
    <t>Contrapesos para andamio certificado. Servicio de alquiler por 48 horas, contadas a partir del recibo a satisfacción de la entidad. // Alquiler de contrapeso por sección.
 . El servicio incluye transporte, instalación en el lugar y horario especificados por la FUGA para garantizar su correcta puesta en funcionamiento. Asimismo, al finalizar el período de alquiler, se llevará a cabo su desinstalación y retirada.</t>
  </si>
  <si>
    <t>Carpa 2 x 2. Servicio de alquiler por 24 horas, contadas a partir del recibo a satisfacción de la entidad. // Alquiler de carpa 2 Metros de ancho por 2 Metros de fondo, altura central de 2, 40 Metros, parales de 2,10 Metros de altura, estilo pirámide o 4 aguas, estructural en tubería cuadrada encerchada y de fácil ensamblaje, Lona plástica con microfibras internas totalmente impermeable para el techo. 
 Debe incluir contrapesos.
  El servicio incluye transporte, instalación en el lugar y horario especificados por la FUGA para garantizar su correcta puesta en funcionamiento. Asimismo, al finalizar el período de alquiler, se llevará a cabo su desinstalación y retirada.</t>
  </si>
  <si>
    <t>Carpa 2 x 2. Servicio de alquiler por 12 horas, contadas a partir del recibo a satisfacción de la entidad. // Alquiler de carpa 2 Metros de ancho por 2 Metros de fondo, altura central de 2, 40 Metros, parales de 2,10 Metros de altura, estilo pirámide o 4 aguas, estructural en tubería cuadrada encerchada y de fácil ensamblaje, Lona plástica con microfibras internas totalmente impermeable para el techo. 
 Debe incluir contrapesos.
  El servicio incluye transporte, instalación en el lugar y horario especificados por la FUGA para garantizar su correcta puesta en funcionamiento. Asimismo, al finalizar el período de alquiler, se llevará a cabo su desinstalación y retirada.</t>
  </si>
  <si>
    <t>Carpa 3 x 3. Servicio de alquiler por 24 horas, contadas a partir del recibo a satisfacción de la entidad. // Alquiler de carpa 3 Metros de ancho por 3 Metros de fondo, altura central de 2, 40 Metros, parales de 2,10 Metros de altura, estilo pirámide o 4 aguas, estructural en tubería cuadrada encerchada y de fácil ensamblaje, Lona plástica con microfibras internas totalmente impermeable para el techo. 
 Debe incluir contrapesos.
  El servicio incluye transporte, instalación en el lugar y horario especificados por la FUGA para garantizar su correcta puesta en funcionamiento. Asimismo, al finalizar el período de alquiler, se llevará a cabo su desinstalación y retirada.</t>
  </si>
  <si>
    <t>Carpa 3 x 3. Servicio de alquiler por 12 horas, contadas a partir del recibo a satisfacción de la entidad. // Alquiler de carpa 3 Metros de ancho por 3 Metros de fondo, altura central de 2, 40 Metros, parales de 2,10 Metros de altura, estilo pirámide o 4 aguas, estructural en tubería cuadrada encerchada y de fácil ensamblaje, Lona plástica con microfibras internas totalmente impermeable para el techo. 
 Debe incluir contrapesos.
  El servicio incluye transporte, instalación en el lugar y horario especificados por la FUGA para garantizar su correcta puesta en funcionamiento. Asimismo, al finalizar el período de alquiler, se llevará a cabo su desinstalación y retirada.</t>
  </si>
  <si>
    <t>Carpa 4 x 4. Servicio de alquiler por 24 horas, contadas a partir del recibo a satisfacción de la entidad. // Alquiler de carpas tipo pagoda/árabes de 4 Metros de ancho x 4 Metros de fondo. estructural en tubería cuadrada encerchada y de fácil ensamblaje, Lona plástica con microfibras internas totalmente impermeable para el techo, con laterales tipo vitral. 
 Debe incluir contrapesos.
  El servicio incluye transporte, instalación en el lugar y horario especificados por la FUGA para garantizar su correcta puesta en funcionamiento. Asimismo, al finalizar el período de alquiler, se llevará a cabo su desinstalación y retirada.</t>
  </si>
  <si>
    <t>Carpa 4 x 4. Servicio de alquiler por 12 horas, contadas a partir del recibo a satisfacción de la entidad. // Alquiler de carpas tipo pagoda/árabes de 4 Metros de ancho x 4 Metros de fondo estructural en tubería cuadrada encerchada y de fácil ensamblaje, Lona plástica con microfibras internas totalmente impermeable para el techo, con laterales tipo vitral. 
 Debe incluir contrapesos.
  El servicio incluye transporte, instalación en el lugar y horario especificados por la FUGA para garantizar su correcta puesta en funcionamiento. Asimismo, al finalizar el período de alquiler, se llevará a cabo su desinstalación y retirada.</t>
  </si>
  <si>
    <t>Carpa 6 x 6. Servicio de alquiler por 24 horas, contadas a partir del recibo a satisfacción de la entidad. // Alquiler de carpas de 6 Metros de ancho x 6 Metros de fondo. estructural en tubería cuadrada encerchada y de fácil ensamblaje, altura central de 2, 60 Metros, distribuidos, parales de 2,20 Metros de altura, estilo triangular o dos aguas (dos caídas), lona plástica con microfibras internas totalmente impermeable para el techo, con laterales tipo vitral. 
 Debe incluir contrapesos.
  El servicio incluye transporte, instalación en el lugar y horario especificados por la FUGA para garantizar su correcta puesta en funcionamiento. Asimismo, al finalizar el período de alquiler, se llevará a cabo su desinstalación y retirada.</t>
  </si>
  <si>
    <t>Carpa 6 x 12. Servicio de alquiler por 24 horas, contadas a partir del recibo a satisfacción de la entidad. // Alquiler de carpas de 6 Metros de ancho x 12 Metros de fondo. Estructural en tubería cuadrada en cerchada y de fácil ensamblaje, Lona plástica con microfibras internas totalmente impermeable para el techo tamaños de, con laterales tipo vitral. 
 Debe incluir contrapesos.
  El servicio incluye transporte, instalación en el lugar y horario especificados por la FUGA para garantizar su correcta puesta en funcionamiento. Asimismo, al finalizar el período de alquiler, se llevará a cabo su desinstalación y retirada.</t>
  </si>
  <si>
    <t>"Carpa módulo. Servicio de alquiler por 24 horas, contadas a partir del recibo a satisfacción de la entidad. // Alquiler carpa módulo de 12 Metros x 3 Metros tipo pabellón en aluminio, altura lateral de 3 Metros, altura central de 6 Metros. Lona plástica impermeable con recubrimiento en PVC sellado de alta densidad. Deberá tener costuras o sellamientos que eviten las filtraciones de agua la estructura metálica debe estar fabricada con perfiles tubulares cumpliendo con la normatividad vigente, respecto a esfuerzos y espesores. Además, deberá contar con sistema de tensado de las paredes laterales. 
  El servicio incluye transporte, instalación en el lugar y horario especificados por la FUGA para garantizar su correcta puesta en funcionamiento. Asimismo, al finalizar el período de alquiler, se llevará a cabo su desinstalación y retirada.</t>
  </si>
  <si>
    <t>Carpa módulo. Servicio de alquiler por 24 horas, contadas a partir del recibo a satisfacción de la entidad. // Alquiler carpa módulo de 12 x5 Metros tipo pabellón en aluminio, altura lateral de 4 Metros, altura central de 6 Metros. Lona plástica impermeable con recubrimiento en PVC sellado de alta densidad. Deberá tener costuras o sellamientos que eviten las filtraciones de agua la estructura metálica debe estar fabricada con perfiles tubulares cumpliendo con la normatividad vigente, respecto a esfuerzos y espesores. Además, deberá contar con sistema de tensado de las paredes laterales. 
  El servicio incluye transporte, instalación en el lugar y horario especificados por la FUGA para garantizar su correcta puesta en funcionamiento. Asimismo, al finalizar el período de alquiler, se llevará a cabo su desinstalación y retirada.</t>
  </si>
  <si>
    <t>Carpa módulo. Servicio de alquiler por 24 horas, contadas a partir del recibo a satisfacción de la entidad. // Alquiler carpa módulo de 20x5 Metros tipo pabellón en aluminio, altura lateral de 4 Metros, altura central de 8 Metros. Lona plástica impermeable con recubrimiento en PVC sellado de alta densidad. Deberá tener costuras o sellamientos que eviten las filtraciones de agua la estructura metálica debe estar fabricada con perfiles tubulares cumpliendo con la normatividad vigente, respecto a esfuerzos y espesores. Además, deberá contar con sistema de tensado de las paredes laterales. 
  El servicio incluye transporte, instalación en el lugar y horario especificados por la FUGA para garantizar su correcta puesta en funcionamiento. Asimismo, al finalizar el período de alquiler, se llevará a cabo su desinstalación y retirada.</t>
  </si>
  <si>
    <t>Carpa módulo. Servicio de alquiler por 24 horas, contadas a partir del recibo a satisfacción de la entidad. // Alquiler carpa módulo de 20x5 Metros tipo pabellón en aluminio, altura lateral de 4 metros, altura central de 10 Metros. Lona plástica impermeable con recubrimiento en PVC sellado de alta densidad. Deberá tener costuras o sellamientos que eviten las filtraciones de agua la estructura metálica debe estar fabricada con perfiles tubulares cumpliendo con la normatividad vigente, respecto a esfuerzos y espesores. Además, deberá contar con sistema de tensado de las paredes laterales. 
  El servicio incluye transporte, instalación en el lugar y horario especificados por la FUGA para garantizar su correcta puesta en funcionamiento. Asimismo, al finalizar el período de alquiler, se llevará a cabo su desinstalación y retirada.</t>
  </si>
  <si>
    <t>Carpa tipo pagoda/árabe 4mts x 4 mts de fondo .Estructural en tubería cuadrada encerchada y de fácil ensamblaje, Lona plástica con microfibras internas totalmente impermeable para el techo tamaños de, con laterales tipo vitral. Precio de alquiler por 12 horas. Debe incluir montaje, desmontaje y transporte. // Precio por día (12 horas). Debe incluir montaje, desmontaje y transporte.</t>
  </si>
  <si>
    <t>Contrapesos para andamio certificado. Servicio de alquiler por 24 horas, contadas a partir del recibo a satisfacción de la entidad. // Alquiler de contrapeso por sección. Dicho servicio incluye transporte al lugar y en el horario indicado por la FUGA.</t>
  </si>
  <si>
    <t>"Sala Lounge. Servicio de alquiler por 24 horas, contadas a partir del recibo a satisfacción de la entidad. // Alquiler de Sala Lounge compuesta por sofá dos puestos, 2 poltronas y mesa de centro.
 ". El servicio incluye transporte, instalación en el lugar y horario especificados por la FUGA para garantizar su correcta puesta en funcionamiento. Asimismo, al finalizar el período de alquiler, se llevará a cabo su desinstalación y retirada.</t>
  </si>
  <si>
    <t>Silla coctelera alta soporte metálico. Servicio de alquiler por 24 horas, contadas a partir del recibo a satisfacción de la entidad. // Alquiler de Silla coctelera alta soporte metálico.
 . El servicio incluye transporte, instalación en el lugar y horario especificados por la FUGA para garantizar su correcta puesta en funcionamiento. Asimismo, al finalizar el período de alquiler, se llevará a cabo su desinstalación y retirada.</t>
  </si>
  <si>
    <t>Alquiler de Mesa de 2mts de ancho x 1mts de profundo para catering. Alquiler por un día. 12 horas. // Alquiler por un día. 12 horas. El servicio incluye transporte, instalación en el lugar y horario especificados por la FUGA para garantizar su correcta puesta en funcionamiento. Asimismo, al finalizar el período de alquiler, se llevará a cabo su desinstalación y retirada.</t>
  </si>
  <si>
    <t>Mesa Coctelera alta. Servicio de alquiler por 12 horas, contadas a partir del recibo a satisfacción de la entidad. // Alquiler de Mesa Coctelera alta redonda base metálica. El servicio incluye transporte, instalación en el lugar y horario especificados por la FUGA para garantizar su correcta puesta en funcionamiento. Asimismo, al finalizar el período de alquiler, se llevará a cabo su desinstalación y retirada.</t>
  </si>
  <si>
    <t>Mesa Servicio de alquiler por 12 horas, contadas a partir del recibo a satisfacción de la entidad. // Alquiler de Mesa de 2 metros de ancho x 1 metro de profundo para catering. El servicio incluye transporte, instalación en el lugar y horario especificados por la FUGA para garantizar su correcta puesta en funcionamiento. Asimismo, al finalizar el período de alquiler, se llevará a cabo su desinstalación y retirada.</t>
  </si>
  <si>
    <t>Sillas plásticas negra. Servicio de alquiler por 12 horas, contadas a partir del recibo a satisfacción de la entidad. // Alquiler de Sillas plásticas negra. El servicio incluye transporte, instalación en el lugar y horario especificados por la FUGA para garantizar su correcta puesta en funcionamiento. Asimismo, al finalizar el período de alquiler, se llevará a cabo su desinstalación y retirada.</t>
  </si>
  <si>
    <t>Sillas plásticas sin brazo blancas. Servicio de alquiler por 12 horas, contadas a partir del recibo a satisfacción de la entidad. // Alquiler de Sillas plásticas sin brazo blancas. El servicio incluye transporte, instalación en el lugar y horario especificados por la FUGA para garantizar su correcta puesta en funcionamiento. Asimismo, al finalizar el período de alquiler, se llevará a cabo su desinstalación y retirada.</t>
  </si>
  <si>
    <t>Servicio de lavado de teloneria de escenarios en pana acanalada patas de 1,5 mt de ancho por 7. mt de alto, Telones de fondo de 9 mt de ancho por 7 mt de alto y bambalinas de 3 mt de alto por 13 mt de ancho. El servicio incluye transporte, instalación en el lugar y horario especificados por la FUGA para garantizar su correcta puesta en funcionamiento. Asimismo, al finalizar el período de alquiler, se llevará a cabo su desinstalación y retirada.</t>
  </si>
  <si>
    <t>Rack vestuario, El servicio incluye transporte, instalación en el lugar y horario especificados por la FUGA para garantizar su correcta puesta en funcionamiento. Asimismo, al finalizar el período de alquiler, se llevará a cabo su desinstalación y retirada.</t>
  </si>
  <si>
    <t>Espejo cuerpo entero, El servicio incluye transporte, instalación en el lugar y horario especificados por la FUGA para garantizar su correcta puesta en funcionamiento. Asimismo, al finalizar el período de alquiler, se llevará a cabo su desinstalación y retirada.</t>
  </si>
  <si>
    <t>lámpara de pie, El servicio incluye transporte, instalación en el lugar y horario especificados por la FUGA para garantizar su correcta puesta en funcionamiento. Asimismo, al finalizar el período de alquiler, se llevará a cabo su desinstalación y retirada.</t>
  </si>
  <si>
    <t>Calentador para exteriores tipo parasol eléctricos 8 horas</t>
  </si>
  <si>
    <t>Servicio de tintoreria (NEGRO) para teloneria de escenarios de 7 mt de ancho por 3 mt de alto y patas de 3 mt de alto por 1,mt de ancho. El servicio incluye transporte, instalación en el lugar y horario especificados por la FUGA para garantizar su correcta puesta en funcionamiento. Asimismo, al finalizar el período de alquiler, se llevará a cabo su desinstalación y retirada.</t>
  </si>
  <si>
    <t>Set de iluminación vintage compuesta por 6 bombillos con su cometida eléctrica e instalación servicio 24 horas</t>
  </si>
  <si>
    <t>Iluminación incluye bombillo, con roseta e instalación básica Cometida eléctrica para iluminación básica de la carpa servicio 24 horas</t>
  </si>
  <si>
    <t>Servicio de Alquiler de dron // Servicio de alquiler de dron ir Dron con cámara integrada de alta precisión de tres (03) ejes. Transmisión de video de 4.3mi (7km) y Full HD 1080p. Con duración de vuelo de 50 minutos. Indicar valor global sobre este servicio. // Operario con Dron de cámara integrada de alta precisión de tres (03) ejes. Transmisión de video de 4.3mi (7km) y Full HD 1080p. Con duración de vuelo de 50 minutos de conformidad con las condiciones normativas vigentes de la aeronáutica civil. Se debe garantizar bateria para el tiempo de alquiler contratado. El servicio incluye transporte, instalación en el lugar y horario especificados por la FUGA para garantizar su correcta puesta en funcionamiento. Asimismo, al finalizar el período de alquiler, se llevará a cabo su desinstalación y retirada.</t>
  </si>
  <si>
    <t>Baño portátil. Servicio de alquiler por 24 horas, contadas a partir del recibo a satisfacción de la entidad. // Baño de recirculación sencillo // 
 Debe incluir suministros, limpieza y mantenimiento del baño durante el periodo del alquiler, instalación y transporte al lugar y en el horario indicado por la FUGA para su puesta en funcionamiento. El servicio incluye transporte, instalación en el lugar y horario especificados por la FUGA para garantizar su correcta puesta en funcionamiento. Asimismo, al finalizar el período de alquiler, se llevará a cabo su desinstalación y retirada.</t>
  </si>
  <si>
    <t>Baño portátil. Servicio de alquiler por 24 horas, contadas a partir del recibo a satisfacción de la entidad. // Baño Portátil VIP o de Lujo// 
 Debe incluir suministros, limpieza y mantenimiento del baño durante el periodo del alquiler, instalación y transporte al lugar y en el horario indicado por la FUGA para su puesta en funcionamiento. El servicio incluye transporte, instalación en el lugar y horario especificados por la FUGA para garantizar su correcta puesta en funcionamiento. Asimismo, al finalizar el período de alquiler, se llevará a cabo su desinstalación y retirada.</t>
  </si>
  <si>
    <t>Baño portátil 1. Servicio de Alquiler por 24 horas, contadas a partir del recibo a satisfacción de la entidad. Debe incluir suministros, limpieza y mantenimiento del baño durante el periodo del alquiler, instalación y transporte.</t>
  </si>
  <si>
    <t>Baño portátil 2. Servicio de Alquiler por 12 horas, contadas a partir del recibo a satisfacción de la entidad. Debe incluir suministros, limpieza y mantenimiento del baño durante el periodo del alquiler, instalación y transporte.</t>
  </si>
  <si>
    <t>Baño portátil 3. Servicio de alquiler por 24 horas, contadas a partir del recibo a satisfacción de la entidad. // Alquiler de Baños para personas en condición de discapacidad. Debe incluir suministros, limpieza y mantenimiento del baño durante el periodo del alquiler, instalación y transporte al lugar y en el horario indicado por la FUGA</t>
  </si>
  <si>
    <t>Baño portátil 4. Servicio de alquiler por 12 horas, contadas a partir del recibo a satisfacción de la entidad. // Alquiler de Baños para personas en condición de discapacidad. Debe incluir suministros, limpieza y mantenimiento del baño durante el periodo del alquiler, instalación y transporte al lugar y en el horario indicado por la FUGA</t>
  </si>
  <si>
    <t>Piso tablón negro. Servicio de alquiler por 24 horas, contadas a partir del recibo a satisfacción de la entidad. // 1,20 x 2,4 Metros. Debe incluir transporte, instalación y desmontaje al lugar y en el horario indicado por la FUGA.</t>
  </si>
  <si>
    <t>Rompe filas acabado cromado con cordón negro. Servicio de alquiler por 12 horas, contadas a partir del recibo a satisfacción de la entidad. // Alquiler de rompe filas acabado cromado con cordón negro. Dicho servicio incluye transporte al lugar y en el horario indicado por la FUGA</t>
  </si>
  <si>
    <t>Servicio de bodegaje de bienes, precio por metro cubico de capacidad de bodegaje, incluye transporte desde y hacia lugar de recolección. seguridad // precio por mes de servicio.</t>
  </si>
  <si>
    <t>Servicio de corte laser de laminas de metal, costo especifico por minuto de corte // Valor a cotizar por minuto</t>
  </si>
  <si>
    <t>Servicio de pintor para madera. Deberá suministrar herramientas. El valor a cotizar se estima por hora. // el valor cotizado se estima por hora.</t>
  </si>
  <si>
    <t>Servicio de pintura. Deberá suministrar herramienta menor (brocha y rodillo) para la aplicación de la pintura. El valor a cotizar se estima x Metro cuadrado. // Herramienta menor (brocha y rodillo) para la aplicación de la pintura. el valor cotizado se estima por hora.</t>
  </si>
  <si>
    <t>Servicio de Jardinero. Deberá suministrar herramientas. El valor a cotizar se estima por hora. // el valor cotizado se estima por hora.</t>
  </si>
  <si>
    <t>Servicio de Ingeniero o arquitecto estructural para certificar estructura. Título profesional, 5 años de experiencia profesional relacionada. El valor a cotizar se estima x hora. // Título profesional, 5 años de experiencia profesional relacionada.</t>
  </si>
  <si>
    <t>Servicio de albañil. Debe incluir herramientas. El valor a cotizar se estima por hora. // El valor a cotizar se estima por hora.</t>
  </si>
  <si>
    <t>Servicio de Jefe de Tarima de acuerdo a especificaciones técnicas. El valor a cotizar se estima por hora // Capaz de tomar cualquier decisión técnica o logística con pleno conocimiento de todos los aspectos relacionados con el montaje y utilización de los equipos a utilizarse durante la prueba de sonido y presentación.</t>
  </si>
  <si>
    <t>Servicio de serigrafía. Deberá incluir insumos y herramientas. Indicar precio global sobre este servicio. El valor a cotizar se estima por hora. // El valor a cotizar se estima en forma global</t>
  </si>
  <si>
    <t>Servicio de troquelado. Debe incluir maquinaria industrial. El valor a cotizar se estima por hora. // El valor a cotizar se estima en forma global</t>
  </si>
  <si>
    <t>Servicio de sublimación textil. Debe incluir maquinaria industrial. El valor a cotizar se estima por hora. // por hora</t>
  </si>
  <si>
    <t>Servicio de Metalmecánica. Debe incluir maquinaria y herramientas para procesos industriales como corte, formado, doblado, soldadura. El valor a cotizar se estima por hora de servicio // el servicio incluye transporte e instalación en lugar que determine la entidad.</t>
  </si>
  <si>
    <t>Servicio de Corte y Grabado Láser. Debe incluir maquinaria industrial. El valor a cotizar se estima por hora. // por hora</t>
  </si>
  <si>
    <t>Servicio de pintura electrostática. Debe incluir maquinaria especializada. El valor a cotizar se estima por hora // por hora</t>
  </si>
  <si>
    <t>Servicio de diseño de iluminación con conocimientos en programación. El valor a cotizar se estima por hora // por hora</t>
  </si>
  <si>
    <t>Elaboración de plan de emergencias y contingencias tipo para evento de baja complejidad. Nota: Todos los eventos se realizarán en las localidades del centro de la ciudad</t>
  </si>
  <si>
    <t>Operario especializado en conexión y funcionamiento de plantas de energía de 12 KVA a 125 KVA // servicio determinado por 8 horas de servicio.</t>
  </si>
  <si>
    <t>Servicio de Soldador debe incluir maquinaria industrial y suministro de materiales según la necesidad. El valor a cotizar se estima por hora.</t>
  </si>
  <si>
    <t>SERVICIO DE ESCANER ESPECIALIZADO DE LIBROS EMPASTADOS, SE COTIZA POR HOJA, DIAMETROS ENTRE MEDIA CARTA Y MEDIO PLIEGO</t>
  </si>
  <si>
    <t>Alquiler de transporte tipo furgón NPR 4.6L 4X2 MT. Debe incluir conductor y un ayudante. Servicio de carga por 6 horas</t>
  </si>
  <si>
    <t>TRANSPORTE</t>
  </si>
  <si>
    <t>Alquiler de transporte tipo furgón de 4 toneladas.. Debe incluir conductor y un ayudante. Servicio por 6 horas</t>
  </si>
  <si>
    <t>Servicio de Camioneta por 6 horas // Alquiler de camioneta con platón o estacas para transporte de materiales. 
 Capacidad 1 tonelada." debe incluir cricas o lasos para el amarre de los elementos. Modelos recientes, con una antigüedad no mayor a 10 años.</t>
  </si>
  <si>
    <t>Servicio de Camioneta por 12 horas // Alquiler de camioneta con platón o estacas para transporte de materiales. 
 Capacidad 1 tonelada. debe incluir cricas o lasos para el amarre de los elementos. Modelos recientes, con una antigüedad no mayor a 10 años.</t>
  </si>
  <si>
    <t>Servicio de Camioneta por trayecto // Alquiler de camioneta con platón o estacas para transporte de materiales. 
 Capacidad 1 tonelada. debe incluir cricas o lasos para el amarre de los elementos. Modelos recientes, con una antigüedad no mayor a 10 años.</t>
  </si>
  <si>
    <t>Servicio de Camión por 6 horas // Alquiler de Camión de 3,70 M de longitud. Debe contar con ayudante. Debe contar con ayudante. Debe incluir cricas o lasos para el amarre de los elementos y cobijas para cubrir y proteger los elementos. Modelos recientes, con una antigüedad no mayor a 10 años.</t>
  </si>
  <si>
    <t>Servicio de Camión por 12 horas // Alquiler de Camión de 3,70 M de longitud. Debe contar con ayudante. Debe incluir cricas o lasos para el amarre de los elementos y cobijas para cubrir y proteger los elementos. Modelos recientes, con una antigüedad no mayor a 10 años.</t>
  </si>
  <si>
    <t>Servicio de Camión por trayecto // Alquiler de Camión de 3,70 M de longitud. Debe contar con ayudante. Debe incluir cricas o lasos para el amarre de los elementos y cobijas para cubrir y proteger los elementos. Modelos recientes, con una antigüedad no mayor a 10 años.</t>
  </si>
  <si>
    <t>Servicio de Camión por 6 horas // Alquiler de Camión de 5,0 M de longitud. Debe contar con ayudante. Debe incluir cricas o lasos para el amarre de los elementos y cobijas para cubrir y proteger los elementos. Modelos recientes, con una antigüedad no mayor a 10 años.</t>
  </si>
  <si>
    <t>Servicio de Camión por 12 horas // Alquiler de Camión de 5,0 M de longitud. Debe contar con ayudante. Debe incluir cricas o lasos para el amarre de los elementos y cobijas para cubrir y proteger los elementos. Modelos recientes, con una antigüedad no mayor a 10 años.</t>
  </si>
  <si>
    <t>Servicio de Camión por trayecto // Alquiler de Camión de 5,0 M de longitud. Debe contar con ayudante. Debe incluir cricas o lasos para el amarre de los elementos y cobijas para cubrir y proteger los elementos. Modelos recientes, con una antigüedad no mayor a 10 años.</t>
  </si>
  <si>
    <t>servicio transporte de carga camión entre 5 y 7 toneladas con auxiliares de carga, cobijas y lasos para amarrar por 6 horas. Modelos recientes, con una antigüedad no mayor a 10 años.</t>
  </si>
  <si>
    <t>servicio transporte de carga camión entre 5 y 7 toneladas con auxiliares de carga, cobijas y lasos para amarrar por 12 horas. Modelos recientes, con una antigüedad no mayor a 10 años.</t>
  </si>
  <si>
    <t>servicio transporte de carga camión entre 5 y 7 toneladas con auxiliares de carga, cobijas y lasos para amarrar por trayecto. Modelos recientes, con una antigüedad no mayor a 10 años.</t>
  </si>
  <si>
    <t>Transporte para piano. Servicio por trayectos de ida y vuelta. // Incluye lo siguiente: Auxiliares de carga, accesorios para amarrar y proteger el instrumento, persona encargada de afinacion. El personal debe certificar experiencia de minimo 2 año en manipulacion de pianos acusticos. Modelos recientes de vehiculo, con una antigüedad no mayor a 10 años. El servicio incluye instalación en el lugar y horario especificados por la FUGA para garantizar su correcta puesta en funcionamiento. Asimismo, se llevará a cabo su desinstalación y reintegro a lugar de origen.</t>
  </si>
  <si>
    <t>Movimiento piano. Servicio por traslado. // Incluye lo siguiente: Auxiliares de carga, accesorios para amarrar y proteger el instrumento, persona encargada de afinacion. El personal debe certificar experiencia de minimo 2 año en manipulacion de pianos acusticos. El servicio incluye instalación en el lugar y horario especificados por la FUGA para garantizar su correcta puesta en funcionamiento. Asimismo, se llevará a cabo su desinstalación y reintegro a lugar de origen.</t>
  </si>
  <si>
    <t>Servicio de transporte Van de techo alto de 15 a 19 pasajeros dentro de Bogotá por 6 horas. Modelos recientes, con una antigüedad no mayor a 10 años.</t>
  </si>
  <si>
    <t>Servicio de transporte Van de techo alto de 15 a 19 pasajeros dentro de Bogotá por 12 horas. Modelos recientes, con una antigüedad no mayor a 10 años.</t>
  </si>
  <si>
    <t>Servicio de transporte van de carga de una tonelada por 6 horas. Modelos recientes, con una antigüedad no mayor a 10 años.</t>
  </si>
  <si>
    <t>Servicio de transporte van de carga de una tonelada por 12 horas. Modelos recientes, con una antigüedad no mayor a 10 años.</t>
  </si>
  <si>
    <t>Alquiler de plataforma para elevación tipo tijera, capacidad de hasta 450 kg referencia (1000 lb)JLG 3246-ES para trabajos a 12 Metros de altura, Eléctricas. Alquiler por Día (24 horas) . // Alquiler x Día. De incluir combustible y operario certificado.</t>
  </si>
  <si>
    <t>Alquiler de plataforma tipo brazo eléctrico, para trabajos a 15.72 Metros referencia JLG E450. Alquiler por Día (24 horas) // Alquiler por día. Debe incluir operario certificado.</t>
  </si>
  <si>
    <t>Alquiker de Tijera de combustión. Altura de plataforma 13 metros. Debe incluir el transporte especializado hasta el lugar definido por la FUGA. De incluir combustible y operario certificado.</t>
  </si>
  <si>
    <t>Alquiler de Plataforma Elevadora de Brazo Articulado Diesel 4X4. Altura de plataforma 26 Metros. Debe incluir el transporte especializado hasta el lugar definido por la FUGA. De incluir combustible y operario certificado.</t>
  </si>
  <si>
    <t>Alquiler de Montacarga por 6 horas // Montacargas de 2 toneladas con servicio de trasporte de cama baja disponible para movilizarse en horas donde hay restricción por medidas de pico y placa en Bogotá. De incluir combustible y operario certificado.</t>
  </si>
  <si>
    <t>Transporte urbano 1, para cuatro (04) personas, automovil modelo 2016-2017. Este servicio debe contar con permisos vigentes para el transporte de personas y contar con póliza de accidentes y responsabilidad civil extracontractual vigente. // Indicar precio por hora. Debe incluir conductor y combustible.</t>
  </si>
  <si>
    <t>Transporte urbano 2, para ocho (08) personas, van, modelo 2015-2018 .Este servicio debe contar con permisos vigentes para el transporte de personas y contar con póliza de accidentes y responsabilidad civil extracontractual vigente. // Indicar precio por hora del servicio. Debe incluir conductor y combustible.</t>
  </si>
  <si>
    <t>Transporte urbano 3, para veinte (20) personas, bus, modelo 2014-2018. Un trayecto. Este servicio debe contar con permisos vigentes para el transporte de personas y contar con póliza de accidentes y responsabilidad civil extracontractual vigente. // Indicar precio por hora del servicio. Debe incluir conductor y combustible.</t>
  </si>
  <si>
    <t>Transporte urbano 4, de materiales y escenografía. Camión, cama baja. Debe incluir mínimo dos (02) operarios de carga y descarga. Un trayecto. // Indicar precio por hora del serivcio.</t>
  </si>
  <si>
    <t>Servicio de afinador de Piano</t>
  </si>
  <si>
    <t>PERSONAL MÍNIMO</t>
  </si>
  <si>
    <t>Técnico Especializado en escenario (Jefe de Escenario) // servicio 1 a 4 Horas</t>
  </si>
  <si>
    <t>Técnico Especializado en escenario (Jefe de Escenario) // servicio 1 a 8 Horas</t>
  </si>
  <si>
    <t>Técnico Especializado en escenario (Jefe de Escenario) // servicio 1 a 12 horas</t>
  </si>
  <si>
    <t>Personal Técnico Especializado en escenario (Roadie) // servicio 1 a 4 horas</t>
  </si>
  <si>
    <t>Personal Técnico Especializado en escenario (Roadie) // servicio 1 a 8 Horas</t>
  </si>
  <si>
    <t>Personal Técnico Especializado en escenario (Roadie) // servicio 1 a 12 horas</t>
  </si>
  <si>
    <t>Ingeniero de Sonido Profesional Universitario en ingeniería de sonido // - servicio 1 a 4 horas</t>
  </si>
  <si>
    <t>Ingeniero de Sonido Profesional Universitario en ingeniería de sonido servicio – 1 a 8 horas</t>
  </si>
  <si>
    <t>Ingeniero de Sonido Profesional Universitario en ingeniería de sonido // servicio – 1 a 12 horas</t>
  </si>
  <si>
    <t>Asistente de sistemas inalámbricos // Servicio de Asistente de sistemas inalámbricos. Encargado exclusivamente de verificar que todos los sistemas RF se encuentren funcionando correctamente. / Servicio de 1 a 4 horas.</t>
  </si>
  <si>
    <t>Asistente de sistemas inalámbricos // Servicio de Asistente de sistemas inalámbricos. Encargado exclusivamente de verificar que todos los sistemas RF se encuentren funcionando correctamente. Servicio de 1 a 8 horas.</t>
  </si>
  <si>
    <t>Asistente de sistemas inalámbricos // Servicio de Asistente de sistemas inalámbricos. Encargado exclusivamente de verificar que todos los sistemas RF se encuentren funcionando correctamente. servicio de 1 a 12 horas.</t>
  </si>
  <si>
    <t>Personal técnico de apoyo (Iluminación) // + Curso de alturas servicio 1 a 4 horas</t>
  </si>
  <si>
    <t>Personal técnico de apoyo (Iluminación) // + Curso de alturas servicio 1 a 8 horas</t>
  </si>
  <si>
    <t>Personal técnico de apoyo (Iluminación) // + Curso de alturas servicio 1 a 12 horas</t>
  </si>
  <si>
    <t>Gestor de permisos // Permisos y logística exigida por las entidades del SUGA para la realización de eventos de alta complejidad, de acuerdo a los lineamientos señalados en el protocolo de aglomeraciones de SIRE. Debe incluir, la elaboración y presentación de un plan de emergencias y contingencias y registrarlo en la ventanilla única del SUGA en las condiciones y términos establecidos en el decreto 599 de 2013, y la elaboración de planos del evento. Nota: Todos los eventos se realizarán en el centro de la ciudad. // Centro de la ciudad</t>
  </si>
  <si>
    <t>Meseros // Meseros.
 Personas encargadas de prestar la atención a los invitados de los eventos programados por la FUGA. Se deberá garantizar la correcta presentación a los eventos realizados. . Incluye transporte al lugar del evento indicado por la FUGA
 Servicio de 6 horas.</t>
  </si>
  <si>
    <t>Personal de carga // Personal de carga x 4 horas</t>
  </si>
  <si>
    <t>Personal de carga // Personal de carga x 8 horas</t>
  </si>
  <si>
    <t>Personal de carga // Personal de carga x 12 horas</t>
  </si>
  <si>
    <t>Pintor brocha gorda // Pintor brocha gorda - Servicio por día</t>
  </si>
  <si>
    <t>Servicios generales // Servicio de aseo por seis (06) horas, que incluya hasta 100 bolsas de basura, tres (03) escobas.</t>
  </si>
  <si>
    <t>Electricista // Electricista . Servicio 4 horas</t>
  </si>
  <si>
    <t>Electricista // Electricista - Servicio 8 horas</t>
  </si>
  <si>
    <t>Electricista // Electricista - Servicio 12 horas</t>
  </si>
  <si>
    <t>Montajista para alturas // Servicio de Montajista para alturas. El valor a cotizar se estima por una (1) hora certificación en alturas vigente</t>
  </si>
  <si>
    <t>OPERADOR LOGÍSTICO DE PROTOCOLO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t>
  </si>
  <si>
    <t>OPERADOR LOGÍSTICO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t>
  </si>
  <si>
    <t>Operario para montaje y desmontaje de Carga por día de servicio. con dotacion de guantes y elementos de carga.</t>
  </si>
  <si>
    <t>Operario para montaje y desmontaje por 8 horas, con dotacion de guantes e identificacion de la empresa.</t>
  </si>
  <si>
    <t>Personal de aseo y limpieza por 4 horas. Con dotación de guantes para aseo, recogedor, escoba y bolsas de basura.</t>
  </si>
  <si>
    <t>Servicio de mensajería de invitaciones // Servicio de mensajería de invitaciones en Bogotá. Indicar precio por 100 sobres.</t>
  </si>
  <si>
    <t>Servicio de perifoneo, localidad de mártires por Hora</t>
  </si>
  <si>
    <t>Servicio de carpintero. Deberá suministrar herramientas. El valor a cotizar se estima por hora. // el valor cotizado se estima por hora.</t>
  </si>
  <si>
    <t>Servicio de montajista especializado en escenografía. El valor a cotizar se estima por hora. // el valor cotizado se estima por hora.</t>
  </si>
  <si>
    <t>Servicio de montajista para alturas. Título técnico, 3 años de experiencia y certificación en alturas vigente. El valor a cotizar se estima por hora. // Título técnico, 3 años de experiencia y certificación en alturas vigente.</t>
  </si>
  <si>
    <t>Servicio de transmisión en vivo // Servicio de transmisión en vivo del evento en formato audiovisual a través de la plataforma digital que disponga la FUGA. Duración aproximada: 2 horas de transmisión. El operador debe contar con equipos que garanticen la calidad de la transmisión para evitar caídas del evento digital (preferiblemente punto fijo) y la posibilidad de insertar textos y cortinillas. La FUGA suministra el material gráfico a insertar. Utilizar 3 cámaras, cada una con operario, para el registro (transmisión) del evento. Se deberá entregar como producto un archivo de video en alta calidad (copia de la emisión) que incluya audio. El video deberá estar en formato 4K (3840 x 2160) a 100 mb/s mínimo y 23.98 fps. El audio deberá estar en estéreo en formato wav a 44100 Hz y 16 bits de profundidad. Métricas de la transmisión. El operador debe suministrar el internet que garantice que no existirán caídas de la transmisión. Incluye personal de operación.</t>
  </si>
  <si>
    <t>SERVICIOS LOGÍSTICOS COMUNICACIONALES</t>
  </si>
  <si>
    <t>Material fonográfico digital // Material fonográfico digital que contenga entrevistas, conversatorios y demás capturas de sonido resultante de interacción de personajes dispuestos por la FUGA. Duración aproximada: 30 minutos. Grabación, edición y finalización de material de audio, diseño gráfico de portadas y acompañamiento en la preproducción para garantizar un óptimo registro de audio. Diseño de cortinillas sonoras de entrada y salida. Script a cargo del proveedor con el visto bueno de la FUGA. Producto entregado en formato MP3 y WAV a 44,1 KHz y 16 bits, de igual manera estos deberán ser cargados e indexados para su reproducción en Spotify. Incluye personal de operación.</t>
  </si>
  <si>
    <t>Servicio de Registro multitrack por 6 horas. // Registro multitrack que permita realizar la grabación de mínimo 32 canales de audio de manera independiente para ser tratados, mezclados y masterizados en postproducción por el proveedor según los lineamientos de la entidad. La captura de estos archivos deberá darse en una calidad de mínimo 48 KHz de frecuencia de muestreo y a una profundidad de bits mínima de 24. Incluye personal de operación.</t>
  </si>
  <si>
    <t>Cámara de video. Servicio de alquiler por 6 horas, contadas a partir del recibo de la entidad. // Cámara DSLR con resolución mínima FullHD 1920 x 1080 (calidad estándar). Entrada de micrófonos. 24 FPD, 30 FPS, 60 FPS. Dicho servicio incluye transporte al lugar y en el horario indicado por la FUGA</t>
  </si>
  <si>
    <t>Canales de compresión. Servicio de alquiler por 12 horas, contadas a partir del recibo de la entidad. // Compresor análogo de sonido Entradas y salidas XLR. Dicho servicio incluye transporte al lugar y en el horario indicado por la FUGA</t>
  </si>
  <si>
    <t>Circuito cerrado y cámaras. Servicio de alquiler por 6 horas, contadas a partir del recibo de la entidad. // Alquiler de circuito cerrado de 4 cámaras + sistema de comunicación de intercom + un puesto fijo digital para el funcionamiento del sistema + lector + cableado necesario+ pantallas plasma de 42" con base en red para las áreas de trabajo, monitores escenario y house mix + estructura para instalar todos los equipos. Incluye operario. Dicho servicio incluye transporte al lugar y en el horario indicado por la FUGA.</t>
  </si>
  <si>
    <t>Compuertas. Servicio de alquiler por 12 horas, contadas a partir del recibo de la entidad. // Procesador tipo gate análogo de sonido Entradas y salidas XLR. Dicho servicio incluye transporte al lugar y en el horario indicado por la FUGA</t>
  </si>
  <si>
    <t>SERVICIO DE ATENCIÓN A AGLOMERACIONES // Servicio autorizado para la atención y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4 horas.
 Número de coordinadores logísticos: 1
 Número de operadores: 2
 Número de brigadistas: 1
 Número de Auxiliar de enfermería : 1</t>
  </si>
  <si>
    <t>SERVICIO ATENCIÓN AGLOMERACIONES</t>
  </si>
  <si>
    <t>SERVICIO DE ATENCIÓN A AGLOMERACIONES // Servicio autorizado para la atención y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4 horas.
 Número de coordinadores logísticos: 1
 Número de operadores: 4
 Número de brigadistas: 1
 Número de Auxiliar de enfermería : 2</t>
  </si>
  <si>
    <t>SERVICIO DE ATENCIÓN A AGLOMERACIONES // Servicio autorizado para la atención y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4 horas.
 Número de coordinadores logísticos: 1
 Número de brigadistas: 8
 Número de operadores: 12</t>
  </si>
  <si>
    <t>SERVICIO DE ATENCIÓN A AGLOMERACIONES // Servicio autorizado para la atención y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6 horas.
 Número de coordinadores logísticos: 1
 Número de brigadistas: 8
 Número de operadores: 12</t>
  </si>
  <si>
    <t>SERVICIO DE ATENCIÓN A AGLOMERACIONES // Servicio autorizado para la atención y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4 horas 
 Número de coordinadores logísticos:3
 Número de brigadistas: 12
 Número de operadores: 25</t>
  </si>
  <si>
    <t>SERVICIO DE ATENCIÓN A AGLOMERACIONES // Servicio autorizado para la atención y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6 horas. 
 Número de coordinadores logísticos: 3
 Número de brigadistas: 12
 Número de operadores: 25</t>
  </si>
  <si>
    <t>Gestor de permisos 1 // Responsable de tramitar los permisos y gestionar los documentos requeridos por las diferentes entidades que autorizan el SUGA para la realización de eventos de media complejidad, de acuerdo a los lineamientos señalados en el protocolo de aglomeraciones de SIRE. Además, debe incluir la elaboración y presentación de un plan de emergencias y contingencias y registrarlo en la ventanilla única del SUGA en las condiciones y términos establecidos en el decreto 599 de 2013, y la elaboración de planos del evento // incluir valor estimado para pago de permisos de huella sonora // incluir valores estimados para pagos de póliza.</t>
  </si>
  <si>
    <t>Gestor de permisos 2 // Responsable de tramitar los permisos y gestionar los documentos requeridos por las diferentes entidades que autorizan el SUGA para la realización de eventos de alta complejidad, de acuerdo a los lineamientos señalados en el protocolo de aglomeraciones de SIRE. Además, debe incluir la elaboración y presentación de un plan de emergencias y contingencias y registrarlo en la ventanilla única del SUGA en las condiciones y términos establecidos en el decreto 599 de 2013, y la elaboración de planos del evento // incluir valor estimado para pago de permisos de huella sonora // incluir valores estimados para pagos de póliza.</t>
  </si>
  <si>
    <t>SERVICIO DE SALUD // Servicio de salud autorizado para la realización de espectáculos públicos o aglomeraciones, conforme el decreto 599 de 2013, modificado parcialmente por el decreto distrital 622 de 2016, y la resolución 569 de 2014 y/o con la normativa que las adicione, modifique o sustituya. La empresa deberá contar con experiencia mínima de un (1) año.
 Condiciones del servicio requerido:
 Termino de 4 horas.
 Número de Auxiliar de enfermería: 2</t>
  </si>
  <si>
    <t>SERVICIO ATENCIÓN DE SALUD</t>
  </si>
  <si>
    <t>SERVICIO DE SALUD // Servicio de salud autorizado para la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6 horas.
 Número de Auxiliar de enfermería : 2</t>
  </si>
  <si>
    <t>SERVICIO DE SALUD // Servicio de salud autorizado para la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4 horas.
 Número de auxiliares de enfermería 4
 Número de médicos 1
 Número de Mec 1 fijo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establecidos en el presente documento. Los recursos de los Módulos de Estabilización y Clasificación MEC (humanos, medicamentos, dispositivos médicos, insumos y equipos) serán independientes de los ubicados en las ambulancias asignadas al evento.</t>
  </si>
  <si>
    <t>SERVICIO DE SALUD // Servicio de salud autorizado para la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6 horas.
 Número de auxiliares de enfermería 4
 Número de médicos 1
 Número de Mec 1 fijo .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exigidos SDS . Los recursos de los Módulos de Estabilización y Clasificación MEC (humanos, medicamentos, dispositivos médicos, insumos y equipos) serán independientes de los ubicados en las ambulancias asignadas al evento.</t>
  </si>
  <si>
    <t>SERVICIO DE SALUD // Servicio de salud autorizado para la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4 horas.
 Número de auxiliares de enfermería 9 
 Numero de médicos 1
 Numero de Ambulancia básica 1
 Número de Mec 1 fijo.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exigidos SDS . Los recursos de los Módulos de Estabilización y Clasificación MEC (humanos, medicamentos, dispositivos médicos, insumos y equipos) serán independientes de los ubicados en las ambulancias asignadas al evento.</t>
  </si>
  <si>
    <t>SERVICIO DE SALUD // Servicio de salud autorizado para la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6 horas 
 Número de auxiliares de enfermería 9 
 Numero de médicos 1
 Numero de Ambulancia básica 1. La ambulancia debe contar con personal médico capacitado, incluyendo un paramédico o enfermero(a) certificado(a) y un conductor capacitado. El personal debe estar disponible durante todo el evento y preparado para atender emergencias médicas en cualquier momento.
 Número de Mec 1 fijo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exigidos SDS . Los recursos de los Módulos de Estabilización y Clasificación MEC (humanos, medicamentos, dispositivos médicos, insumos y equipos) serán independientes de los ubicados en las ambulancias asignadas al evento.</t>
  </si>
  <si>
    <t>SERVICIO DE SALUD // Servicio de salud autorizado para la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6 horas.
 Número de auxiliares de enfermería 13 
 Numero de médicos 1
 Numero de Ambulancia básica 1. La ambulancia debe contar con personal médico capacitado, incluyendo un paramédico o enfermero(a) certificado(a) y un conductor capacitado. El personal debe estar disponible durante todo el evento y preparado para atender emergencias médicas en cualquier momento.
 Número de Mec 1Número de Mec 1 fijo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establecidos en el presente documento. Los recursos de los Módulos de Estabilización y Clasificación MEC (humanos, medicamentos, dispositivos médicos, insumos y equipos) serán independientes de los ubicados en las ambulancias asignadas al evento.</t>
  </si>
  <si>
    <t>BRIGADISTA -que deberá cumplir con los requisitos específicos, experiencia, nivel académico y cursos de acuerdo a lo señalado en las especificaciones técnicas, por 6 horas // 1. Requisitos específicos: a) Contar con los distintivos y elementos básicos que los caracterice como brigadistas.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 4. Experiencia Requerida: Superior a dos (2) años en ejecución de labores de rescate</t>
  </si>
  <si>
    <t>BRIGADISTA DE SALUD certificado -que deberá cumplir con los requisitos específicos, experiencia, nivel académico y cursos de acuerdo a lo señalado en las especificaciones técnicas, por 6 horas // 1. Requisitos específicos: a) Contar con los distintivos y elementos básicos que los caracterice como brigadistas. b) Administrar primeros auxilios básicos, a nivel de una primera respuesta, necesarios para estabilizar una víctima de accidente o enfermedad súbita, que ocurra dentro de las instalaciones.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Bogotá.4. Experiencia Requerida: Superior a dos (2) años en ejecución de labores de rescate</t>
  </si>
  <si>
    <t>AMBULANCIA BÁSICA: Servicio / 8 Horas. De incluir equipos y personal en salud certificado por las normativas vigentes y combustible.</t>
  </si>
  <si>
    <t>AMBULANCIA BÁSICA: Servicio / 6 Horas. De incluir equipos y personal en salud certificado por las normativas vigentes y combustible.</t>
  </si>
  <si>
    <t>AMBULANCIA BÁSICA: Servicio / 12 Horas. De incluir equipos y personal en salud certificado por las normativas vigentes y combustible.</t>
  </si>
  <si>
    <t>Servicio de ambulancia para eventos, por 24 horas. // Alquiler por 24 horas. De incluir equipos y personal en salud certificado por las normativas vigentes y combustible.</t>
  </si>
  <si>
    <t>AMBULANCIA MEDICALIZADA: Servicio / 12 Horas De incluir equipos y personal en salud certificado por las normativas vigentes y combustible.</t>
  </si>
  <si>
    <t>AMBULANCIA MEDICALIZADA: Servicio / 8 Horas De incluir equipos y personal en salud certificado por las normativas vigentes y combustible.</t>
  </si>
  <si>
    <t>AMBULANCIA MEDICALIZADA: Servicio / 6 Horas De incluir equipos y personal en salud certificado por las normativas vigentes y combustible.</t>
  </si>
  <si>
    <t>Servicio de estación e Café para 50 personas, tamaño de la taza de 7 onzas, un porción personal de pastel o torta, debe incluir vasos y platos de cartón para la disposición de los alimentos, implementos de trabajo, personal para atención de la estación que deberán garantizar las medidas de bioseguridad a que haya lugar.</t>
  </si>
  <si>
    <t>SERVICIO DE ALIMENTACIÓN</t>
  </si>
  <si>
    <t>Servicio de estación e Café para 80 personas, tamaño de la taza de 7 onzas, un porción personal de pastel o torta, debe incluir vasos y platos de cartón para la disposición de los alimentos, implementos de trabajo, personal para atención de la estación que deberán garantizar las medidas de bioseguridad a que haya lugar.</t>
  </si>
  <si>
    <t>Servicio de estación e Café para 100 personas, tamaño de la taza de 7 onzas, un porción personal de pastel o torta, debe incluir vasos y platos de cartón para la disposición de los alimentos, implementos de trabajo, personal para atención de la estación que deberán garantizar las medidas de bioseguridad a que haya lugar.</t>
  </si>
  <si>
    <t>Servicio de estación e Café para 150 personas, tamaño de la taza de 7 onzas, un porción personal de pastel o torta, debe incluir vasos y platos de cartón para la disposición de los alimentos, implementos de trabajo, personal para atención de la estación que deberán garantizar las medidas de bioseguridad a que haya lugar.</t>
  </si>
  <si>
    <t>Servicio de alimentación - Botellón de agua reutilizable con manija x 20 litros, con manija para transporte, soporte y dispensador para
 su manipulación y distribución. De igual manera deberán entregarse debidamente embalados y deberán garantizarse las medidas de bioseguridad a que haya lugar.</t>
  </si>
  <si>
    <t>Servicio de alimentación - Botellón de agua reutilizable con manija x 18 litros, con manija para transporte, soporte y dispensador para
 su manipulación y distribución. De igual manera deberán entregarse debidamente embalados y deberán garantizarse las medidas de bioseguridad a que haya lugar.</t>
  </si>
  <si>
    <t>Servicio de alimentación - Botellón de agua reutilizable con manija x 5 litros, con manija para transporte, soporte y dispensador para
 su manipulación y distribución. De igual manera deberán entregarse debidamente embalados y deberán garantizarse las medidas de bioseguridad a que haya lugar.</t>
  </si>
  <si>
    <t>Servicio de alimentación - paca de 24 aguas botella de 300 ml. De igual manera deberán entregarse debidamente embalados y deberán garantizarse las medidas de bioseguridad a que haya lugar.</t>
  </si>
  <si>
    <t>Servicio asistido de punto de distribución de agua potable permanente para 100 participantes, con dispensador y vasos desechables de cartón biodegradables. Servicio x día. incluye transporte al lugar y en el horario indicados por la FUGA. De igual manera deberán entregarse debidamente embalados y deberán garantizarse las medidas de bioseguridad a que haya lugar.</t>
  </si>
  <si>
    <t>Servicio asistido de punto de distribución de agua potable permanente para 200 participantes, con dispensador y vasos desechables de cartón biodegradables. Servicio x día. incluye transporte al lugar y en el horario indicados por la FUGA. De igual manera deberán entregarse debidamente embalados y deberán garantizarse las medidas de bioseguridad a que haya lugar.</t>
  </si>
  <si>
    <t>Servicio asistido de punto de distribución de agua potable permanente para 500 participantes, con dispensador y vasos desechables de cartón biodegradables. Servicio x día. incluye transporte al lugar y en el horario indicados por la FUGA. De igual manera deberán entregarse debidamente embalados y deberán garantizarse las medidas de bioseguridad a que haya lugar.</t>
  </si>
  <si>
    <t>Servicio alimentación - Desayuno // Tipo americano: 250 ml de jugo de naranja, huevos revueltos (100 g), pan (50 g) Arepa blanca con queso (140 Gr), café o chocolate ( 150 ml) porcion de Fruta. incluye transporte al lugar y en el horario indicados por la FUGA. De igual manera deberán entregarse debidamente embalados y deberán garantizarse las medidas de bioseguridad a que haya lugar.</t>
  </si>
  <si>
    <t>Servicio alimentación - Desayuno tipo vegetariano // 200 g de frutas frescas, 70 g de frutos secos y cereales. incluye transporte al lugar y en el horario indicados por la FUGA. De igual manera deberán entregarse debidamente embalados y deberán garantizarse las medidas de bioseguridad a que haya lugar.</t>
  </si>
  <si>
    <t>Servicio alimentación - Almuerzo // Primer plato: Crema/sopa (250 g), segundo plato: Arroz (100 g), Proteína (por ejemplo, pollo, carne o pescado) (150 g), Ensalada (100 g), Harina (por ejemplo, pan o arepas) (50 g). bebida: Jugo natural (250 ml) / Gaseosa (330 ml). incluye transporte al lugar y en el horario indicados por la FUGA. De igual manera deberán entregarse debidamente embalados y deberán garantizarse las medidas de bioseguridad a que haya lugar.</t>
  </si>
  <si>
    <t>Servicio alimentación - Almuerzo vegetariano // Vegetales brócoli, zanahoria,(200 g) arroz integral (100 g), Legumbres: lentejas, guisantes, judías, garbanzos (150 g), bebida (por ejemplo, agua o jugo natural 250 ml). incluye transporte al lugar y en el horario indicados por la FUGA. De igual manera deberán entregarse debidamente embalados y deberán garantizarse las medidas de bioseguridad a que haya lugar.</t>
  </si>
  <si>
    <t>Servicio alimentación - Cena // Primer plato: Crema/sopa (250 g), segundo plato: Arroz (100 g), Proteína (por ejemplo, pollo, carne o pescado) (150 g), Ensalada (100 g), Harina (por ejemplo, pan o arepas) (50 g). bebida: Jugo natural (250 ml) / Gaseosa (330 ml). Incluye transporte al lugar y en el horario indicados por la FUGA. De igual manera deberán entregarse debidamente embalados y deberán garantizarse las medidas de bioseguridad a que haya lugar.</t>
  </si>
  <si>
    <t>Servicio alimentación - Cena vegetariano // Vegetales brócoli, zanahoria,(200 g) arroz integral (100 g), Legumbres: lentejas, guisantes, judías, garbanzos (150 g), bebida (por ejemplo, agua o jugo natural 250 ml). Incluye transporte al lugar y en el horario indicados por la FUGA. De igual manera deberán entregarse debidamente embalados y deberán garantizarse las medidas de bioseguridad a que haya lugar.</t>
  </si>
  <si>
    <t>Servicio alimentación - Refrigerio Tipo A // Bebida (350 ml), sanduche de jamón y queso (150 g), fruta de temporada (150 g). Incluye transporte al lugar y en el horario indicados por la FUGA. De igual manera deberán entregarse debidamente embalados y deberán garantizarse las medidas de bioseguridad a que haya lugar.</t>
  </si>
  <si>
    <t>Servicio alimentación - Refrigerio Tipo B // Bebida (350 ml), rollos de roastbeef (150 g), ensalada (por ejemplo, una ensalada de lechuga, tomate y pepino, 100 g) , frutos secos (30 g) y papas fritas (100 g). incluye transporte al lugar y en el horario indicados por la FUGA. De igual manera deberán entregarse debidamente embalados y deberán garantizarse las medidas de bioseguridad a que haya lugar.</t>
  </si>
  <si>
    <t>Servicio alimentación - Refrigerio Tipo C // Croissant sencillo (80 g), fruta de temporada (150 g) y yogurt (200 g). incluye transporte al lugar y en el horario indicados por la FUGA. De igual manera deberán entregarse debidamente embalados y deberán garantizarse las medidas de bioseguridad a que haya lugar.</t>
  </si>
  <si>
    <t>Servicio alimentación - Refrigerio Tipo Vegano // Paquete de frutos secos (40 g), fruta de temporada (150 g) y yogurt en leche vegetal (200 g). incluye transporte al lugar y en el horario indicados por la FUGA. De igual manera deberán entregarse debidamente embalados y deberán garantizarse las medidas de bioseguridad a que haya lugar.</t>
  </si>
  <si>
    <t>Servicio alimentación - Refrigerio Vegetariano // Sándwich vegetariano, jugo y fruta de temporada. incluye transporte al lugar y en el horario indicados por la FUGA. De igual manera deberán entregarse debidamente embalados y deberán garantizarse las medidas de bioseguridad a que haya lugar.</t>
  </si>
  <si>
    <t>Servicio alimentación - Pasabocas // Pasaboca de carne de costilla de cerdo servido en cuchara (40 gramos por unidad). De igual manera deberán entregarse debidamente embalados y deberán garantizarse las medidas de bioseguridad a que haya lugar.</t>
  </si>
  <si>
    <t>Servicio alimentación - Pasabocas // Pasaboca vegetariano de manzana caramelizada y queso (25 gramos por unidad). incluye transporte al lugar y en el horario indicados por la FUGA. De igual manera deberán entregarse debidamente embalados y deberán garantizarse las medidas de bioseguridad a que haya lugar.</t>
  </si>
  <si>
    <t>Servicio alimentación Empanada de pollo 100 Gramos. incluye transporte al lugar y en el horario indicados por la FUGA. De igual manera deberán entregarse debidamente embalados y deberán garantizarse las medidas de bioseguridad a que haya lugar.</t>
  </si>
  <si>
    <t>Servicio alimentación Empanada de Carne 100 Gramos. incluye transporte al lugar y en el horario indicados por la FUGA. De igual manera deberán entregarse debidamente embalados y deberán garantizarse las medidas de bioseguridad a que haya lugar.</t>
  </si>
  <si>
    <t>Servicio alimentación Empanada Vegetarian100 Gramos. incluye transporte al lugar y en el horario indicados por la FUGA. De igual manera deberán entregarse debidamente embalados y deberán garantizarse las medidas de bioseguridad a que haya lugar.</t>
  </si>
  <si>
    <t>Servicio alimentación Pastel de pollo hojaldrado 100 Gramos. incluye transporte al lugar y en el horario indicados por la FUGA. De igual manera deberán entregarse debidamente embalados y deberán garantizarse las medidas de bioseguridad a que haya lugar.</t>
  </si>
  <si>
    <t>Servicio alimentación Pastel de carne hojaldrado 100 Gramos. incluye transporte al lugar y en el horario indicados por la FUGA. De igual manera deberán entregarse debidamente embalados y deberán garantizarse las medidas de bioseguridad a que haya lugar.</t>
  </si>
  <si>
    <t>Servicio alimentación Pastel vegetariano de holadrado100 Gramos. incluye transporte al lugar y en el horario indicados por la FUGA. De igual manera deberán entregarse debidamente embalados y deberán garantizarse las medidas de bioseguridad a que haya lugar.</t>
  </si>
  <si>
    <t>Servicio alimentación - Agua bolsa // 300 ml. incluye transporte al lugar y en el horario indicados por la FUGA. De igual manera deberán entregarse debidamente embalados y deberán garantizarse las medidas de bioseguridad a que haya lugar.</t>
  </si>
  <si>
    <t>Servicio alimentación - Agua bolsa // 600 ml. incluye transporte al lugar y en el horario indicados por la FUGA. De igual manera deberán entregarse debidamente embalados y deberán garantizarse las medidas de bioseguridad a que haya lugar.</t>
  </si>
  <si>
    <t>Servicio alimentación - Agua botella // 350 ml. incluye transporte al lugar y en el horario indicados por la FUGA. De igual manera deberán entregarse debidamente embalados y deberán garantizarse las medidas de bioseguridad a que haya lugar.</t>
  </si>
  <si>
    <t>Servicio alimentación - Agua botella // 600 ml. incluye transporte al lugar y en el horario indicados por la FUGA. De igual manera deberán entregarse debidamente embalados y deberán garantizarse las medidas de bioseguridad a que haya lugar.</t>
  </si>
  <si>
    <t>Servicio alimentación - Bebida gaseosa flexi // 500ml. Bebida, incluye transporte al lugar y en el horario indicados por la FUGA. De igual manera deberán entregarse debidamente embalados y deberán garantizarse las medidas de bioseguridad a que haya lugar.</t>
  </si>
  <si>
    <t>Servicio alimentación - Bebida gaseosa flexi // 350 ml. Bebida, incluye transporte al lugar y en el horario indicados por la FUGA. De igual manera deberán entregarse debidamente embalados y deberán garantizarse las medidas de bioseguridad a que haya lugar.</t>
  </si>
  <si>
    <t>Servicio alimentación - Jugos en caja // Contenido mínimo 200 ml, incluye transporte al lugar y en el horario indicados por la FUGA. De igual manera deberán entregarse debidamente embalados y deberán garantizarse las medidas de bioseguridad a que haya lugar.</t>
  </si>
  <si>
    <t>Servicio alimentación - Tabla de frutas // Para 8 personas (2 kg de frutas para la tabla completa). incluye transporte al lugar y en el horario indicados por la FUGA. De igual manera deberán entregarse debidamente embalados y deberán garantizarse las medidas de bioseguridad a que haya lugar. Debe contar con el debido meneaje según requiera el evento garantizando la correcta presentación a la altura de la entidad y del evento a realizar.</t>
  </si>
  <si>
    <t>Servicio alimentación - Tabla de frutas // Para 15 personas (4 kg de frutas para la tabla completa). incluye transporte al lugar y en el horario indicados por la FUGA. De igual manera deberán entregarse debidamente embalados y deberán garantizarse las medidas de bioseguridad a que haya lugar. Debe contar con el debido meneaje según requiera el evento garantizando la correcta presentación a la altura de la entidad y del evento a realizar.</t>
  </si>
  <si>
    <t>Servicio alimentación - Tabla de frutas // Para 30 personas (7 kg de frutas para la tabla completa), incluye transporte al lugar y en el horario indicados por la FUGA. De igual manera deberán entregarse debidamente embalados y deberán garantizarse las medidas de bioseguridad a que haya lugar. Debe contar con el debido meneaje según requiera el evento garantizando la correcta presentación a la altura de la entidad y del evento a realizar.</t>
  </si>
  <si>
    <t>Servicio alimentación - Tabla de carnes y quesos // Para 8 personas (800 g), incluye transporte al lugar y en el horario indicados por la FUGA. De igual manera deberán entregarse debidamente embalados y deberán garantizarse las medidas de bioseguridad a que haya lugar. Debe contar con el debido meneaje según requiera el evento garantizando la correcta presentación a la altura de la entidad y del evento a realizar.</t>
  </si>
  <si>
    <t>Servicio alimentación - Tabla de carnes y quesos // Para 15 personas (900 gramos de carnes variadas (jamón, salami, chorizo, etc.) (600 gramos de quesos variados (gouda, cheddar, brie, etc.), incluye transporte al lugar y en el horario indicados por la FUGA. De igual manera deberán entregarse debidamente embalados y deberán garantizarse las medidas de bioseguridad a que haya lugar. Debe contar con el debido meneaje según requiera el evento garantizando la correcta presentación a la altura de la entidad y del evento a realizar.</t>
  </si>
  <si>
    <t>Servicio alimentación - Tabla de carnes y quesos // Para 30 personas (1500 gramos de carnes variadas (jamón, salami, chorizo, etc.) (1200 gramos de quesos variados (gouda, cheddar, brie, etc.), incluye transporte al lugar y en el horario indicados por la FUGA. De igual manera deberán entregarse debidamente embalados y deberán garantizarse las medidas de bioseguridad a que haya lugar. Debe contar con el debido meneaje según requiera el evento garantizando la correcta presentación a la altura de la entidad y del evento a realizar.</t>
  </si>
  <si>
    <t>Cócteles frutales con bebida artesanal (decorados y servidos) servicio para 100 personas. 16 Oz en copa de vidrio. Incluye menaje y transporte al lugar del evento indicado por la FUGA así como meseros para servicio. Se deberá garantizar la correcta presentación a la altura de la entidad y del evento a realizar.</t>
  </si>
  <si>
    <t>Meriendas de tarde, brunch de tarde o comida de tarde. Bebida caliente, bizcochería de sal y/o de dulce, con servicio de menaje y meseros incluido.</t>
  </si>
  <si>
    <t>Brunch de autor : Bebida caliente especial de 7 onzas, bebida fría de 7 onzas y bizcocheria variada de 120 gr por persona. Incluir el menaje (copas, pocillos, etc) Servicio de 2 meseros que atiendan el evento de 10 am a 5 pm.</t>
  </si>
  <si>
    <t>Punto de hidratación. Servicio de alquiler por 12 horas, contadas a partir del recibo a satisfacción de la entidad. // Alquiler Punto de hidratación compuesto por contenedores de Agua carpa de 3x3 y operador. // Alquiler por 12 horas. Dicho servicio incluye transporte al lugar y en el horario indicado por la FUGA</t>
  </si>
  <si>
    <t>Cocteles frutales con menaje en vasos de 16 oz, servicio para 100 personas, incluye transporte al lugar y en el horario indicados por la FUGA, dos operarios para atencion del servicio. De igual manera deberán entregarse debidamente embalados y deberán garantizarse las medidas de bioseguridad a que haya lugar. Debe contar con el debido meneaje según requiera el evento garantizando la correcta presentación a la altura de la entidad y del evento a realizar.</t>
  </si>
  <si>
    <t>Aerosol para grafitis de baja presión</t>
  </si>
  <si>
    <t>EQUIPOS Y CONSUMIBLES DE FERRETERIA.</t>
  </si>
  <si>
    <t>Aviso en acrílico con texto y/o logo en cantonera/volumen // Con iluminación individual tipo led, con espaldar en acrílico de color o con impresión digital. Aviso de 100x70 cm con luces y letras. // Aviso de 100x70 cm con luces y letras.</t>
  </si>
  <si>
    <t>Boquilla Pink (Difusor de trazo ancho) para grafitis</t>
  </si>
  <si>
    <t>Boquilla skinny hardcore (Difusor Líneas finas) para grafitis</t>
  </si>
  <si>
    <t>Boquilla superskinny (Difusor de Líneas muy finas) para grafitis</t>
  </si>
  <si>
    <t>Boquilla trazo ultra fino (Difusor de Trazo Extra-delgado) para grafitis</t>
  </si>
  <si>
    <t>Galón de Pintura tráfico (color según la necesidad) // Pintura Acrílica modificada de secado rápido, con muy buena adherencia, cubrimiento y resistencia a la intemperie.</t>
  </si>
  <si>
    <t>Galón de Pintura para paredes y exteriores mate. Colores según necesidad. // Pintura 100% acrílica diluible con agua, de acabado mate, máxima protección contra el ataque de hongos y alta resistencia a la suciedad. Impermeable a la lluvia, con bloqueador solar para protección de los rayos del sol. Duración de hasta 5 años. No debe contener plomo ni cromo.</t>
  </si>
  <si>
    <t>Galón de Pintura para paredes y exteriores brillante Colores según necesidad. // Pintura 100% acrílica diluible con agua, de acabado brillante, máxima protección contra el ataque de hongos y alta resistencia a la suciedad. Impermeable a la lluvia, con bloqueador solar para protección de los rayos del sol. Duración de hasta 5 años. No debe contener plomo ni cromo.</t>
  </si>
  <si>
    <t>Galón de pintura fluorescente. Colores según necesidad. // Pintura 100% acrílica diluible con agua, de acabado mate, de secado rápido, con muy buena adherencia y cubrimiento.</t>
  </si>
  <si>
    <t>Galón de esmalte brillante para uso interior. Colores según necesidad. // Debe servir para ambientes tanto interiores como exteriores de baja agresividad.</t>
  </si>
  <si>
    <t>Galón de Pintura esmalte alquídico con aditivo sintético, acabado brillante, de base solvente, superlavable colores según necesidad. // Debe servir para ambientes tanto interiores como exteriores de baja agresividad.</t>
  </si>
  <si>
    <t>Lata de 300 ml laca aerosol brillante Colores según necesidad. // 300 ml</t>
  </si>
  <si>
    <t>Lata de 300 ml laca aerosol Mate Colores según necesidad. // 300 ml</t>
  </si>
  <si>
    <t>Lata de 300 ml laca aerosol fluorescente Colores según necesidad. // 300 ml</t>
  </si>
  <si>
    <t>Un (01) paquete de 80 tizas redondas de colores. // No tóxico.</t>
  </si>
  <si>
    <t>Barras de silicona caliente de 11 mm // 11mm</t>
  </si>
  <si>
    <t>Silicona 200 X 300ml blanca o transparente // 200 X 300ml blanca o transparente</t>
  </si>
  <si>
    <t>Pistola de silicona caliente para barras de 11 mm // Pistola grande eléctrica para silicona, con soporte doblable, ideal para aplicación de silicona de 11,5 mm de diámetro derretida en caliente.</t>
  </si>
  <si>
    <t>Pistola de silicona fría // Pistola de 9 pulgadas con marco de esqueleto de acero. Adecuado para la mayoría de los cartuchos de 460 a 515 mm. Fabricada en material de alta resistencia con una empuñadura y gatillo sólidos para reducir la fatiga de la mano, piezas funcionales con galvanizado de zinc para proporcionar resistencia a la corrosión y larga vida útil.</t>
  </si>
  <si>
    <t>Zuncho plástico color según necesidad rollo por 500 Metros // Fleje de Polipropileno: Elaborado a partir de resina, aditivos y colorantes especiales para su fabricación. Está diseñado especialmente para asegurar cargas pesadas.</t>
  </si>
  <si>
    <t>Amarres plásticos color según necesidad de 10” (Elastómero de Poliuretano) 100 unidades. // 10" x100 unidades Color Negro</t>
  </si>
  <si>
    <t>Amarres plásticos trasparentes de 10” (Elastómero de Poliuretano) color blanco. 100 unidades. // 10" x100 unidades Color Blanco</t>
  </si>
  <si>
    <t>Cordel de nylon trenzado blanco de 4mm x 300 Metros // Rollo de 300 Metros</t>
  </si>
  <si>
    <t>Sombrilla parasol para exterior de 3 metros de diámetro, 160g poliéster, estructura en acero de 38 mm. Esqueleto: 6 brazos de 18x12mm. //</t>
  </si>
  <si>
    <t>Puff para exterior en lona impermeable de forma redonda Medidas aprox: 70cm x 70cm x70 cm en espuma // 70cm x 70cm x70 cm en espuma</t>
  </si>
  <si>
    <t>Puff para exterior en lona impermeable forma de pera Medidas aprox: 70cm x 70cm x70 cm // Aprox: 70cm x 70cm x70 cm</t>
  </si>
  <si>
    <t>Cinta Demarcación Peligro-No Pase 500 Metros //</t>
  </si>
  <si>
    <t>Manguera LED flexible neón Voltaje: 120V, colores: Azul, Verde, Rojo, Blanco, tamaño: Carretes de 10 Metros , espesor: 15x30mm, longitud de corte: Cada 45cm, duración: 50.000 - 100.000 horas // longitud de corte: Cada 45cm, duración: 50.000 - 100.000 horas</t>
  </si>
  <si>
    <t>Cinta de neón flexible por Metro. // Por Metro.</t>
  </si>
  <si>
    <t>Tira LED flexible para exterior de 3,6w/m por Metro. // Por Metro.</t>
  </si>
  <si>
    <t>Manguera LED Flex 1/2" Neón Cuerda Luz Cable Conector Encoladora de 1” x 45cm por Metro. //</t>
  </si>
  <si>
    <t>Manguera LED Color: Rojo, morado, azul, amarillo, blanco, verde, cantidad: 20 Metros. Conector de corriente incluido, 36 leds por Metro, 3 secuencias de alumbrado, siliconada de alta calidad por Metro. //</t>
  </si>
  <si>
    <t>Extensión de luces de 30 metros 100 bombillos globo G40 conectable, resistente al agua, para interiores y exteriores. // 30 metros con 100 bombillos globo G40</t>
  </si>
  <si>
    <t>Lámpara de tubo fluorescente con conexión. // Fluorescente t8 led 9w /remplazo 17w 60cm 12700+IVA t8 18w 120cm/remplaza t8 32w</t>
  </si>
  <si>
    <t>Barra LED RGB // ángulo de apertura 12, 1 Metro lineal / 45°, Requieren controlador(capacidad 180w / 600w compatible dmx512) y fuente (60w)</t>
  </si>
  <si>
    <t>Bombillos Edison Globo 9,5 Cm, 60w // Bombillo decorativo, filamentos marcados, luz cálida</t>
  </si>
  <si>
    <t>Malla poli sombra Negra al 50% 4 Metros x 100 Metros // incluye transporte e instalación</t>
  </si>
  <si>
    <t>Inflables de 3 Metros de diámetro, de diferentes formas en lona y vinilo transparente con motor incluido</t>
  </si>
  <si>
    <t>Bolsa de algodón siliconado por 10 kg (guata)</t>
  </si>
  <si>
    <t>Manteles de cuadros 2 Metros x 2 Metros</t>
  </si>
  <si>
    <t>Guante Máximo Agarre Gorrilla Grip</t>
  </si>
  <si>
    <t>Overol enterizo Azul y Naranja Tallas S, M, L, XL</t>
  </si>
  <si>
    <t>Chaleco Reflectivo 4 Bandas</t>
  </si>
  <si>
    <t>Casco Ajuste Cinta</t>
  </si>
  <si>
    <t>Mascarilla Respirador Filtro Doble</t>
  </si>
  <si>
    <t>Tapabocas Polvo Negro X 5 unidades</t>
  </si>
  <si>
    <t>Respirador para Pintura. Tela de polipropileno y elastómero // Tela de polipropileno y elastómero</t>
  </si>
  <si>
    <t>Gafas de seguridad lente claro nitro</t>
  </si>
  <si>
    <t>Bisturí ergonómico 18mm con repuestos de cuchillas</t>
  </si>
  <si>
    <t>Rodillo Felpa Profesional 9”</t>
  </si>
  <si>
    <t>Estopa de Algodón 1000 Gramos</t>
  </si>
  <si>
    <t>Escarapela full color en propalcote de 180 grs y tamaño 10 cm x 13 cm , con funda plástica y cordón de 90 cm.</t>
  </si>
  <si>
    <t>Letreros // Letreros: Elaboración de letreros en poliestireno forradas con impresión laminada. Metro cuadrado.
  Diseño suministrado por la FUGA.</t>
  </si>
  <si>
    <t>Placa conmemorativa // Placa conmemorativa. De aprox. 20 x 20 cms, en acero inoxidable y grabada en láser con inscripción suministrada por la FUGA en bajo relieve. Diseño suministrado por la FUGA. Incluye transporte al lugar de instalación</t>
  </si>
  <si>
    <t>Rollo de tela impresa en estampación digital // 140 cm de ancho. Se cotiza por Metro Líneal.</t>
  </si>
  <si>
    <t>Paquete de 100 unidades de soporte en zinc para cuadro, 2 1 /2"</t>
  </si>
  <si>
    <t>Guante Encauchetado Espuma Nitrilo Talla 8</t>
  </si>
  <si>
    <t>Protector De Cable Resistente De 3 Canales, 8 cm de ancho x 2 cm</t>
  </si>
  <si>
    <t>Tomacorriente doble, para pared, con tapa lisa, color blanco</t>
  </si>
  <si>
    <t>Tomacorriente doble, para pared, con tapa lisa, color negro</t>
  </si>
  <si>
    <t>Nivel Laser 360° con 10M de alcance, aproximadamente 1.5 V</t>
  </si>
  <si>
    <t>Carrito de herramientas rodante con cajones</t>
  </si>
  <si>
    <t>Mesa elevadora hidráulica para al menos 200 kilos</t>
  </si>
  <si>
    <t>Chaleco en dril para montajista negro, tallas L y M, con multiples bolsillos</t>
  </si>
  <si>
    <t>Regulador de voltaje y supresor de picos</t>
  </si>
  <si>
    <t>Tripode para nivel</t>
  </si>
  <si>
    <t>Tornillo cabeza de oblea autorroscante de chapa de metal: # 10 x 5/8 puadas (paquete de 100 unidades)</t>
  </si>
  <si>
    <t>Dimmer habitacional de luz para salas de exposición, minimo 1000W, con atenuador e interruptor, compatible con LED</t>
  </si>
  <si>
    <t>CINTA GAFFER VERDE DE 2" X 25 m</t>
  </si>
  <si>
    <t>Cinta Doble Faz de Espuma 12 Mm * 25 Mts</t>
  </si>
  <si>
    <t>Paraguas Grande 1.00 M DE Alto X 1.35 M de Ancho contramarcado con logos de FUGA</t>
  </si>
  <si>
    <t>Pistola de clavos y grapas eléctrica (cable de alimentación), calibre 18, 120 Voltios</t>
  </si>
  <si>
    <t>Manillas para identificación personal en áreas de trabajo y participantes de los eventos. Manilla: Manillas de identificación para eventos en papel tyvek estampadas de diferentes colores. De 2 cm de ancho. Diseño, colores (fluorescentes), texto y logos entregado por la FUGA</t>
  </si>
  <si>
    <t>Impresión a doble cara y entrega a domicilio de postal full color 10x15 cm en propalcote 240gm</t>
  </si>
  <si>
    <t>Servicios de impresión</t>
  </si>
  <si>
    <t>Impresión y entrega a domicilio de botones publicitarios redondos metálicos con gancho (medidas de: 3,7 cm - 4,5 cm - 5,8 cm - 6,5 cm) // se cotiza por cantidades y tamaños requeridos</t>
  </si>
  <si>
    <t>Impresión y entrega a domicilio de stickers adhesivos a color con troquelado y corte, en vinilo adhesivo de 1x1 m</t>
  </si>
  <si>
    <t>Impresión y entrega a domicilio de stickers adhesivos a color con troquelado en vinilo adhesivo de 21.59 cm x 27.94 cm (tamaño carta)</t>
  </si>
  <si>
    <t>Impresión Pendón en banner en cm de 600 x 65</t>
  </si>
  <si>
    <t>Diseño, entrega a domicilio e instalación de pieza a color sobre lámina de poliestireno Calibre 40"" (1mm) de 50x50 cm // se cotiza según diseño</t>
  </si>
  <si>
    <t>Diseño e instalación de porta pendones en lámina de acrílico de 1,5mx1,5m * 2 cm de grosor</t>
  </si>
  <si>
    <t>Vinilo adhesivo mate a color 150X150 cm (Cronograma de exposiciones en sala)</t>
  </si>
  <si>
    <t>Diseño e instalación de banner a color pretensado en marco de aluminio de 80cmx8m</t>
  </si>
  <si>
    <t>Plotter de corte mate 40x100 cm (títulos de los proyectos salas)</t>
  </si>
  <si>
    <t>Plotter de corte mate 160x200 cm (bandera y statement de artista)</t>
  </si>
  <si>
    <t>Vinilo sobre poliestireno mate a color 8x12 cm (fichas técnicas)</t>
  </si>
  <si>
    <t>Vinilo sobre poliestireno mate a color 200x30 cm (cenefas)</t>
  </si>
  <si>
    <t>Vinilo adhesivo mate a color 28x21,5 cm tamaño carta (fichas técnicas)</t>
  </si>
  <si>
    <t>Vinilo adhesivo mate a color 50x70 cm (fichas técnica obra del mes)</t>
  </si>
  <si>
    <t>Vinilo adhesivo mate a color 70x100 m (texto pieza, obra del mes)</t>
  </si>
  <si>
    <t>Impresión y entrega a domicilio de textos de sala a color, en braille sobre opalina o cartulina tamaño carta</t>
  </si>
  <si>
    <t>Plotter 1. Impresión de Banner a 1440 DPI, tamaño 2,20 X 2,20 metros. Backing // Banner backing: Incluye costo de instalación en marco tipo C y transporte al lugar de instalación. modular y escalable. Diseño suministrado por la FUGA</t>
  </si>
  <si>
    <t>Plotter 2. Impresión de Banner a 1440 DPI, Tríptico estructuramodular en hierro tubo de una pulgada resistente a intemperie y forrado en Banner 13 oc 1440 dpi de 80 cm de ancho x 200 cm de alto y transporte al lugar de instalación. modular y escalable. Diseño suministrado por la FUGA</t>
  </si>
  <si>
    <t>Plotter 3. Impresión de Banner a 1440 DPI, bandera tipo rectangular con impresión 70 x 2.00 Incluye costo de instalación en marco tipo C, incluye base, plafon o contrapeso y transporte al lugar de instalación. modular y escalable. Diseño suministrado por la FUGA</t>
  </si>
  <si>
    <t>Plotter 4 . Impresión de Banner, tamaño 1,20 X 2,00 metros. estructura tipo tijera en estructura metálica y tensado en banner 13 oc 1440 dpi Incluye costo de instalación en marco tipo C y transporte al lugar de instalación. modular y escalable. Diseño suministrado por la FUGA</t>
  </si>
  <si>
    <t>Plotter 5. Realizar Vinilo de corte color a escogencia con texto a escogencia, descartonado e instalado. medidas aproximadas de 200X200 cms. Diseño suministrado por la FUGA. Incluye transporte al lugar de instalación.</t>
  </si>
  <si>
    <t>Plotter 6. Impresión de banner tipo mesh el servicio se cotiza por metro cuadrado de impresion Incluye costo de instalación, sistema de ojaletes y personal de instalación, transporte al lugar de instalación. modular y escalable. Diseño suministrado por la FUGA</t>
  </si>
  <si>
    <t>Floorgraphics (Laminado para pisos) // Floorgraphics (Laminado para pisos).Película de polipropileno de 150 micras de espesor ideal para laminación de piezas publicitarios que van adheridos sobre el piso, ofrece excelente resistencia al tráfico y además su superficie por ser rugosa ofrece características antideslizantes. presentación en rollos de 122 y 140 CM X 50 Mts. Incluye instalación y transporte al lugar de instalación. Diseño suministrado por la FUGA</t>
  </si>
  <si>
    <r>
      <rPr>
        <b/>
        <sz val="12"/>
        <color rgb="FF000000"/>
        <rFont val="Arial, sans-serif"/>
      </rPr>
      <t xml:space="preserve">Comisión Global [9,63%]- </t>
    </r>
    <r>
      <rPr>
        <sz val="12"/>
        <color rgb="FF000000"/>
        <rFont val="Arial, sans-serif"/>
      </rPr>
      <t xml:space="preserve">Procederá únicamente para cada una de las siguientes actividades:
1) </t>
    </r>
    <r>
      <rPr>
        <b/>
        <sz val="12"/>
        <color rgb="FF000000"/>
        <rFont val="Arial, sans-serif"/>
      </rPr>
      <t>Reserva y compra de tiquetes aéreos y terrestres nacionales e internacionales</t>
    </r>
    <r>
      <rPr>
        <sz val="12"/>
        <color rgb="FF000000"/>
        <rFont val="Arial, sans-serif"/>
      </rPr>
      <t>, en caso a que haya lugar según solicitud de la FUGA. El porcentaje de administración aquí cotizado se calculará de conformidad con el valor del itinerario aéreo o terrestre aprobado por la FUGA
2)</t>
    </r>
    <r>
      <rPr>
        <b/>
        <sz val="12"/>
        <color rgb="FF000000"/>
        <rFont val="Arial, sans-serif"/>
      </rPr>
      <t xml:space="preserve"> Hospedaje nacional e internacional</t>
    </r>
    <r>
      <rPr>
        <sz val="12"/>
        <color rgb="FF000000"/>
        <rFont val="Arial, sans-serif"/>
      </rPr>
      <t xml:space="preserve">. El porcentaje de administración aquí cotizado se calculará de conformidad con la oferta económica hotelera aprobada por la FUGA.
3) Gestión necesaria para realizar </t>
    </r>
    <r>
      <rPr>
        <b/>
        <sz val="12"/>
        <color rgb="FF000000"/>
        <rFont val="Arial, sans-serif"/>
      </rPr>
      <t>pauta a través de los medios digitales</t>
    </r>
    <r>
      <rPr>
        <sz val="12"/>
        <color rgb="FF000000"/>
        <rFont val="Arial, sans-serif"/>
      </rPr>
      <t xml:space="preserve"> que indique la entidad.
</t>
    </r>
  </si>
  <si>
    <t>Comisión</t>
  </si>
  <si>
    <r>
      <rPr>
        <b/>
        <sz val="12"/>
        <color rgb="FF000000"/>
        <rFont val="Arial, sans-serif"/>
      </rPr>
      <t>Comisión por Servicios Especializados [10,20%]</t>
    </r>
    <r>
      <rPr>
        <sz val="12"/>
        <color rgb="FF000000"/>
        <rFont val="Arial, sans-serif"/>
      </rPr>
      <t xml:space="preserve"> - Procederá únicamente para cada una de las siguientes actividades:
1) Servicios artísticos, especializados y/o comunitarios, los cuales contemplan la contratación de actividades que solamente pueden ser encomendadas a determinadas personas, tales como guías, mediadores, conferencistas, actores comunitarios, grupos poblacionales, talleristas, artistas, agrupaciones artísticas, entre otros).
2) Servicio de interpretación en lengua de señas colombiana.
3) Servicio de corrector de estilo con control de cambios para catalogos
Los servicios artísticos, especializados y/o comunitarios derivados del ítem 532 de este tarifario, se podrán pagar por parte de la Fundación al Contratista adjudicatario, de conformidad con las condiciones de pago establecidas en la negociación entre la Fundación y el (los) artistas o el (los) tercero (s), hasta en tres (3) pagos de la siguiente forma:
1) Los servicios que se pacten en un (1) pago con los artistas o terceros, se pagarán a Contratista adjudicatario por parte de la Fundación, contra servicios efectivamente prestados y presentación de documentos técnicos que soporte el cumplimiento de la o las actividades.
2) Los servicios que se pacten en dos (2) pagos con los artistas o terceros, se cancelarán al Contratista adjudicatario, por parte de la Fundación de la siguiente manera: Un primer pago por concepto de suscripción del contrato, la separación de la fecha, la definición de repertorios o documento equivalente, la entrega del rider técnico o documento equivalente. La segunda etapa, será pagada por concepto de la ejecución del servicio contratado, una vez suceda materialmente y la presentación del soporte del desembolso del valor total correspondiente al artista o tercero.
3) Los servicios que se pacten en tres (3) pagos con los artistas o terceros, se cancelarán al Contratista adjudicatario, por parte de la Fundación de la siguiente manera: Un primer pago por concepto de suscripción del contrato y separación de la fecha. Un segundo pago por concepto de la definición de repertorios o documento equivalente, la entrega del rider técnico o documento equivalente y soporte del desembolso del valor correspondiente al artista o al tercero del primer pago. Un pago final por concepto de la ejecución del servicio contratado, una vez suceda materialmente y la presentación del soporte de pago de la totalidad del servicio prestado por el artista o tercero.
Nota No.1: Los pagos derivados del ítem 532 de este tarifario, podrán ser cancelados al Contratista adjudicatario por parte de la Fundación, en informes parciales para lo cual no aplicará la limitante de un (1) pago mensual. Para estos efectos, se deberá presentar informe de actividades con los soportes de ejecución, factura correspondiente y parafiscales.
Nota No. 2: En cada pago específico deberá cobrarse por parte del Contratista adjudicatario, el porcentaje de administración del que trata el ítem 532 de este tarifario.
Nota No. 3: Los pagos derivados del ítem 532 de la ficha técnica, estan sujetos a PAC y disponibilidad de recursos.
Nota No. 4: El contratista se obliga a dar cumplimiento de la negociación y las condiciones de pago pactadas entre los artístias, expertos o actores comunitarios y la FUGA en el marco de su objeto institucional y de acuerdo con lo establecido en este ítem.
Nota No. 5: El pago al contratista adjudicatario de parte de la FUGA, procederá una vez se presenten los soportes documentales  que den cuenta de la prestación efectiva del servicio y los soportes de pago a cada tercero de acuerdo a cada opción de pago establecida en el presente numeral.</t>
    </r>
  </si>
  <si>
    <t>Comisión por ítems no incluídos en el tarifario [4,5%]</t>
  </si>
  <si>
    <t xml:space="preserve"> </t>
  </si>
  <si>
    <t>FUNDACION GILBERTO ALZATE AVENDAÑO</t>
  </si>
  <si>
    <t>DESCRIPCIÓN DEL EVENTO</t>
  </si>
  <si>
    <t>ITEM</t>
  </si>
  <si>
    <t>APLICA DESCUENTO ITEM XX-XXX</t>
  </si>
  <si>
    <t>UNIDAD DE MEDIDA</t>
  </si>
  <si>
    <t>CANTIDAD</t>
  </si>
  <si>
    <t>VALOR SIN IVA</t>
  </si>
  <si>
    <t>IVA</t>
  </si>
  <si>
    <t>VALOR TOTAL CON IVA</t>
  </si>
  <si>
    <t>DESCUENTO</t>
  </si>
  <si>
    <t>VALOR A DESCONTAR</t>
  </si>
  <si>
    <t>TOTAL VALOR A FACTURAR</t>
  </si>
  <si>
    <t>OBSERVACIONES DEL SERVICIO</t>
  </si>
  <si>
    <t>No</t>
  </si>
  <si>
    <t>UN</t>
  </si>
  <si>
    <t>SUBTOTAL SOLICITADO</t>
  </si>
  <si>
    <t>% ADMON. Servicios Especializados</t>
  </si>
  <si>
    <t>TOTAL SOLICITADO</t>
  </si>
  <si>
    <t>Supervisor</t>
  </si>
  <si>
    <t>Nombre:</t>
  </si>
  <si>
    <t>Cargo:</t>
  </si>
  <si>
    <t>VALOR TOTAL DEL CONTRATO</t>
  </si>
  <si>
    <t>VALOR SALDO RESERVAS FUENTE RECURSOS DE LIBRE DESTINACION</t>
  </si>
  <si>
    <t>VALOR SALDO RESERVAS FUENTE RECURSOS DEL DISTRITO</t>
  </si>
  <si>
    <t>VALOR DEL CONTRATO PARA EJECUCIÓN 20XX</t>
  </si>
  <si>
    <t>VALOR SOLICITUD No. XX</t>
  </si>
  <si>
    <t>SALDO DEL CONTRATO A LA FECHA</t>
  </si>
  <si>
    <t>Vb</t>
  </si>
  <si>
    <t>LUKAS GUTIERREZ ROJAS</t>
  </si>
  <si>
    <t>HERNÁN ALBERTO AYALA MORENO</t>
  </si>
  <si>
    <t>FREDDY E RAMIREZ</t>
  </si>
  <si>
    <t>Productor - SGC</t>
  </si>
  <si>
    <t>Productor - SAC</t>
  </si>
  <si>
    <t>Muelle</t>
  </si>
  <si>
    <t>Dia 1</t>
  </si>
  <si>
    <t>Dia 2</t>
  </si>
  <si>
    <t>Total</t>
  </si>
  <si>
    <t>TOTAL</t>
  </si>
  <si>
    <t>CNA</t>
  </si>
  <si>
    <t>Plazoleta CNA</t>
  </si>
  <si>
    <t>Media Torta</t>
  </si>
  <si>
    <t>Dia 3</t>
  </si>
  <si>
    <t>TOTAL FESTIVAL</t>
  </si>
  <si>
    <t>total</t>
  </si>
  <si>
    <t>EVENTO</t>
  </si>
  <si>
    <t>FESTIVAL CENTRO 2025</t>
  </si>
  <si>
    <t>FESTIVLA CENTRO 2025</t>
  </si>
  <si>
    <t>Festivlac entro 2025</t>
  </si>
  <si>
    <t>Festival centro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</si>
</sst>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 $]#,##0"/>
    <numFmt numFmtId="165" formatCode="[$ $]#,##0.00"/>
    <numFmt numFmtId="166" formatCode="_-&quot;$&quot;\ * #,##0_-;\-&quot;$&quot;\ * #,##0_-;_-&quot;$&quot;\ * &quot;-&quot;??_-;_-@"/>
    <numFmt numFmtId="167" formatCode="\$#,##0"/>
    <numFmt numFmtId="168" formatCode="&quot;$&quot;\ #,##0"/>
  </numFmts>
  <fonts count="31">
    <font>
      <sz val="10"/>
      <color rgb="FF000000"/>
      <name val="Arial"/>
      <scheme val="minor"/>
    </font>
    <font>
      <b/>
      <sz val="15"/>
      <color rgb="FF000000"/>
      <name val="Arial"/>
      <family val="2"/>
    </font>
    <font>
      <b/>
      <sz val="15"/>
      <color rgb="FF44546A"/>
      <name val="Arial"/>
      <family val="2"/>
    </font>
    <font>
      <sz val="10"/>
      <color theme="1"/>
      <name val="Arial"/>
      <family val="2"/>
      <scheme val="minor"/>
    </font>
    <font>
      <sz val="12"/>
      <color rgb="FF000000"/>
      <name val="Arial"/>
      <family val="2"/>
    </font>
    <font>
      <b/>
      <sz val="12"/>
      <color rgb="FF44546A"/>
      <name val="Arial"/>
      <family val="2"/>
    </font>
    <font>
      <b/>
      <sz val="12"/>
      <color rgb="FF000000"/>
      <name val="Arial"/>
      <family val="2"/>
    </font>
    <font>
      <sz val="12"/>
      <color rgb="FF9C0006"/>
      <name val="Arial"/>
      <family val="2"/>
    </font>
    <font>
      <b/>
      <sz val="8"/>
      <color rgb="FF000000"/>
      <name val="Calibri"/>
      <family val="2"/>
    </font>
    <font>
      <sz val="11"/>
      <color theme="1"/>
      <name val="Calibri"/>
      <family val="2"/>
    </font>
    <font>
      <b/>
      <i/>
      <sz val="13"/>
      <color theme="1"/>
      <name val="Arial"/>
      <family val="2"/>
    </font>
    <font>
      <sz val="10"/>
      <name val="Arial"/>
      <family val="2"/>
    </font>
    <font>
      <sz val="10"/>
      <color theme="1"/>
      <name val="Arial"/>
      <family val="2"/>
    </font>
    <font>
      <b/>
      <sz val="11"/>
      <color theme="1"/>
      <name val="Calibri"/>
      <family val="2"/>
    </font>
    <font>
      <sz val="12"/>
      <color theme="1"/>
      <name val="Arial"/>
      <family val="2"/>
    </font>
    <font>
      <b/>
      <i/>
      <sz val="14"/>
      <color rgb="FF000000"/>
      <name val="Arial"/>
      <family val="2"/>
    </font>
    <font>
      <b/>
      <sz val="11"/>
      <color theme="1"/>
      <name val="Arial"/>
      <family val="2"/>
    </font>
    <font>
      <sz val="11"/>
      <color theme="1"/>
      <name val="Arial"/>
      <family val="2"/>
    </font>
    <font>
      <sz val="11"/>
      <color rgb="FFCCCCCC"/>
      <name val="Arial"/>
      <family val="2"/>
    </font>
    <font>
      <sz val="14"/>
      <color rgb="FF000000"/>
      <name val="Calibri"/>
      <family val="2"/>
    </font>
    <font>
      <b/>
      <sz val="15"/>
      <color theme="1"/>
      <name val="Calibri"/>
      <family val="2"/>
    </font>
    <font>
      <b/>
      <i/>
      <sz val="13"/>
      <color rgb="FF000000"/>
      <name val="Arial"/>
      <family val="2"/>
    </font>
    <font>
      <sz val="8"/>
      <color theme="1"/>
      <name val="&quot;Arial&quot;"/>
    </font>
    <font>
      <b/>
      <sz val="8"/>
      <color rgb="FFFF0000"/>
      <name val="Calibri"/>
      <family val="2"/>
    </font>
    <font>
      <sz val="8"/>
      <color rgb="FF000000"/>
      <name val="&quot;Arial&quot;"/>
    </font>
    <font>
      <b/>
      <sz val="12"/>
      <color rgb="FF000000"/>
      <name val="Arial, sans-serif"/>
    </font>
    <font>
      <sz val="12"/>
      <color rgb="FF000000"/>
      <name val="Arial, sans-serif"/>
    </font>
    <font>
      <sz val="10"/>
      <color theme="1"/>
      <name val="Arial"/>
      <family val="2"/>
    </font>
    <font>
      <sz val="11"/>
      <color theme="1"/>
      <name val="Arial"/>
      <family val="2"/>
    </font>
    <font>
      <sz val="10"/>
      <color rgb="FF000000"/>
      <name val="Arial"/>
      <family val="2"/>
      <scheme val="minor"/>
    </font>
    <font>
      <b/>
      <sz val="10"/>
      <color rgb="FF000000"/>
      <name val="Arial"/>
      <family val="2"/>
      <scheme val="minor"/>
    </font>
  </fonts>
  <fills count="23">
    <fill>
      <patternFill patternType="none"/>
    </fill>
    <fill>
      <patternFill patternType="gray125"/>
    </fill>
    <fill>
      <patternFill patternType="solid">
        <fgColor rgb="FFCCF4DE"/>
        <bgColor rgb="FFCCF4DE"/>
      </patternFill>
    </fill>
    <fill>
      <patternFill patternType="solid">
        <fgColor rgb="FFDBE5F1"/>
        <bgColor rgb="FFDBE5F1"/>
      </patternFill>
    </fill>
    <fill>
      <patternFill patternType="solid">
        <fgColor rgb="FFFFFFFF"/>
        <bgColor rgb="FFFFFFFF"/>
      </patternFill>
    </fill>
    <fill>
      <patternFill patternType="solid">
        <fgColor rgb="FFFFFFCC"/>
        <bgColor rgb="FFFFFFCC"/>
      </patternFill>
    </fill>
    <fill>
      <patternFill patternType="solid">
        <fgColor rgb="FFFCE4D6"/>
        <bgColor rgb="FFFCE4D6"/>
      </patternFill>
    </fill>
    <fill>
      <patternFill patternType="solid">
        <fgColor rgb="FFFFF2CC"/>
        <bgColor rgb="FFFFF2CC"/>
      </patternFill>
    </fill>
    <fill>
      <patternFill patternType="solid">
        <fgColor rgb="FFB4C6E7"/>
        <bgColor rgb="FFB4C6E7"/>
      </patternFill>
    </fill>
    <fill>
      <patternFill patternType="solid">
        <fgColor rgb="FFCC66FF"/>
        <bgColor rgb="FFCC66FF"/>
      </patternFill>
    </fill>
    <fill>
      <patternFill patternType="solid">
        <fgColor rgb="FFFFC000"/>
        <bgColor rgb="FFFFC000"/>
      </patternFill>
    </fill>
    <fill>
      <patternFill patternType="solid">
        <fgColor rgb="FFFFC7CE"/>
        <bgColor rgb="FFFFC7CE"/>
      </patternFill>
    </fill>
    <fill>
      <patternFill patternType="solid">
        <fgColor rgb="FFE2EFDA"/>
        <bgColor rgb="FFE2EFDA"/>
      </patternFill>
    </fill>
    <fill>
      <patternFill patternType="solid">
        <fgColor rgb="FFA5A5A5"/>
        <bgColor rgb="FFA5A5A5"/>
      </patternFill>
    </fill>
    <fill>
      <patternFill patternType="solid">
        <fgColor rgb="FF00B0F0"/>
        <bgColor rgb="FF00B0F0"/>
      </patternFill>
    </fill>
    <fill>
      <patternFill patternType="solid">
        <fgColor rgb="FFCCCC00"/>
        <bgColor rgb="FFCCCC00"/>
      </patternFill>
    </fill>
    <fill>
      <patternFill patternType="solid">
        <fgColor rgb="FFFF3300"/>
        <bgColor rgb="FFFF3300"/>
      </patternFill>
    </fill>
    <fill>
      <patternFill patternType="solid">
        <fgColor rgb="FFDBDBDB"/>
        <bgColor rgb="FFDBDBDB"/>
      </patternFill>
    </fill>
    <fill>
      <patternFill patternType="solid">
        <fgColor rgb="FFD9D9D9"/>
        <bgColor rgb="FFD9D9D9"/>
      </patternFill>
    </fill>
    <fill>
      <patternFill patternType="solid">
        <fgColor rgb="FFE2EFD9"/>
        <bgColor rgb="FFE2EFD9"/>
      </patternFill>
    </fill>
    <fill>
      <patternFill patternType="solid">
        <fgColor theme="0"/>
        <bgColor theme="0"/>
      </patternFill>
    </fill>
    <fill>
      <patternFill patternType="solid">
        <fgColor rgb="FFE2F0D9"/>
        <bgColor rgb="FFE2F0D9"/>
      </patternFill>
    </fill>
    <fill>
      <patternFill patternType="solid">
        <fgColor rgb="FFFBE5D6"/>
        <bgColor rgb="FFFBE5D6"/>
      </patternFill>
    </fill>
  </fills>
  <borders count="25">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style="medium">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0">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2" fillId="3" borderId="2" xfId="0" applyFont="1" applyFill="1" applyBorder="1" applyAlignment="1">
      <alignment horizontal="center" vertical="center"/>
    </xf>
    <xf numFmtId="0" fontId="3" fillId="0" borderId="0" xfId="0" applyFont="1" applyAlignment="1">
      <alignment horizontal="center" vertical="center"/>
    </xf>
    <xf numFmtId="0" fontId="4" fillId="0" borderId="3" xfId="0" applyFont="1" applyBorder="1" applyAlignment="1">
      <alignment horizontal="center"/>
    </xf>
    <xf numFmtId="3" fontId="4" fillId="4" borderId="4" xfId="0" applyNumberFormat="1" applyFont="1" applyFill="1" applyBorder="1" applyAlignment="1">
      <alignment horizontal="left" vertical="top" wrapText="1"/>
    </xf>
    <xf numFmtId="164" fontId="5" fillId="0" borderId="4" xfId="0" applyNumberFormat="1" applyFont="1" applyBorder="1" applyAlignment="1">
      <alignment horizontal="center" vertical="center"/>
    </xf>
    <xf numFmtId="165" fontId="5" fillId="0" borderId="4" xfId="0" applyNumberFormat="1" applyFont="1" applyBorder="1" applyAlignment="1">
      <alignment horizontal="right" vertical="center"/>
    </xf>
    <xf numFmtId="0" fontId="6" fillId="5" borderId="4" xfId="0" applyFont="1" applyFill="1" applyBorder="1" applyAlignment="1">
      <alignment horizontal="center" vertical="center"/>
    </xf>
    <xf numFmtId="165" fontId="3" fillId="0" borderId="0" xfId="0" applyNumberFormat="1" applyFont="1"/>
    <xf numFmtId="3" fontId="4" fillId="0" borderId="4" xfId="0" applyNumberFormat="1" applyFont="1" applyBorder="1" applyAlignment="1">
      <alignment horizontal="left" vertical="top" wrapText="1"/>
    </xf>
    <xf numFmtId="0" fontId="6" fillId="6" borderId="4" xfId="0" applyFont="1" applyFill="1" applyBorder="1" applyAlignment="1">
      <alignment horizontal="center" vertical="center"/>
    </xf>
    <xf numFmtId="3" fontId="4" fillId="0" borderId="4" xfId="0" applyNumberFormat="1" applyFont="1" applyBorder="1" applyAlignment="1">
      <alignment horizontal="left" wrapText="1"/>
    </xf>
    <xf numFmtId="0" fontId="6" fillId="7" borderId="4" xfId="0" applyFont="1" applyFill="1" applyBorder="1" applyAlignment="1">
      <alignment horizontal="center" vertical="center"/>
    </xf>
    <xf numFmtId="0" fontId="6" fillId="8" borderId="4" xfId="0" applyFont="1" applyFill="1" applyBorder="1" applyAlignment="1">
      <alignment horizontal="center" vertical="center"/>
    </xf>
    <xf numFmtId="0" fontId="6" fillId="9" borderId="4" xfId="0" applyFont="1" applyFill="1" applyBorder="1" applyAlignment="1">
      <alignment horizontal="center" vertical="center"/>
    </xf>
    <xf numFmtId="0" fontId="6" fillId="10" borderId="4" xfId="0" applyFont="1" applyFill="1" applyBorder="1" applyAlignment="1">
      <alignment horizontal="center" vertical="center"/>
    </xf>
    <xf numFmtId="0" fontId="4" fillId="0" borderId="4" xfId="0" applyFont="1" applyBorder="1" applyAlignment="1">
      <alignment horizontal="left" wrapText="1"/>
    </xf>
    <xf numFmtId="0" fontId="4" fillId="0" borderId="4" xfId="0" applyFont="1" applyBorder="1" applyAlignment="1">
      <alignment horizontal="left" vertical="top" wrapText="1"/>
    </xf>
    <xf numFmtId="0" fontId="7" fillId="11" borderId="1" xfId="0" applyFont="1" applyFill="1" applyBorder="1" applyAlignment="1">
      <alignment horizontal="left" vertical="top" wrapText="1"/>
    </xf>
    <xf numFmtId="0" fontId="4" fillId="4" borderId="4" xfId="0" applyFont="1" applyFill="1" applyBorder="1" applyAlignment="1">
      <alignment horizontal="left" wrapText="1"/>
    </xf>
    <xf numFmtId="164" fontId="5" fillId="4" borderId="4" xfId="0" applyNumberFormat="1" applyFont="1" applyFill="1" applyBorder="1" applyAlignment="1">
      <alignment horizontal="center" vertical="center"/>
    </xf>
    <xf numFmtId="0" fontId="6" fillId="12" borderId="4" xfId="0" applyFont="1" applyFill="1" applyBorder="1" applyAlignment="1">
      <alignment horizontal="center" vertical="center"/>
    </xf>
    <xf numFmtId="0" fontId="6" fillId="13" borderId="4" xfId="0" applyFont="1" applyFill="1" applyBorder="1" applyAlignment="1">
      <alignment horizontal="center" vertical="center"/>
    </xf>
    <xf numFmtId="0" fontId="6" fillId="14" borderId="4" xfId="0" applyFont="1" applyFill="1" applyBorder="1" applyAlignment="1">
      <alignment horizontal="center" vertical="center"/>
    </xf>
    <xf numFmtId="0" fontId="4" fillId="4" borderId="4" xfId="0" applyFont="1" applyFill="1" applyBorder="1" applyAlignment="1">
      <alignment horizontal="left" vertical="top" wrapText="1"/>
    </xf>
    <xf numFmtId="0" fontId="6" fillId="15" borderId="4" xfId="0" applyFont="1" applyFill="1" applyBorder="1" applyAlignment="1">
      <alignment horizontal="center" vertical="center"/>
    </xf>
    <xf numFmtId="0" fontId="6" fillId="16" borderId="4" xfId="0" applyFont="1" applyFill="1" applyBorder="1" applyAlignment="1">
      <alignment horizontal="center" vertical="center"/>
    </xf>
    <xf numFmtId="0" fontId="7" fillId="11" borderId="1" xfId="0" applyFont="1" applyFill="1" applyBorder="1" applyAlignment="1">
      <alignment horizontal="left" wrapText="1"/>
    </xf>
    <xf numFmtId="0" fontId="6" fillId="17" borderId="4" xfId="0" applyFont="1" applyFill="1" applyBorder="1" applyAlignment="1">
      <alignment horizontal="center" vertical="center"/>
    </xf>
    <xf numFmtId="0" fontId="4" fillId="0" borderId="5" xfId="0" applyFont="1" applyBorder="1" applyAlignment="1">
      <alignment horizontal="center"/>
    </xf>
    <xf numFmtId="0" fontId="4" fillId="0" borderId="2" xfId="0" applyFont="1" applyBorder="1" applyAlignment="1">
      <alignment wrapText="1"/>
    </xf>
    <xf numFmtId="0" fontId="3" fillId="0" borderId="1" xfId="0" applyFont="1" applyBorder="1"/>
    <xf numFmtId="0" fontId="3" fillId="0" borderId="1" xfId="0" applyFont="1" applyBorder="1" applyAlignment="1">
      <alignment horizontal="right"/>
    </xf>
    <xf numFmtId="0" fontId="4" fillId="0" borderId="6" xfId="0" applyFont="1" applyBorder="1" applyAlignment="1">
      <alignment horizontal="center"/>
    </xf>
    <xf numFmtId="0" fontId="4" fillId="0" borderId="4" xfId="0" applyFont="1" applyBorder="1" applyAlignment="1">
      <alignment wrapText="1"/>
    </xf>
    <xf numFmtId="0" fontId="6" fillId="0" borderId="4" xfId="0" applyFont="1" applyBorder="1"/>
    <xf numFmtId="0" fontId="3" fillId="0" borderId="0" xfId="0" applyFont="1" applyAlignment="1">
      <alignment horizontal="right"/>
    </xf>
    <xf numFmtId="0" fontId="3" fillId="0" borderId="0" xfId="0" applyFont="1" applyAlignment="1">
      <alignment vertical="center"/>
    </xf>
    <xf numFmtId="0" fontId="10" fillId="19" borderId="1" xfId="0" applyFont="1" applyFill="1" applyBorder="1" applyAlignment="1">
      <alignment horizontal="center" vertical="center" wrapText="1"/>
    </xf>
    <xf numFmtId="0" fontId="12" fillId="0" borderId="0" xfId="0" applyFont="1" applyAlignment="1">
      <alignment vertical="center"/>
    </xf>
    <xf numFmtId="0" fontId="10" fillId="19" borderId="1" xfId="0" applyFont="1" applyFill="1" applyBorder="1" applyAlignment="1">
      <alignment horizontal="center" vertical="center"/>
    </xf>
    <xf numFmtId="0" fontId="13" fillId="19" borderId="1" xfId="0" applyFont="1" applyFill="1" applyBorder="1" applyAlignment="1">
      <alignment horizontal="center" vertical="center"/>
    </xf>
    <xf numFmtId="0" fontId="13" fillId="19" borderId="1" xfId="0" applyFont="1" applyFill="1" applyBorder="1" applyAlignment="1">
      <alignment horizontal="center" vertical="center" wrapText="1"/>
    </xf>
    <xf numFmtId="0" fontId="15" fillId="4" borderId="1" xfId="0" applyFont="1" applyFill="1" applyBorder="1" applyAlignment="1">
      <alignment horizontal="center" vertical="center"/>
    </xf>
    <xf numFmtId="0" fontId="19" fillId="0" borderId="1" xfId="0" applyFont="1" applyBorder="1" applyAlignment="1">
      <alignment horizontal="center" vertical="center"/>
    </xf>
    <xf numFmtId="0" fontId="14" fillId="4" borderId="1" xfId="0" applyFont="1" applyFill="1" applyBorder="1" applyAlignment="1">
      <alignment vertical="center" wrapText="1"/>
    </xf>
    <xf numFmtId="0" fontId="12" fillId="4" borderId="1" xfId="0" applyFont="1" applyFill="1" applyBorder="1" applyAlignment="1">
      <alignment vertical="center" wrapText="1"/>
    </xf>
    <xf numFmtId="0" fontId="21" fillId="4" borderId="1" xfId="0" applyFont="1" applyFill="1" applyBorder="1" applyAlignment="1">
      <alignment horizontal="center" vertical="center"/>
    </xf>
    <xf numFmtId="0" fontId="12" fillId="4" borderId="0" xfId="0" applyFont="1" applyFill="1" applyAlignment="1">
      <alignment vertical="center" wrapText="1"/>
    </xf>
    <xf numFmtId="0" fontId="21" fillId="20" borderId="0" xfId="0" applyFont="1" applyFill="1" applyAlignment="1">
      <alignment horizontal="center" vertical="center"/>
    </xf>
    <xf numFmtId="0" fontId="22" fillId="0" borderId="13" xfId="0" applyFont="1" applyBorder="1" applyAlignment="1">
      <alignment horizontal="left"/>
    </xf>
    <xf numFmtId="0" fontId="8" fillId="0" borderId="13" xfId="0" applyFont="1" applyBorder="1" applyAlignment="1">
      <alignment horizontal="right"/>
    </xf>
    <xf numFmtId="10" fontId="8" fillId="4" borderId="13" xfId="0" applyNumberFormat="1" applyFont="1" applyFill="1" applyBorder="1" applyAlignment="1">
      <alignment horizontal="right"/>
    </xf>
    <xf numFmtId="0" fontId="8" fillId="4" borderId="13" xfId="0" applyFont="1" applyFill="1" applyBorder="1" applyAlignment="1">
      <alignment horizontal="right"/>
    </xf>
    <xf numFmtId="0" fontId="17" fillId="4" borderId="1" xfId="0" applyFont="1" applyFill="1" applyBorder="1" applyAlignment="1">
      <alignment horizontal="center" vertical="center" wrapText="1"/>
    </xf>
    <xf numFmtId="0" fontId="18" fillId="4" borderId="1" xfId="0" applyFont="1" applyFill="1" applyBorder="1" applyAlignment="1">
      <alignment horizontal="center" vertical="center" wrapText="1"/>
    </xf>
    <xf numFmtId="167" fontId="13" fillId="4" borderId="1" xfId="0" applyNumberFormat="1" applyFont="1" applyFill="1" applyBorder="1" applyAlignment="1">
      <alignment horizontal="center" vertical="center" wrapText="1"/>
    </xf>
    <xf numFmtId="167" fontId="9" fillId="4" borderId="1" xfId="0" applyNumberFormat="1" applyFont="1" applyFill="1" applyBorder="1" applyAlignment="1">
      <alignment horizontal="center" vertical="center" wrapText="1"/>
    </xf>
    <xf numFmtId="0" fontId="16" fillId="4" borderId="1" xfId="0" applyFont="1" applyFill="1" applyBorder="1" applyAlignment="1">
      <alignment horizontal="left" vertical="center" wrapText="1"/>
    </xf>
    <xf numFmtId="166" fontId="20" fillId="0" borderId="1" xfId="0" applyNumberFormat="1" applyFont="1" applyBorder="1" applyAlignment="1">
      <alignment horizontal="center" vertical="center" wrapText="1"/>
    </xf>
    <xf numFmtId="0" fontId="22" fillId="0" borderId="0" xfId="0" applyFont="1" applyAlignment="1">
      <alignment horizontal="left"/>
    </xf>
    <xf numFmtId="0" fontId="8" fillId="4" borderId="13" xfId="0" applyFont="1" applyFill="1" applyBorder="1" applyAlignment="1">
      <alignment horizontal="center"/>
    </xf>
    <xf numFmtId="0" fontId="8" fillId="18" borderId="13" xfId="0" applyFont="1" applyFill="1" applyBorder="1" applyAlignment="1">
      <alignment horizontal="center"/>
    </xf>
    <xf numFmtId="0" fontId="22" fillId="0" borderId="0" xfId="0" applyFont="1" applyAlignment="1">
      <alignment horizontal="center"/>
    </xf>
    <xf numFmtId="0" fontId="22" fillId="22" borderId="19" xfId="0" applyFont="1" applyFill="1" applyBorder="1" applyAlignment="1">
      <alignment horizontal="left"/>
    </xf>
    <xf numFmtId="0" fontId="23" fillId="22" borderId="20" xfId="0" applyFont="1" applyFill="1" applyBorder="1" applyAlignment="1">
      <alignment horizontal="left"/>
    </xf>
    <xf numFmtId="0" fontId="22" fillId="22" borderId="1" xfId="0" applyFont="1" applyFill="1" applyBorder="1" applyAlignment="1">
      <alignment horizontal="left"/>
    </xf>
    <xf numFmtId="0" fontId="23" fillId="22" borderId="22" xfId="0" applyFont="1" applyFill="1" applyBorder="1" applyAlignment="1">
      <alignment horizontal="left"/>
    </xf>
    <xf numFmtId="0" fontId="22" fillId="22" borderId="23" xfId="0" applyFont="1" applyFill="1" applyBorder="1" applyAlignment="1">
      <alignment horizontal="left"/>
    </xf>
    <xf numFmtId="0" fontId="24" fillId="0" borderId="0" xfId="0" applyFont="1" applyAlignment="1">
      <alignment horizontal="left"/>
    </xf>
    <xf numFmtId="0" fontId="28" fillId="4" borderId="1" xfId="0" applyFont="1" applyFill="1" applyBorder="1" applyAlignment="1">
      <alignment horizontal="center" vertical="center" wrapText="1"/>
    </xf>
    <xf numFmtId="0" fontId="27" fillId="4" borderId="1" xfId="0" applyFont="1" applyFill="1" applyBorder="1" applyAlignment="1">
      <alignment vertical="center" wrapText="1"/>
    </xf>
    <xf numFmtId="168" fontId="0" fillId="0" borderId="0" xfId="0" applyNumberFormat="1"/>
    <xf numFmtId="0" fontId="30" fillId="0" borderId="0" xfId="0" applyFont="1" applyAlignment="1">
      <alignment wrapText="1"/>
    </xf>
    <xf numFmtId="168" fontId="30" fillId="0" borderId="0" xfId="0" applyNumberFormat="1" applyFont="1"/>
    <xf numFmtId="0" fontId="0" fillId="0" borderId="24" xfId="0" applyBorder="1" applyAlignment="1">
      <alignment horizontal="center"/>
    </xf>
    <xf numFmtId="0" fontId="29" fillId="0" borderId="24" xfId="0" applyFont="1" applyBorder="1" applyAlignment="1">
      <alignment horizontal="center" wrapText="1"/>
    </xf>
    <xf numFmtId="0" fontId="0" fillId="0" borderId="24" xfId="0" applyBorder="1"/>
    <xf numFmtId="0" fontId="29" fillId="0" borderId="24" xfId="0" applyFont="1" applyBorder="1"/>
    <xf numFmtId="168" fontId="0" fillId="0" borderId="24" xfId="0" applyNumberFormat="1" applyBorder="1"/>
    <xf numFmtId="0" fontId="10" fillId="0" borderId="7" xfId="0" applyFont="1" applyBorder="1" applyAlignment="1">
      <alignment horizontal="center" vertical="center"/>
    </xf>
    <xf numFmtId="0" fontId="11" fillId="0" borderId="8" xfId="0" applyFont="1" applyBorder="1"/>
    <xf numFmtId="0" fontId="11" fillId="0" borderId="9" xfId="0" applyFont="1" applyBorder="1"/>
    <xf numFmtId="0" fontId="10" fillId="0" borderId="5" xfId="0" applyFont="1" applyBorder="1" applyAlignment="1">
      <alignment horizontal="center" vertical="center"/>
    </xf>
    <xf numFmtId="0" fontId="11" fillId="0" borderId="10" xfId="0" applyFont="1" applyBorder="1"/>
    <xf numFmtId="0" fontId="11" fillId="0" borderId="2" xfId="0" applyFont="1" applyBorder="1"/>
    <xf numFmtId="0" fontId="14" fillId="0" borderId="5" xfId="0" applyFont="1" applyBorder="1" applyAlignment="1">
      <alignment horizontal="left" vertical="center" wrapText="1"/>
    </xf>
    <xf numFmtId="0" fontId="0" fillId="0" borderId="24" xfId="0" applyBorder="1" applyAlignment="1">
      <alignment horizontal="center"/>
    </xf>
    <xf numFmtId="0" fontId="29" fillId="0" borderId="24" xfId="0" applyFont="1" applyBorder="1" applyAlignment="1">
      <alignment horizontal="center"/>
    </xf>
    <xf numFmtId="0" fontId="23" fillId="22" borderId="21" xfId="0" applyFont="1" applyFill="1" applyBorder="1" applyAlignment="1">
      <alignment horizontal="left"/>
    </xf>
    <xf numFmtId="0" fontId="8" fillId="0" borderId="11" xfId="0" applyFont="1" applyBorder="1" applyAlignment="1">
      <alignment horizontal="center"/>
    </xf>
    <xf numFmtId="0" fontId="11" fillId="0" borderId="12" xfId="0" applyFont="1" applyBorder="1"/>
    <xf numFmtId="0" fontId="8" fillId="4" borderId="14" xfId="0" applyFont="1" applyFill="1" applyBorder="1" applyAlignment="1">
      <alignment horizontal="right"/>
    </xf>
    <xf numFmtId="0" fontId="11" fillId="0" borderId="15" xfId="0" applyFont="1" applyBorder="1"/>
    <xf numFmtId="0" fontId="8" fillId="21" borderId="11" xfId="0" applyFont="1" applyFill="1" applyBorder="1" applyAlignment="1">
      <alignment horizontal="center"/>
    </xf>
    <xf numFmtId="0" fontId="23" fillId="22" borderId="16" xfId="0" applyFont="1" applyFill="1" applyBorder="1" applyAlignment="1">
      <alignment horizontal="left"/>
    </xf>
    <xf numFmtId="0" fontId="11" fillId="0" borderId="17" xfId="0" applyFont="1" applyBorder="1"/>
    <xf numFmtId="0" fontId="11" fillId="0" borderId="18" xfId="0" applyFont="1" applyBorder="1"/>
  </cellXfs>
  <cellStyles count="1">
    <cellStyle name="Normal" xfId="0" builtinId="0"/>
  </cellStyles>
  <dxfs count="527">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D9D9D9"/>
      </font>
      <fill>
        <patternFill patternType="solid">
          <fgColor rgb="FFFFFFFF"/>
          <bgColor rgb="FFFFFFFF"/>
        </patternFill>
      </fill>
    </dxf>
    <dxf>
      <font>
        <color rgb="FFCCCCCC"/>
      </font>
      <fill>
        <patternFill patternType="solid">
          <fgColor rgb="FFFFFFFF"/>
          <bgColor rgb="FFFFFFFF"/>
        </patternFill>
      </fill>
    </dxf>
    <dxf>
      <font>
        <color rgb="FFEFEFEF"/>
      </font>
      <fill>
        <patternFill patternType="solid">
          <fgColor rgb="FFFFFFFF"/>
          <bgColor rgb="FFFFFFFF"/>
        </patternFill>
      </fill>
    </dxf>
    <dxf>
      <font>
        <color rgb="FFFF0000"/>
      </font>
      <fill>
        <patternFill patternType="solid">
          <fgColor rgb="FFFFFFFF"/>
          <bgColor rgb="FFFFFFFF"/>
        </patternFill>
      </fill>
    </dxf>
    <dxf>
      <font>
        <color rgb="FFEFEFEF"/>
      </font>
      <fill>
        <patternFill patternType="solid">
          <fgColor rgb="FFFFFFFF"/>
          <bgColor rgb="FFFFFF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X1000"/>
  <sheetViews>
    <sheetView topLeftCell="A42" workbookViewId="0">
      <selection activeCell="B43" sqref="B43"/>
    </sheetView>
  </sheetViews>
  <sheetFormatPr baseColWidth="10" defaultColWidth="12.5703125" defaultRowHeight="15" customHeight="1"/>
  <cols>
    <col min="2" max="2" width="51" customWidth="1"/>
    <col min="3" max="3" width="18.42578125" customWidth="1"/>
    <col min="4" max="4" width="26.85546875" customWidth="1"/>
    <col min="5" max="5" width="21.28515625" customWidth="1"/>
    <col min="6" max="6" width="46.5703125" customWidth="1"/>
  </cols>
  <sheetData>
    <row r="1" spans="1:24" ht="19.5">
      <c r="A1" s="1" t="s">
        <v>0</v>
      </c>
      <c r="B1" s="2" t="s">
        <v>1</v>
      </c>
      <c r="C1" s="3" t="s">
        <v>2</v>
      </c>
      <c r="D1" s="3" t="s">
        <v>3</v>
      </c>
      <c r="E1" s="3" t="s">
        <v>4</v>
      </c>
      <c r="F1" s="2" t="s">
        <v>5</v>
      </c>
      <c r="G1" s="4"/>
      <c r="H1" s="4"/>
      <c r="I1" s="4"/>
      <c r="J1" s="4"/>
      <c r="K1" s="4"/>
      <c r="L1" s="4"/>
      <c r="M1" s="4"/>
      <c r="N1" s="4"/>
      <c r="O1" s="4"/>
      <c r="P1" s="4"/>
      <c r="Q1" s="4"/>
      <c r="R1" s="4"/>
      <c r="S1" s="4"/>
      <c r="T1" s="4"/>
      <c r="U1" s="4"/>
      <c r="V1" s="4"/>
      <c r="W1" s="4"/>
      <c r="X1" s="4"/>
    </row>
    <row r="2" spans="1:24" ht="195">
      <c r="A2" s="5">
        <v>1</v>
      </c>
      <c r="B2" s="6" t="s">
        <v>6</v>
      </c>
      <c r="C2" s="7">
        <v>791154</v>
      </c>
      <c r="D2" s="7">
        <f t="shared" ref="D2:D256" si="0">C2*0.25</f>
        <v>197788.5</v>
      </c>
      <c r="E2" s="8">
        <v>593365.5</v>
      </c>
      <c r="F2" s="9" t="s">
        <v>7</v>
      </c>
      <c r="G2" s="10"/>
    </row>
    <row r="3" spans="1:24" ht="195">
      <c r="A3" s="5">
        <v>2</v>
      </c>
      <c r="B3" s="6" t="s">
        <v>8</v>
      </c>
      <c r="C3" s="7">
        <v>697346</v>
      </c>
      <c r="D3" s="7">
        <f t="shared" si="0"/>
        <v>174336.5</v>
      </c>
      <c r="E3" s="8">
        <v>523009.5</v>
      </c>
      <c r="F3" s="9" t="s">
        <v>7</v>
      </c>
    </row>
    <row r="4" spans="1:24" ht="180">
      <c r="A4" s="5">
        <v>3</v>
      </c>
      <c r="B4" s="6" t="s">
        <v>9</v>
      </c>
      <c r="C4" s="7">
        <v>371173</v>
      </c>
      <c r="D4" s="7">
        <f t="shared" si="0"/>
        <v>92793.25</v>
      </c>
      <c r="E4" s="8">
        <v>278379.75</v>
      </c>
      <c r="F4" s="9" t="s">
        <v>7</v>
      </c>
    </row>
    <row r="5" spans="1:24" ht="180">
      <c r="A5" s="5">
        <v>4</v>
      </c>
      <c r="B5" s="6" t="s">
        <v>10</v>
      </c>
      <c r="C5" s="7">
        <v>350001</v>
      </c>
      <c r="D5" s="7">
        <f t="shared" si="0"/>
        <v>87500.25</v>
      </c>
      <c r="E5" s="8">
        <v>262500.75</v>
      </c>
      <c r="F5" s="9" t="s">
        <v>7</v>
      </c>
    </row>
    <row r="6" spans="1:24" ht="195">
      <c r="A6" s="5">
        <v>5</v>
      </c>
      <c r="B6" s="6" t="s">
        <v>11</v>
      </c>
      <c r="C6" s="7">
        <v>380785</v>
      </c>
      <c r="D6" s="7">
        <f t="shared" si="0"/>
        <v>95196.25</v>
      </c>
      <c r="E6" s="8">
        <v>285588.75</v>
      </c>
      <c r="F6" s="9" t="s">
        <v>7</v>
      </c>
    </row>
    <row r="7" spans="1:24" ht="195">
      <c r="A7" s="5">
        <v>6</v>
      </c>
      <c r="B7" s="6" t="s">
        <v>12</v>
      </c>
      <c r="C7" s="7">
        <v>393750</v>
      </c>
      <c r="D7" s="7">
        <f t="shared" si="0"/>
        <v>98437.5</v>
      </c>
      <c r="E7" s="8">
        <v>295312.5</v>
      </c>
      <c r="F7" s="9" t="s">
        <v>7</v>
      </c>
    </row>
    <row r="8" spans="1:24" ht="180">
      <c r="A8" s="5">
        <v>7</v>
      </c>
      <c r="B8" s="6" t="s">
        <v>13</v>
      </c>
      <c r="C8" s="7">
        <v>402365</v>
      </c>
      <c r="D8" s="7">
        <f t="shared" si="0"/>
        <v>100591.25</v>
      </c>
      <c r="E8" s="8">
        <v>301773.75</v>
      </c>
      <c r="F8" s="9" t="s">
        <v>7</v>
      </c>
    </row>
    <row r="9" spans="1:24" ht="180">
      <c r="A9" s="5">
        <v>8</v>
      </c>
      <c r="B9" s="6" t="s">
        <v>14</v>
      </c>
      <c r="C9" s="7">
        <v>371711</v>
      </c>
      <c r="D9" s="7">
        <f t="shared" si="0"/>
        <v>92927.75</v>
      </c>
      <c r="E9" s="8">
        <v>278783.25</v>
      </c>
      <c r="F9" s="9" t="s">
        <v>7</v>
      </c>
    </row>
    <row r="10" spans="1:24" ht="195">
      <c r="A10" s="5">
        <v>9</v>
      </c>
      <c r="B10" s="6" t="s">
        <v>15</v>
      </c>
      <c r="C10" s="7">
        <v>445586</v>
      </c>
      <c r="D10" s="7">
        <f t="shared" si="0"/>
        <v>111396.5</v>
      </c>
      <c r="E10" s="8">
        <v>334189.5</v>
      </c>
      <c r="F10" s="9" t="s">
        <v>7</v>
      </c>
    </row>
    <row r="11" spans="1:24" ht="180">
      <c r="A11" s="5">
        <v>10</v>
      </c>
      <c r="B11" s="6" t="s">
        <v>16</v>
      </c>
      <c r="C11" s="7">
        <v>378380</v>
      </c>
      <c r="D11" s="7">
        <f t="shared" si="0"/>
        <v>94595</v>
      </c>
      <c r="E11" s="8">
        <v>283785</v>
      </c>
      <c r="F11" s="9" t="s">
        <v>7</v>
      </c>
    </row>
    <row r="12" spans="1:24" ht="165">
      <c r="A12" s="5">
        <v>11</v>
      </c>
      <c r="B12" s="6" t="s">
        <v>17</v>
      </c>
      <c r="C12" s="7">
        <v>350001</v>
      </c>
      <c r="D12" s="7">
        <f t="shared" si="0"/>
        <v>87500.25</v>
      </c>
      <c r="E12" s="8">
        <v>262500.75</v>
      </c>
      <c r="F12" s="9" t="s">
        <v>7</v>
      </c>
    </row>
    <row r="13" spans="1:24" ht="165">
      <c r="A13" s="5">
        <v>12</v>
      </c>
      <c r="B13" s="6" t="s">
        <v>18</v>
      </c>
      <c r="C13" s="7">
        <v>383456</v>
      </c>
      <c r="D13" s="7">
        <f t="shared" si="0"/>
        <v>95864</v>
      </c>
      <c r="E13" s="8">
        <v>287592</v>
      </c>
      <c r="F13" s="9" t="s">
        <v>7</v>
      </c>
    </row>
    <row r="14" spans="1:24" ht="165">
      <c r="A14" s="5">
        <v>13</v>
      </c>
      <c r="B14" s="11" t="s">
        <v>19</v>
      </c>
      <c r="C14" s="7">
        <v>337501</v>
      </c>
      <c r="D14" s="7">
        <f t="shared" si="0"/>
        <v>84375.25</v>
      </c>
      <c r="E14" s="8">
        <v>253125.75</v>
      </c>
      <c r="F14" s="9" t="s">
        <v>7</v>
      </c>
    </row>
    <row r="15" spans="1:24" ht="165">
      <c r="A15" s="5">
        <v>14</v>
      </c>
      <c r="B15" s="11" t="s">
        <v>20</v>
      </c>
      <c r="C15" s="7">
        <v>350001</v>
      </c>
      <c r="D15" s="7">
        <f t="shared" si="0"/>
        <v>87500.25</v>
      </c>
      <c r="E15" s="8">
        <v>262500.75</v>
      </c>
      <c r="F15" s="9" t="s">
        <v>7</v>
      </c>
    </row>
    <row r="16" spans="1:24" ht="150">
      <c r="A16" s="5">
        <v>15</v>
      </c>
      <c r="B16" s="11" t="s">
        <v>21</v>
      </c>
      <c r="C16" s="7">
        <v>939060</v>
      </c>
      <c r="D16" s="7">
        <f t="shared" si="0"/>
        <v>234765</v>
      </c>
      <c r="E16" s="8">
        <v>704295</v>
      </c>
      <c r="F16" s="9" t="s">
        <v>7</v>
      </c>
    </row>
    <row r="17" spans="1:6" ht="150">
      <c r="A17" s="5">
        <v>16</v>
      </c>
      <c r="B17" s="11" t="s">
        <v>22</v>
      </c>
      <c r="C17" s="7">
        <v>864957</v>
      </c>
      <c r="D17" s="7">
        <f t="shared" si="0"/>
        <v>216239.25</v>
      </c>
      <c r="E17" s="8">
        <v>648717.75</v>
      </c>
      <c r="F17" s="9" t="s">
        <v>7</v>
      </c>
    </row>
    <row r="18" spans="1:6" ht="165">
      <c r="A18" s="5">
        <v>17</v>
      </c>
      <c r="B18" s="11" t="s">
        <v>23</v>
      </c>
      <c r="C18" s="7">
        <v>602386</v>
      </c>
      <c r="D18" s="7">
        <f t="shared" si="0"/>
        <v>150596.5</v>
      </c>
      <c r="E18" s="8">
        <v>451789.5</v>
      </c>
      <c r="F18" s="9" t="s">
        <v>7</v>
      </c>
    </row>
    <row r="19" spans="1:6" ht="165">
      <c r="A19" s="5">
        <v>18</v>
      </c>
      <c r="B19" s="11" t="s">
        <v>24</v>
      </c>
      <c r="C19" s="7">
        <v>581203</v>
      </c>
      <c r="D19" s="7">
        <f t="shared" si="0"/>
        <v>145300.75</v>
      </c>
      <c r="E19" s="8">
        <v>435902.25</v>
      </c>
      <c r="F19" s="9" t="s">
        <v>7</v>
      </c>
    </row>
    <row r="20" spans="1:6" ht="135">
      <c r="A20" s="5">
        <v>19</v>
      </c>
      <c r="B20" s="11" t="s">
        <v>25</v>
      </c>
      <c r="C20" s="7">
        <v>450000</v>
      </c>
      <c r="D20" s="7">
        <f t="shared" si="0"/>
        <v>112500</v>
      </c>
      <c r="E20" s="8">
        <v>337500</v>
      </c>
      <c r="F20" s="9" t="s">
        <v>7</v>
      </c>
    </row>
    <row r="21" spans="1:6" ht="135">
      <c r="A21" s="5">
        <v>20</v>
      </c>
      <c r="B21" s="11" t="s">
        <v>26</v>
      </c>
      <c r="C21" s="7">
        <v>427492</v>
      </c>
      <c r="D21" s="7">
        <f t="shared" si="0"/>
        <v>106873</v>
      </c>
      <c r="E21" s="8">
        <v>320619</v>
      </c>
      <c r="F21" s="9" t="s">
        <v>7</v>
      </c>
    </row>
    <row r="22" spans="1:6" ht="120">
      <c r="A22" s="5">
        <v>21</v>
      </c>
      <c r="B22" s="11" t="s">
        <v>27</v>
      </c>
      <c r="C22" s="7">
        <v>282975</v>
      </c>
      <c r="D22" s="7">
        <f t="shared" si="0"/>
        <v>70743.75</v>
      </c>
      <c r="E22" s="8">
        <v>212231.25</v>
      </c>
      <c r="F22" s="9" t="s">
        <v>7</v>
      </c>
    </row>
    <row r="23" spans="1:6" ht="120">
      <c r="A23" s="5">
        <v>22</v>
      </c>
      <c r="B23" s="11" t="s">
        <v>28</v>
      </c>
      <c r="C23" s="7">
        <v>197501</v>
      </c>
      <c r="D23" s="7">
        <f t="shared" si="0"/>
        <v>49375.25</v>
      </c>
      <c r="E23" s="8">
        <v>148125.75</v>
      </c>
      <c r="F23" s="9" t="s">
        <v>7</v>
      </c>
    </row>
    <row r="24" spans="1:6" ht="135">
      <c r="A24" s="5">
        <v>23</v>
      </c>
      <c r="B24" s="11" t="s">
        <v>29</v>
      </c>
      <c r="C24" s="7">
        <v>484289</v>
      </c>
      <c r="D24" s="7">
        <f t="shared" si="0"/>
        <v>121072.25</v>
      </c>
      <c r="E24" s="8">
        <v>363216.75</v>
      </c>
      <c r="F24" s="9" t="s">
        <v>7</v>
      </c>
    </row>
    <row r="25" spans="1:6" ht="135">
      <c r="A25" s="5">
        <v>24</v>
      </c>
      <c r="B25" s="11" t="s">
        <v>30</v>
      </c>
      <c r="C25" s="7">
        <v>434162</v>
      </c>
      <c r="D25" s="7">
        <f t="shared" si="0"/>
        <v>108540.5</v>
      </c>
      <c r="E25" s="8">
        <v>325621.5</v>
      </c>
      <c r="F25" s="9" t="s">
        <v>7</v>
      </c>
    </row>
    <row r="26" spans="1:6" ht="120">
      <c r="A26" s="5">
        <v>25</v>
      </c>
      <c r="B26" s="11" t="s">
        <v>31</v>
      </c>
      <c r="C26" s="7">
        <v>424846</v>
      </c>
      <c r="D26" s="7">
        <f t="shared" si="0"/>
        <v>106211.5</v>
      </c>
      <c r="E26" s="8">
        <v>318634.5</v>
      </c>
      <c r="F26" s="9" t="s">
        <v>7</v>
      </c>
    </row>
    <row r="27" spans="1:6" ht="120">
      <c r="A27" s="5">
        <v>26</v>
      </c>
      <c r="B27" s="11" t="s">
        <v>32</v>
      </c>
      <c r="C27" s="7">
        <v>391358</v>
      </c>
      <c r="D27" s="7">
        <f t="shared" si="0"/>
        <v>97839.5</v>
      </c>
      <c r="E27" s="8">
        <v>293518.5</v>
      </c>
      <c r="F27" s="9" t="s">
        <v>7</v>
      </c>
    </row>
    <row r="28" spans="1:6" ht="135">
      <c r="A28" s="5">
        <v>27</v>
      </c>
      <c r="B28" s="11" t="s">
        <v>33</v>
      </c>
      <c r="C28" s="7">
        <v>319827</v>
      </c>
      <c r="D28" s="7">
        <f t="shared" si="0"/>
        <v>79956.75</v>
      </c>
      <c r="E28" s="8">
        <v>239870.25</v>
      </c>
      <c r="F28" s="9" t="s">
        <v>7</v>
      </c>
    </row>
    <row r="29" spans="1:6" ht="135">
      <c r="A29" s="5">
        <v>28</v>
      </c>
      <c r="B29" s="11" t="s">
        <v>34</v>
      </c>
      <c r="C29" s="7">
        <v>274043</v>
      </c>
      <c r="D29" s="7">
        <f t="shared" si="0"/>
        <v>68510.75</v>
      </c>
      <c r="E29" s="8">
        <v>205532.25</v>
      </c>
      <c r="F29" s="9" t="s">
        <v>7</v>
      </c>
    </row>
    <row r="30" spans="1:6" ht="135">
      <c r="A30" s="5">
        <v>29</v>
      </c>
      <c r="B30" s="11" t="s">
        <v>35</v>
      </c>
      <c r="C30" s="7">
        <v>358030</v>
      </c>
      <c r="D30" s="7">
        <f t="shared" si="0"/>
        <v>89507.5</v>
      </c>
      <c r="E30" s="8">
        <v>268522.5</v>
      </c>
      <c r="F30" s="9" t="s">
        <v>7</v>
      </c>
    </row>
    <row r="31" spans="1:6" ht="135">
      <c r="A31" s="5">
        <v>30</v>
      </c>
      <c r="B31" s="11" t="s">
        <v>36</v>
      </c>
      <c r="C31" s="7">
        <v>336739</v>
      </c>
      <c r="D31" s="7">
        <f t="shared" si="0"/>
        <v>84184.75</v>
      </c>
      <c r="E31" s="8">
        <v>252554.25</v>
      </c>
      <c r="F31" s="9" t="s">
        <v>7</v>
      </c>
    </row>
    <row r="32" spans="1:6" ht="135">
      <c r="A32" s="5">
        <v>31</v>
      </c>
      <c r="B32" s="6" t="s">
        <v>37</v>
      </c>
      <c r="C32" s="7">
        <v>377410</v>
      </c>
      <c r="D32" s="7">
        <f t="shared" si="0"/>
        <v>94352.5</v>
      </c>
      <c r="E32" s="8">
        <v>283057.5</v>
      </c>
      <c r="F32" s="9" t="s">
        <v>7</v>
      </c>
    </row>
    <row r="33" spans="1:6" ht="135">
      <c r="A33" s="5">
        <v>32</v>
      </c>
      <c r="B33" s="6" t="s">
        <v>38</v>
      </c>
      <c r="C33" s="7">
        <v>355313</v>
      </c>
      <c r="D33" s="7">
        <f t="shared" si="0"/>
        <v>88828.25</v>
      </c>
      <c r="E33" s="8">
        <v>266484.75</v>
      </c>
      <c r="F33" s="9" t="s">
        <v>7</v>
      </c>
    </row>
    <row r="34" spans="1:6" ht="135">
      <c r="A34" s="5">
        <v>33</v>
      </c>
      <c r="B34" s="11" t="s">
        <v>39</v>
      </c>
      <c r="C34" s="7">
        <v>303984</v>
      </c>
      <c r="D34" s="7">
        <f t="shared" si="0"/>
        <v>75996</v>
      </c>
      <c r="E34" s="8">
        <v>227988</v>
      </c>
      <c r="F34" s="9" t="s">
        <v>7</v>
      </c>
    </row>
    <row r="35" spans="1:6" ht="135">
      <c r="A35" s="5">
        <v>34</v>
      </c>
      <c r="B35" s="11" t="s">
        <v>40</v>
      </c>
      <c r="C35" s="7">
        <v>337764</v>
      </c>
      <c r="D35" s="7">
        <f t="shared" si="0"/>
        <v>84441</v>
      </c>
      <c r="E35" s="8">
        <v>253323</v>
      </c>
      <c r="F35" s="9" t="s">
        <v>7</v>
      </c>
    </row>
    <row r="36" spans="1:6" ht="165">
      <c r="A36" s="5">
        <v>35</v>
      </c>
      <c r="B36" s="11" t="s">
        <v>41</v>
      </c>
      <c r="C36" s="7">
        <v>42656</v>
      </c>
      <c r="D36" s="7">
        <f t="shared" si="0"/>
        <v>10664</v>
      </c>
      <c r="E36" s="8">
        <v>31992</v>
      </c>
      <c r="F36" s="9" t="s">
        <v>7</v>
      </c>
    </row>
    <row r="37" spans="1:6" ht="165">
      <c r="A37" s="5">
        <v>36</v>
      </c>
      <c r="B37" s="11" t="s">
        <v>42</v>
      </c>
      <c r="C37" s="7">
        <v>40248</v>
      </c>
      <c r="D37" s="7">
        <f t="shared" si="0"/>
        <v>10062</v>
      </c>
      <c r="E37" s="8">
        <v>30186</v>
      </c>
      <c r="F37" s="9" t="s">
        <v>7</v>
      </c>
    </row>
    <row r="38" spans="1:6" ht="165">
      <c r="A38" s="5">
        <v>37</v>
      </c>
      <c r="B38" s="11" t="s">
        <v>43</v>
      </c>
      <c r="C38" s="7">
        <v>389297</v>
      </c>
      <c r="D38" s="7">
        <f t="shared" si="0"/>
        <v>97324.25</v>
      </c>
      <c r="E38" s="8">
        <v>291972.75</v>
      </c>
      <c r="F38" s="9" t="s">
        <v>7</v>
      </c>
    </row>
    <row r="39" spans="1:6" ht="165">
      <c r="A39" s="5">
        <v>38</v>
      </c>
      <c r="B39" s="11" t="s">
        <v>44</v>
      </c>
      <c r="C39" s="7">
        <v>350353</v>
      </c>
      <c r="D39" s="7">
        <f t="shared" si="0"/>
        <v>87588.25</v>
      </c>
      <c r="E39" s="8">
        <v>262764.75</v>
      </c>
      <c r="F39" s="9" t="s">
        <v>7</v>
      </c>
    </row>
    <row r="40" spans="1:6" ht="165">
      <c r="A40" s="5">
        <v>39</v>
      </c>
      <c r="B40" s="11" t="s">
        <v>45</v>
      </c>
      <c r="C40" s="7">
        <v>459649</v>
      </c>
      <c r="D40" s="7">
        <f t="shared" si="0"/>
        <v>114912.25</v>
      </c>
      <c r="E40" s="8">
        <v>344736.75</v>
      </c>
      <c r="F40" s="9" t="s">
        <v>7</v>
      </c>
    </row>
    <row r="41" spans="1:6" ht="165">
      <c r="A41" s="5">
        <v>40</v>
      </c>
      <c r="B41" s="11" t="s">
        <v>46</v>
      </c>
      <c r="C41" s="7">
        <v>431258</v>
      </c>
      <c r="D41" s="7">
        <f t="shared" si="0"/>
        <v>107814.5</v>
      </c>
      <c r="E41" s="8">
        <v>323443.5</v>
      </c>
      <c r="F41" s="9" t="s">
        <v>7</v>
      </c>
    </row>
    <row r="42" spans="1:6" ht="150">
      <c r="A42" s="5">
        <v>41</v>
      </c>
      <c r="B42" s="11" t="s">
        <v>47</v>
      </c>
      <c r="C42" s="7">
        <v>388559</v>
      </c>
      <c r="D42" s="7">
        <f t="shared" si="0"/>
        <v>97139.75</v>
      </c>
      <c r="E42" s="8">
        <v>291419.25</v>
      </c>
      <c r="F42" s="9" t="s">
        <v>7</v>
      </c>
    </row>
    <row r="43" spans="1:6" ht="150">
      <c r="A43" s="5">
        <v>42</v>
      </c>
      <c r="B43" s="11" t="s">
        <v>48</v>
      </c>
      <c r="C43" s="7">
        <v>367742</v>
      </c>
      <c r="D43" s="7">
        <f t="shared" si="0"/>
        <v>91935.5</v>
      </c>
      <c r="E43" s="8">
        <v>275806.5</v>
      </c>
      <c r="F43" s="9" t="s">
        <v>7</v>
      </c>
    </row>
    <row r="44" spans="1:6" ht="135">
      <c r="A44" s="5">
        <v>43</v>
      </c>
      <c r="B44" s="11" t="s">
        <v>49</v>
      </c>
      <c r="C44" s="7">
        <v>421146</v>
      </c>
      <c r="D44" s="7">
        <f t="shared" si="0"/>
        <v>105286.5</v>
      </c>
      <c r="E44" s="8">
        <v>315859.5</v>
      </c>
      <c r="F44" s="9" t="s">
        <v>7</v>
      </c>
    </row>
    <row r="45" spans="1:6" ht="135">
      <c r="A45" s="5">
        <v>44</v>
      </c>
      <c r="B45" s="11" t="s">
        <v>50</v>
      </c>
      <c r="C45" s="7">
        <v>378906</v>
      </c>
      <c r="D45" s="7">
        <f t="shared" si="0"/>
        <v>94726.5</v>
      </c>
      <c r="E45" s="8">
        <v>284179.5</v>
      </c>
      <c r="F45" s="9" t="s">
        <v>7</v>
      </c>
    </row>
    <row r="46" spans="1:6" ht="300">
      <c r="A46" s="5">
        <v>45</v>
      </c>
      <c r="B46" s="11" t="s">
        <v>51</v>
      </c>
      <c r="C46" s="7">
        <v>3640001</v>
      </c>
      <c r="D46" s="7">
        <f t="shared" si="0"/>
        <v>910000.25</v>
      </c>
      <c r="E46" s="8">
        <v>2730000.75</v>
      </c>
      <c r="F46" s="9" t="s">
        <v>7</v>
      </c>
    </row>
    <row r="47" spans="1:6" ht="300">
      <c r="A47" s="5">
        <v>46</v>
      </c>
      <c r="B47" s="11" t="s">
        <v>52</v>
      </c>
      <c r="C47" s="7">
        <v>3673457</v>
      </c>
      <c r="D47" s="7">
        <f t="shared" si="0"/>
        <v>918364.25</v>
      </c>
      <c r="E47" s="8">
        <v>2755092.75</v>
      </c>
      <c r="F47" s="9" t="s">
        <v>7</v>
      </c>
    </row>
    <row r="48" spans="1:6" ht="285">
      <c r="A48" s="5">
        <v>47</v>
      </c>
      <c r="B48" s="11" t="s">
        <v>53</v>
      </c>
      <c r="C48" s="7">
        <v>2480284</v>
      </c>
      <c r="D48" s="7">
        <f t="shared" si="0"/>
        <v>620071</v>
      </c>
      <c r="E48" s="8">
        <v>1860213</v>
      </c>
      <c r="F48" s="9" t="s">
        <v>7</v>
      </c>
    </row>
    <row r="49" spans="1:6" ht="285">
      <c r="A49" s="5">
        <v>48</v>
      </c>
      <c r="B49" s="11" t="s">
        <v>54</v>
      </c>
      <c r="C49" s="7">
        <v>2710107</v>
      </c>
      <c r="D49" s="7">
        <f t="shared" si="0"/>
        <v>677526.75</v>
      </c>
      <c r="E49" s="8">
        <v>2032580.25</v>
      </c>
      <c r="F49" s="9" t="s">
        <v>7</v>
      </c>
    </row>
    <row r="50" spans="1:6" ht="285">
      <c r="A50" s="5">
        <v>49</v>
      </c>
      <c r="B50" s="11" t="s">
        <v>55</v>
      </c>
      <c r="C50" s="7">
        <v>2767738</v>
      </c>
      <c r="D50" s="7">
        <f t="shared" si="0"/>
        <v>691934.5</v>
      </c>
      <c r="E50" s="8">
        <v>2075803.5</v>
      </c>
      <c r="F50" s="9" t="s">
        <v>7</v>
      </c>
    </row>
    <row r="51" spans="1:6" ht="285">
      <c r="A51" s="5">
        <v>50</v>
      </c>
      <c r="B51" s="11" t="s">
        <v>56</v>
      </c>
      <c r="C51" s="7">
        <v>1885000</v>
      </c>
      <c r="D51" s="7">
        <f t="shared" si="0"/>
        <v>471250</v>
      </c>
      <c r="E51" s="8">
        <v>1413750</v>
      </c>
      <c r="F51" s="9" t="s">
        <v>7</v>
      </c>
    </row>
    <row r="52" spans="1:6" ht="180">
      <c r="A52" s="5">
        <v>51</v>
      </c>
      <c r="B52" s="11" t="s">
        <v>57</v>
      </c>
      <c r="C52" s="7">
        <v>400000</v>
      </c>
      <c r="D52" s="7">
        <f t="shared" si="0"/>
        <v>100000</v>
      </c>
      <c r="E52" s="8">
        <v>300000</v>
      </c>
      <c r="F52" s="12" t="s">
        <v>58</v>
      </c>
    </row>
    <row r="53" spans="1:6" ht="180">
      <c r="A53" s="5">
        <v>52</v>
      </c>
      <c r="B53" s="11" t="s">
        <v>59</v>
      </c>
      <c r="C53" s="7">
        <v>400000</v>
      </c>
      <c r="D53" s="7">
        <f t="shared" si="0"/>
        <v>100000</v>
      </c>
      <c r="E53" s="8">
        <v>300000</v>
      </c>
      <c r="F53" s="12" t="s">
        <v>58</v>
      </c>
    </row>
    <row r="54" spans="1:6" ht="165">
      <c r="A54" s="5">
        <v>53</v>
      </c>
      <c r="B54" s="11" t="s">
        <v>60</v>
      </c>
      <c r="C54" s="7">
        <v>417666</v>
      </c>
      <c r="D54" s="7">
        <f t="shared" si="0"/>
        <v>104416.5</v>
      </c>
      <c r="E54" s="8">
        <v>313249.5</v>
      </c>
      <c r="F54" s="12" t="s">
        <v>58</v>
      </c>
    </row>
    <row r="55" spans="1:6" ht="165">
      <c r="A55" s="5">
        <v>54</v>
      </c>
      <c r="B55" s="11" t="s">
        <v>61</v>
      </c>
      <c r="C55" s="7">
        <v>409172</v>
      </c>
      <c r="D55" s="7">
        <f t="shared" si="0"/>
        <v>102293</v>
      </c>
      <c r="E55" s="8">
        <v>306879</v>
      </c>
      <c r="F55" s="12" t="s">
        <v>58</v>
      </c>
    </row>
    <row r="56" spans="1:6" ht="225">
      <c r="A56" s="5">
        <v>55</v>
      </c>
      <c r="B56" s="11" t="s">
        <v>62</v>
      </c>
      <c r="C56" s="7">
        <v>557874</v>
      </c>
      <c r="D56" s="7">
        <f t="shared" si="0"/>
        <v>139468.5</v>
      </c>
      <c r="E56" s="8">
        <v>418405.5</v>
      </c>
      <c r="F56" s="12" t="s">
        <v>58</v>
      </c>
    </row>
    <row r="57" spans="1:6" ht="225">
      <c r="A57" s="5">
        <v>56</v>
      </c>
      <c r="B57" s="11" t="s">
        <v>63</v>
      </c>
      <c r="C57" s="7">
        <v>514135</v>
      </c>
      <c r="D57" s="7">
        <f t="shared" si="0"/>
        <v>128533.75</v>
      </c>
      <c r="E57" s="8">
        <v>385601.25</v>
      </c>
      <c r="F57" s="12" t="s">
        <v>58</v>
      </c>
    </row>
    <row r="58" spans="1:6" ht="195">
      <c r="A58" s="5">
        <v>57</v>
      </c>
      <c r="B58" s="11" t="s">
        <v>64</v>
      </c>
      <c r="C58" s="7">
        <v>647710</v>
      </c>
      <c r="D58" s="7">
        <f t="shared" si="0"/>
        <v>161927.5</v>
      </c>
      <c r="E58" s="8">
        <v>485782.5</v>
      </c>
      <c r="F58" s="12" t="s">
        <v>58</v>
      </c>
    </row>
    <row r="59" spans="1:6" ht="195">
      <c r="A59" s="5">
        <v>58</v>
      </c>
      <c r="B59" s="11" t="s">
        <v>65</v>
      </c>
      <c r="C59" s="7">
        <v>555034</v>
      </c>
      <c r="D59" s="7">
        <f t="shared" si="0"/>
        <v>138758.5</v>
      </c>
      <c r="E59" s="8">
        <v>416275.5</v>
      </c>
      <c r="F59" s="12" t="s">
        <v>58</v>
      </c>
    </row>
    <row r="60" spans="1:6" ht="210">
      <c r="A60" s="5">
        <v>59</v>
      </c>
      <c r="B60" s="11" t="s">
        <v>66</v>
      </c>
      <c r="C60" s="7">
        <v>442334</v>
      </c>
      <c r="D60" s="7">
        <f t="shared" si="0"/>
        <v>110583.5</v>
      </c>
      <c r="E60" s="8">
        <v>331750.5</v>
      </c>
      <c r="F60" s="12" t="s">
        <v>58</v>
      </c>
    </row>
    <row r="61" spans="1:6" ht="210">
      <c r="A61" s="5">
        <v>60</v>
      </c>
      <c r="B61" s="11" t="s">
        <v>67</v>
      </c>
      <c r="C61" s="7">
        <v>452945</v>
      </c>
      <c r="D61" s="7">
        <f t="shared" si="0"/>
        <v>113236.25</v>
      </c>
      <c r="E61" s="8">
        <v>339708.75</v>
      </c>
      <c r="F61" s="12" t="s">
        <v>58</v>
      </c>
    </row>
    <row r="62" spans="1:6" ht="195">
      <c r="A62" s="5">
        <v>61</v>
      </c>
      <c r="B62" s="11" t="s">
        <v>68</v>
      </c>
      <c r="C62" s="7">
        <v>513342</v>
      </c>
      <c r="D62" s="7">
        <f t="shared" si="0"/>
        <v>128335.5</v>
      </c>
      <c r="E62" s="8">
        <v>385006.5</v>
      </c>
      <c r="F62" s="12" t="s">
        <v>58</v>
      </c>
    </row>
    <row r="63" spans="1:6" ht="195">
      <c r="A63" s="5">
        <v>62</v>
      </c>
      <c r="B63" s="11" t="s">
        <v>69</v>
      </c>
      <c r="C63" s="7">
        <v>475898</v>
      </c>
      <c r="D63" s="7">
        <f t="shared" si="0"/>
        <v>118974.5</v>
      </c>
      <c r="E63" s="8">
        <v>356923.5</v>
      </c>
      <c r="F63" s="12" t="s">
        <v>58</v>
      </c>
    </row>
    <row r="64" spans="1:6" ht="165">
      <c r="A64" s="5">
        <v>63</v>
      </c>
      <c r="B64" s="11" t="s">
        <v>70</v>
      </c>
      <c r="C64" s="7">
        <v>473614</v>
      </c>
      <c r="D64" s="7">
        <f t="shared" si="0"/>
        <v>118403.5</v>
      </c>
      <c r="E64" s="8">
        <v>355210.5</v>
      </c>
      <c r="F64" s="12" t="s">
        <v>58</v>
      </c>
    </row>
    <row r="65" spans="1:6" ht="165">
      <c r="A65" s="5">
        <v>64</v>
      </c>
      <c r="B65" s="11" t="s">
        <v>71</v>
      </c>
      <c r="C65" s="7">
        <v>455160</v>
      </c>
      <c r="D65" s="7">
        <f t="shared" si="0"/>
        <v>113790</v>
      </c>
      <c r="E65" s="8">
        <v>341370</v>
      </c>
      <c r="F65" s="12" t="s">
        <v>58</v>
      </c>
    </row>
    <row r="66" spans="1:6" ht="165">
      <c r="A66" s="5">
        <v>65</v>
      </c>
      <c r="B66" s="11" t="s">
        <v>72</v>
      </c>
      <c r="C66" s="7">
        <v>462574</v>
      </c>
      <c r="D66" s="7">
        <f t="shared" si="0"/>
        <v>115643.5</v>
      </c>
      <c r="E66" s="8">
        <v>346930.5</v>
      </c>
      <c r="F66" s="12" t="s">
        <v>58</v>
      </c>
    </row>
    <row r="67" spans="1:6" ht="165">
      <c r="A67" s="5">
        <v>66</v>
      </c>
      <c r="B67" s="11" t="s">
        <v>73</v>
      </c>
      <c r="C67" s="7">
        <v>470199</v>
      </c>
      <c r="D67" s="7">
        <f t="shared" si="0"/>
        <v>117549.75</v>
      </c>
      <c r="E67" s="8">
        <v>352649.25</v>
      </c>
      <c r="F67" s="12" t="s">
        <v>58</v>
      </c>
    </row>
    <row r="68" spans="1:6" ht="165">
      <c r="A68" s="5">
        <v>67</v>
      </c>
      <c r="B68" s="11" t="s">
        <v>74</v>
      </c>
      <c r="C68" s="7">
        <v>969331</v>
      </c>
      <c r="D68" s="7">
        <f t="shared" si="0"/>
        <v>242332.75</v>
      </c>
      <c r="E68" s="8">
        <v>726998.25</v>
      </c>
      <c r="F68" s="12" t="s">
        <v>58</v>
      </c>
    </row>
    <row r="69" spans="1:6" ht="165">
      <c r="A69" s="5">
        <v>68</v>
      </c>
      <c r="B69" s="11" t="s">
        <v>75</v>
      </c>
      <c r="C69" s="7">
        <v>950001</v>
      </c>
      <c r="D69" s="7">
        <f t="shared" si="0"/>
        <v>237500.25</v>
      </c>
      <c r="E69" s="8">
        <v>712500.75</v>
      </c>
      <c r="F69" s="12" t="s">
        <v>58</v>
      </c>
    </row>
    <row r="70" spans="1:6" ht="180">
      <c r="A70" s="5">
        <v>69</v>
      </c>
      <c r="B70" s="11" t="s">
        <v>76</v>
      </c>
      <c r="C70" s="7">
        <v>1077175</v>
      </c>
      <c r="D70" s="7">
        <f t="shared" si="0"/>
        <v>269293.75</v>
      </c>
      <c r="E70" s="8">
        <v>807881.25</v>
      </c>
      <c r="F70" s="12" t="s">
        <v>58</v>
      </c>
    </row>
    <row r="71" spans="1:6" ht="180">
      <c r="A71" s="5">
        <v>70</v>
      </c>
      <c r="B71" s="11" t="s">
        <v>77</v>
      </c>
      <c r="C71" s="7">
        <v>1042131</v>
      </c>
      <c r="D71" s="7">
        <f t="shared" si="0"/>
        <v>260532.75</v>
      </c>
      <c r="E71" s="8">
        <v>781598.25</v>
      </c>
      <c r="F71" s="12" t="s">
        <v>58</v>
      </c>
    </row>
    <row r="72" spans="1:6" ht="180">
      <c r="A72" s="5">
        <v>71</v>
      </c>
      <c r="B72" s="11" t="s">
        <v>78</v>
      </c>
      <c r="C72" s="7">
        <v>1279723</v>
      </c>
      <c r="D72" s="7">
        <f t="shared" si="0"/>
        <v>319930.75</v>
      </c>
      <c r="E72" s="8">
        <v>959792.25</v>
      </c>
      <c r="F72" s="12" t="s">
        <v>58</v>
      </c>
    </row>
    <row r="73" spans="1:6" ht="180">
      <c r="A73" s="5">
        <v>72</v>
      </c>
      <c r="B73" s="11" t="s">
        <v>79</v>
      </c>
      <c r="C73" s="7">
        <v>1235502</v>
      </c>
      <c r="D73" s="7">
        <f t="shared" si="0"/>
        <v>308875.5</v>
      </c>
      <c r="E73" s="8">
        <v>926626.5</v>
      </c>
      <c r="F73" s="12" t="s">
        <v>58</v>
      </c>
    </row>
    <row r="74" spans="1:6" ht="180">
      <c r="A74" s="5">
        <v>73</v>
      </c>
      <c r="B74" s="11" t="s">
        <v>80</v>
      </c>
      <c r="C74" s="7">
        <v>1450000</v>
      </c>
      <c r="D74" s="7">
        <f t="shared" si="0"/>
        <v>362500</v>
      </c>
      <c r="E74" s="8">
        <v>1087500</v>
      </c>
      <c r="F74" s="12" t="s">
        <v>58</v>
      </c>
    </row>
    <row r="75" spans="1:6" ht="180">
      <c r="A75" s="5">
        <v>74</v>
      </c>
      <c r="B75" s="11" t="s">
        <v>81</v>
      </c>
      <c r="C75" s="7">
        <v>1420000</v>
      </c>
      <c r="D75" s="7">
        <f t="shared" si="0"/>
        <v>355000</v>
      </c>
      <c r="E75" s="8">
        <v>1065000</v>
      </c>
      <c r="F75" s="12" t="s">
        <v>58</v>
      </c>
    </row>
    <row r="76" spans="1:6" ht="180">
      <c r="A76" s="5">
        <v>75</v>
      </c>
      <c r="B76" s="11" t="s">
        <v>82</v>
      </c>
      <c r="C76" s="7">
        <v>1700001</v>
      </c>
      <c r="D76" s="7">
        <f t="shared" si="0"/>
        <v>425000.25</v>
      </c>
      <c r="E76" s="8">
        <v>1275000.75</v>
      </c>
      <c r="F76" s="12" t="s">
        <v>58</v>
      </c>
    </row>
    <row r="77" spans="1:6" ht="180">
      <c r="A77" s="5">
        <v>76</v>
      </c>
      <c r="B77" s="11" t="s">
        <v>83</v>
      </c>
      <c r="C77" s="7">
        <v>1647900</v>
      </c>
      <c r="D77" s="7">
        <f t="shared" si="0"/>
        <v>411975</v>
      </c>
      <c r="E77" s="8">
        <v>1235925</v>
      </c>
      <c r="F77" s="12" t="s">
        <v>58</v>
      </c>
    </row>
    <row r="78" spans="1:6" ht="180">
      <c r="A78" s="5">
        <v>77</v>
      </c>
      <c r="B78" s="11" t="s">
        <v>84</v>
      </c>
      <c r="C78" s="7">
        <v>380000</v>
      </c>
      <c r="D78" s="7">
        <f t="shared" si="0"/>
        <v>95000</v>
      </c>
      <c r="E78" s="8">
        <v>285000</v>
      </c>
      <c r="F78" s="12" t="s">
        <v>58</v>
      </c>
    </row>
    <row r="79" spans="1:6" ht="150">
      <c r="A79" s="5">
        <v>78</v>
      </c>
      <c r="B79" s="11" t="s">
        <v>85</v>
      </c>
      <c r="C79" s="7">
        <v>261845</v>
      </c>
      <c r="D79" s="7">
        <f t="shared" si="0"/>
        <v>65461.25</v>
      </c>
      <c r="E79" s="8">
        <v>196383.75</v>
      </c>
      <c r="F79" s="12" t="s">
        <v>58</v>
      </c>
    </row>
    <row r="80" spans="1:6" ht="150">
      <c r="A80" s="5">
        <v>79</v>
      </c>
      <c r="B80" s="11" t="s">
        <v>86</v>
      </c>
      <c r="C80" s="7">
        <v>180000</v>
      </c>
      <c r="D80" s="7">
        <f t="shared" si="0"/>
        <v>45000</v>
      </c>
      <c r="E80" s="8">
        <v>135000</v>
      </c>
      <c r="F80" s="12" t="s">
        <v>58</v>
      </c>
    </row>
    <row r="81" spans="1:6" ht="165">
      <c r="A81" s="5">
        <v>80</v>
      </c>
      <c r="B81" s="11" t="s">
        <v>87</v>
      </c>
      <c r="C81" s="7">
        <v>450000</v>
      </c>
      <c r="D81" s="7">
        <f t="shared" si="0"/>
        <v>112500</v>
      </c>
      <c r="E81" s="8">
        <v>337500</v>
      </c>
      <c r="F81" s="12" t="s">
        <v>58</v>
      </c>
    </row>
    <row r="82" spans="1:6" ht="165">
      <c r="A82" s="5">
        <v>81</v>
      </c>
      <c r="B82" s="11" t="s">
        <v>88</v>
      </c>
      <c r="C82" s="7">
        <v>650001</v>
      </c>
      <c r="D82" s="7">
        <f t="shared" si="0"/>
        <v>162500.25</v>
      </c>
      <c r="E82" s="8">
        <v>487500.75</v>
      </c>
      <c r="F82" s="12" t="s">
        <v>58</v>
      </c>
    </row>
    <row r="83" spans="1:6" ht="165">
      <c r="A83" s="5">
        <v>82</v>
      </c>
      <c r="B83" s="11" t="s">
        <v>89</v>
      </c>
      <c r="C83" s="7">
        <v>620000</v>
      </c>
      <c r="D83" s="7">
        <f t="shared" si="0"/>
        <v>155000</v>
      </c>
      <c r="E83" s="8">
        <v>465000</v>
      </c>
      <c r="F83" s="12" t="s">
        <v>58</v>
      </c>
    </row>
    <row r="84" spans="1:6" ht="165">
      <c r="A84" s="5">
        <v>83</v>
      </c>
      <c r="B84" s="11" t="s">
        <v>90</v>
      </c>
      <c r="C84" s="7">
        <v>1250825</v>
      </c>
      <c r="D84" s="7">
        <f t="shared" si="0"/>
        <v>312706.25</v>
      </c>
      <c r="E84" s="8">
        <v>938118.75</v>
      </c>
      <c r="F84" s="12" t="s">
        <v>58</v>
      </c>
    </row>
    <row r="85" spans="1:6" ht="165">
      <c r="A85" s="5">
        <v>84</v>
      </c>
      <c r="B85" s="11" t="s">
        <v>91</v>
      </c>
      <c r="C85" s="7">
        <v>1201963</v>
      </c>
      <c r="D85" s="7">
        <f t="shared" si="0"/>
        <v>300490.75</v>
      </c>
      <c r="E85" s="8">
        <v>901472.25</v>
      </c>
      <c r="F85" s="12" t="s">
        <v>58</v>
      </c>
    </row>
    <row r="86" spans="1:6" ht="165">
      <c r="A86" s="5">
        <v>85</v>
      </c>
      <c r="B86" s="11" t="s">
        <v>92</v>
      </c>
      <c r="C86" s="7">
        <v>1700001</v>
      </c>
      <c r="D86" s="7">
        <f t="shared" si="0"/>
        <v>425000.25</v>
      </c>
      <c r="E86" s="8">
        <v>1275000.75</v>
      </c>
      <c r="F86" s="12" t="s">
        <v>58</v>
      </c>
    </row>
    <row r="87" spans="1:6" ht="165">
      <c r="A87" s="5">
        <v>86</v>
      </c>
      <c r="B87" s="11" t="s">
        <v>93</v>
      </c>
      <c r="C87" s="7">
        <v>1873072</v>
      </c>
      <c r="D87" s="7">
        <f t="shared" si="0"/>
        <v>468268</v>
      </c>
      <c r="E87" s="8">
        <v>1404804</v>
      </c>
      <c r="F87" s="12" t="s">
        <v>58</v>
      </c>
    </row>
    <row r="88" spans="1:6" ht="165">
      <c r="A88" s="5">
        <v>87</v>
      </c>
      <c r="B88" s="11" t="s">
        <v>94</v>
      </c>
      <c r="C88" s="7">
        <v>691065</v>
      </c>
      <c r="D88" s="7">
        <f t="shared" si="0"/>
        <v>172766.25</v>
      </c>
      <c r="E88" s="8">
        <v>518298.75</v>
      </c>
      <c r="F88" s="12" t="s">
        <v>58</v>
      </c>
    </row>
    <row r="89" spans="1:6" ht="165">
      <c r="A89" s="5">
        <v>88</v>
      </c>
      <c r="B89" s="11" t="s">
        <v>95</v>
      </c>
      <c r="C89" s="7">
        <v>671239</v>
      </c>
      <c r="D89" s="7">
        <f t="shared" si="0"/>
        <v>167809.75</v>
      </c>
      <c r="E89" s="8">
        <v>503429.25</v>
      </c>
      <c r="F89" s="12" t="s">
        <v>58</v>
      </c>
    </row>
    <row r="90" spans="1:6" ht="165">
      <c r="A90" s="5">
        <v>89</v>
      </c>
      <c r="B90" s="11" t="s">
        <v>96</v>
      </c>
      <c r="C90" s="7">
        <v>1150000</v>
      </c>
      <c r="D90" s="7">
        <f t="shared" si="0"/>
        <v>287500</v>
      </c>
      <c r="E90" s="8">
        <v>862500</v>
      </c>
      <c r="F90" s="12" t="s">
        <v>58</v>
      </c>
    </row>
    <row r="91" spans="1:6" ht="165">
      <c r="A91" s="5">
        <v>90</v>
      </c>
      <c r="B91" s="11" t="s">
        <v>97</v>
      </c>
      <c r="C91" s="7">
        <v>1030001</v>
      </c>
      <c r="D91" s="7">
        <f t="shared" si="0"/>
        <v>257500.25</v>
      </c>
      <c r="E91" s="8">
        <v>772500.75</v>
      </c>
      <c r="F91" s="12" t="s">
        <v>58</v>
      </c>
    </row>
    <row r="92" spans="1:6" ht="165">
      <c r="A92" s="5">
        <v>91</v>
      </c>
      <c r="B92" s="11" t="s">
        <v>98</v>
      </c>
      <c r="C92" s="7">
        <v>2020546</v>
      </c>
      <c r="D92" s="7">
        <f t="shared" si="0"/>
        <v>505136.5</v>
      </c>
      <c r="E92" s="8">
        <v>1515409.5</v>
      </c>
      <c r="F92" s="12" t="s">
        <v>58</v>
      </c>
    </row>
    <row r="93" spans="1:6" ht="165">
      <c r="A93" s="5">
        <v>92</v>
      </c>
      <c r="B93" s="11" t="s">
        <v>99</v>
      </c>
      <c r="C93" s="7">
        <v>2024386</v>
      </c>
      <c r="D93" s="7">
        <f t="shared" si="0"/>
        <v>506096.5</v>
      </c>
      <c r="E93" s="8">
        <v>1518289.5</v>
      </c>
      <c r="F93" s="12" t="s">
        <v>58</v>
      </c>
    </row>
    <row r="94" spans="1:6" ht="180">
      <c r="A94" s="5">
        <v>93</v>
      </c>
      <c r="B94" s="11" t="s">
        <v>100</v>
      </c>
      <c r="C94" s="7">
        <v>1220001</v>
      </c>
      <c r="D94" s="7">
        <f t="shared" si="0"/>
        <v>305000.25</v>
      </c>
      <c r="E94" s="8">
        <v>915000.75</v>
      </c>
      <c r="F94" s="12" t="s">
        <v>58</v>
      </c>
    </row>
    <row r="95" spans="1:6" ht="180">
      <c r="A95" s="5">
        <v>94</v>
      </c>
      <c r="B95" s="11" t="s">
        <v>101</v>
      </c>
      <c r="C95" s="7">
        <v>1205000</v>
      </c>
      <c r="D95" s="7">
        <f t="shared" si="0"/>
        <v>301250</v>
      </c>
      <c r="E95" s="8">
        <v>903750</v>
      </c>
      <c r="F95" s="12" t="s">
        <v>58</v>
      </c>
    </row>
    <row r="96" spans="1:6" ht="180">
      <c r="A96" s="5">
        <v>95</v>
      </c>
      <c r="B96" s="11" t="s">
        <v>102</v>
      </c>
      <c r="C96" s="7">
        <v>480838</v>
      </c>
      <c r="D96" s="7">
        <f t="shared" si="0"/>
        <v>120209.5</v>
      </c>
      <c r="E96" s="8">
        <v>360628.5</v>
      </c>
      <c r="F96" s="12" t="s">
        <v>58</v>
      </c>
    </row>
    <row r="97" spans="1:6" ht="180">
      <c r="A97" s="5">
        <v>96</v>
      </c>
      <c r="B97" s="11" t="s">
        <v>103</v>
      </c>
      <c r="C97" s="7">
        <v>471872</v>
      </c>
      <c r="D97" s="7">
        <f t="shared" si="0"/>
        <v>117968</v>
      </c>
      <c r="E97" s="8">
        <v>353904</v>
      </c>
      <c r="F97" s="12" t="s">
        <v>58</v>
      </c>
    </row>
    <row r="98" spans="1:6" ht="195">
      <c r="A98" s="5">
        <v>97</v>
      </c>
      <c r="B98" s="11" t="s">
        <v>104</v>
      </c>
      <c r="C98" s="7">
        <v>485665</v>
      </c>
      <c r="D98" s="7">
        <f t="shared" si="0"/>
        <v>121416.25</v>
      </c>
      <c r="E98" s="8">
        <v>364248.75</v>
      </c>
      <c r="F98" s="12" t="s">
        <v>58</v>
      </c>
    </row>
    <row r="99" spans="1:6" ht="180">
      <c r="A99" s="5">
        <v>98</v>
      </c>
      <c r="B99" s="11" t="s">
        <v>105</v>
      </c>
      <c r="C99" s="7">
        <v>304748</v>
      </c>
      <c r="D99" s="7">
        <f t="shared" si="0"/>
        <v>76187</v>
      </c>
      <c r="E99" s="8">
        <v>228561</v>
      </c>
      <c r="F99" s="12" t="s">
        <v>58</v>
      </c>
    </row>
    <row r="100" spans="1:6" ht="180">
      <c r="A100" s="5">
        <v>99</v>
      </c>
      <c r="B100" s="11" t="s">
        <v>106</v>
      </c>
      <c r="C100" s="7">
        <v>555664</v>
      </c>
      <c r="D100" s="7">
        <f t="shared" si="0"/>
        <v>138916</v>
      </c>
      <c r="E100" s="8">
        <v>416748</v>
      </c>
      <c r="F100" s="12" t="s">
        <v>58</v>
      </c>
    </row>
    <row r="101" spans="1:6" ht="180">
      <c r="A101" s="5">
        <v>100</v>
      </c>
      <c r="B101" s="11" t="s">
        <v>107</v>
      </c>
      <c r="C101" s="7">
        <v>537511</v>
      </c>
      <c r="D101" s="7">
        <f t="shared" si="0"/>
        <v>134377.75</v>
      </c>
      <c r="E101" s="8">
        <v>403133.25</v>
      </c>
      <c r="F101" s="12" t="s">
        <v>58</v>
      </c>
    </row>
    <row r="102" spans="1:6" ht="150">
      <c r="A102" s="5">
        <v>101</v>
      </c>
      <c r="B102" s="11" t="s">
        <v>108</v>
      </c>
      <c r="C102" s="7">
        <v>381736</v>
      </c>
      <c r="D102" s="7">
        <f t="shared" si="0"/>
        <v>95434</v>
      </c>
      <c r="E102" s="8">
        <v>286302</v>
      </c>
      <c r="F102" s="12" t="s">
        <v>58</v>
      </c>
    </row>
    <row r="103" spans="1:6" ht="150">
      <c r="A103" s="5">
        <v>102</v>
      </c>
      <c r="B103" s="11" t="s">
        <v>109</v>
      </c>
      <c r="C103" s="7">
        <v>226856</v>
      </c>
      <c r="D103" s="7">
        <f t="shared" si="0"/>
        <v>56714</v>
      </c>
      <c r="E103" s="8">
        <v>170142</v>
      </c>
      <c r="F103" s="12" t="s">
        <v>58</v>
      </c>
    </row>
    <row r="104" spans="1:6" ht="150">
      <c r="A104" s="5">
        <v>103</v>
      </c>
      <c r="B104" s="11" t="s">
        <v>110</v>
      </c>
      <c r="C104" s="7">
        <v>216609</v>
      </c>
      <c r="D104" s="7">
        <f t="shared" si="0"/>
        <v>54152.25</v>
      </c>
      <c r="E104" s="8">
        <v>162456.75</v>
      </c>
      <c r="F104" s="12" t="s">
        <v>58</v>
      </c>
    </row>
    <row r="105" spans="1:6" ht="150">
      <c r="A105" s="5">
        <v>104</v>
      </c>
      <c r="B105" s="11" t="s">
        <v>111</v>
      </c>
      <c r="C105" s="7">
        <v>247048</v>
      </c>
      <c r="D105" s="7">
        <f t="shared" si="0"/>
        <v>61762</v>
      </c>
      <c r="E105" s="8">
        <v>185286</v>
      </c>
      <c r="F105" s="12" t="s">
        <v>58</v>
      </c>
    </row>
    <row r="106" spans="1:6" ht="150">
      <c r="A106" s="5">
        <v>105</v>
      </c>
      <c r="B106" s="11" t="s">
        <v>112</v>
      </c>
      <c r="C106" s="7">
        <v>429735</v>
      </c>
      <c r="D106" s="7">
        <f t="shared" si="0"/>
        <v>107433.75</v>
      </c>
      <c r="E106" s="8">
        <v>322301.25</v>
      </c>
      <c r="F106" s="12" t="s">
        <v>58</v>
      </c>
    </row>
    <row r="107" spans="1:6" ht="150">
      <c r="A107" s="5">
        <v>106</v>
      </c>
      <c r="B107" s="11" t="s">
        <v>113</v>
      </c>
      <c r="C107" s="7">
        <v>399420</v>
      </c>
      <c r="D107" s="7">
        <f t="shared" si="0"/>
        <v>99855</v>
      </c>
      <c r="E107" s="8">
        <v>299565</v>
      </c>
      <c r="F107" s="12" t="s">
        <v>58</v>
      </c>
    </row>
    <row r="108" spans="1:6" ht="150">
      <c r="A108" s="5">
        <v>107</v>
      </c>
      <c r="B108" s="11" t="s">
        <v>114</v>
      </c>
      <c r="C108" s="7">
        <v>627029</v>
      </c>
      <c r="D108" s="7">
        <f t="shared" si="0"/>
        <v>156757.25</v>
      </c>
      <c r="E108" s="8">
        <v>470271.75</v>
      </c>
      <c r="F108" s="12" t="s">
        <v>58</v>
      </c>
    </row>
    <row r="109" spans="1:6" ht="150">
      <c r="A109" s="5">
        <v>108</v>
      </c>
      <c r="B109" s="11" t="s">
        <v>115</v>
      </c>
      <c r="C109" s="7">
        <v>609501</v>
      </c>
      <c r="D109" s="7">
        <f t="shared" si="0"/>
        <v>152375.25</v>
      </c>
      <c r="E109" s="8">
        <v>457125.75</v>
      </c>
      <c r="F109" s="12" t="s">
        <v>58</v>
      </c>
    </row>
    <row r="110" spans="1:6" ht="150">
      <c r="A110" s="5">
        <v>109</v>
      </c>
      <c r="B110" s="11" t="s">
        <v>116</v>
      </c>
      <c r="C110" s="7">
        <v>736975</v>
      </c>
      <c r="D110" s="7">
        <f t="shared" si="0"/>
        <v>184243.75</v>
      </c>
      <c r="E110" s="8">
        <v>552731.25</v>
      </c>
      <c r="F110" s="12" t="s">
        <v>58</v>
      </c>
    </row>
    <row r="111" spans="1:6" ht="150">
      <c r="A111" s="5">
        <v>110</v>
      </c>
      <c r="B111" s="11" t="s">
        <v>117</v>
      </c>
      <c r="C111" s="7">
        <v>666500</v>
      </c>
      <c r="D111" s="7">
        <f t="shared" si="0"/>
        <v>166625</v>
      </c>
      <c r="E111" s="8">
        <v>499875</v>
      </c>
      <c r="F111" s="12" t="s">
        <v>58</v>
      </c>
    </row>
    <row r="112" spans="1:6" ht="150">
      <c r="A112" s="5">
        <v>111</v>
      </c>
      <c r="B112" s="11" t="s">
        <v>118</v>
      </c>
      <c r="C112" s="7">
        <v>600000</v>
      </c>
      <c r="D112" s="7">
        <f t="shared" si="0"/>
        <v>150000</v>
      </c>
      <c r="E112" s="8">
        <v>450000</v>
      </c>
      <c r="F112" s="12" t="s">
        <v>58</v>
      </c>
    </row>
    <row r="113" spans="1:6" ht="150">
      <c r="A113" s="5">
        <v>112</v>
      </c>
      <c r="B113" s="11" t="s">
        <v>119</v>
      </c>
      <c r="C113" s="7">
        <v>597216</v>
      </c>
      <c r="D113" s="7">
        <f t="shared" si="0"/>
        <v>149304</v>
      </c>
      <c r="E113" s="8">
        <v>447912</v>
      </c>
      <c r="F113" s="12" t="s">
        <v>58</v>
      </c>
    </row>
    <row r="114" spans="1:6" ht="150">
      <c r="A114" s="5">
        <v>113</v>
      </c>
      <c r="B114" s="11" t="s">
        <v>120</v>
      </c>
      <c r="C114" s="7">
        <v>882756</v>
      </c>
      <c r="D114" s="7">
        <f t="shared" si="0"/>
        <v>220689</v>
      </c>
      <c r="E114" s="8">
        <v>662067</v>
      </c>
      <c r="F114" s="12" t="s">
        <v>58</v>
      </c>
    </row>
    <row r="115" spans="1:6" ht="150">
      <c r="A115" s="5">
        <v>114</v>
      </c>
      <c r="B115" s="11" t="s">
        <v>121</v>
      </c>
      <c r="C115" s="7">
        <v>671330</v>
      </c>
      <c r="D115" s="7">
        <f t="shared" si="0"/>
        <v>167832.5</v>
      </c>
      <c r="E115" s="8">
        <v>503497.5</v>
      </c>
      <c r="F115" s="12" t="s">
        <v>58</v>
      </c>
    </row>
    <row r="116" spans="1:6" ht="255">
      <c r="A116" s="5">
        <v>115</v>
      </c>
      <c r="B116" s="11" t="s">
        <v>122</v>
      </c>
      <c r="C116" s="7">
        <v>3757872</v>
      </c>
      <c r="D116" s="7">
        <f t="shared" si="0"/>
        <v>939468</v>
      </c>
      <c r="E116" s="8">
        <v>2818404</v>
      </c>
      <c r="F116" s="12" t="s">
        <v>58</v>
      </c>
    </row>
    <row r="117" spans="1:6" ht="255">
      <c r="A117" s="5">
        <v>116</v>
      </c>
      <c r="B117" s="11" t="s">
        <v>123</v>
      </c>
      <c r="C117" s="7">
        <v>3639419</v>
      </c>
      <c r="D117" s="7">
        <f t="shared" si="0"/>
        <v>909854.75</v>
      </c>
      <c r="E117" s="8">
        <v>2729564.25</v>
      </c>
      <c r="F117" s="12" t="s">
        <v>58</v>
      </c>
    </row>
    <row r="118" spans="1:6" ht="345">
      <c r="A118" s="5">
        <v>117</v>
      </c>
      <c r="B118" s="11" t="s">
        <v>124</v>
      </c>
      <c r="C118" s="7">
        <v>12698479</v>
      </c>
      <c r="D118" s="7">
        <f t="shared" si="0"/>
        <v>3174619.75</v>
      </c>
      <c r="E118" s="8">
        <v>9523859.25</v>
      </c>
      <c r="F118" s="12" t="s">
        <v>58</v>
      </c>
    </row>
    <row r="119" spans="1:6" ht="345">
      <c r="A119" s="5">
        <v>118</v>
      </c>
      <c r="B119" s="11" t="s">
        <v>125</v>
      </c>
      <c r="C119" s="7">
        <v>12078477</v>
      </c>
      <c r="D119" s="7">
        <f t="shared" si="0"/>
        <v>3019619.25</v>
      </c>
      <c r="E119" s="8">
        <v>9058857.75</v>
      </c>
      <c r="F119" s="12" t="s">
        <v>58</v>
      </c>
    </row>
    <row r="120" spans="1:6" ht="195">
      <c r="A120" s="5">
        <v>119</v>
      </c>
      <c r="B120" s="11" t="s">
        <v>126</v>
      </c>
      <c r="C120" s="7">
        <v>2532439</v>
      </c>
      <c r="D120" s="7">
        <f t="shared" si="0"/>
        <v>633109.75</v>
      </c>
      <c r="E120" s="8">
        <v>1899329.25</v>
      </c>
      <c r="F120" s="12" t="s">
        <v>58</v>
      </c>
    </row>
    <row r="121" spans="1:6" ht="195">
      <c r="A121" s="5">
        <v>120</v>
      </c>
      <c r="B121" s="11" t="s">
        <v>127</v>
      </c>
      <c r="C121" s="7">
        <v>2413050</v>
      </c>
      <c r="D121" s="7">
        <f t="shared" si="0"/>
        <v>603262.5</v>
      </c>
      <c r="E121" s="8">
        <v>1809787.5</v>
      </c>
      <c r="F121" s="12" t="s">
        <v>58</v>
      </c>
    </row>
    <row r="122" spans="1:6" ht="360">
      <c r="A122" s="5">
        <v>121</v>
      </c>
      <c r="B122" s="11" t="s">
        <v>128</v>
      </c>
      <c r="C122" s="7">
        <v>17919653</v>
      </c>
      <c r="D122" s="7">
        <f t="shared" si="0"/>
        <v>4479913.25</v>
      </c>
      <c r="E122" s="8">
        <v>13439739.75</v>
      </c>
      <c r="F122" s="12" t="s">
        <v>58</v>
      </c>
    </row>
    <row r="123" spans="1:6" ht="360">
      <c r="A123" s="5">
        <v>122</v>
      </c>
      <c r="B123" s="11" t="s">
        <v>129</v>
      </c>
      <c r="C123" s="7">
        <v>16663558</v>
      </c>
      <c r="D123" s="7">
        <f t="shared" si="0"/>
        <v>4165889.5</v>
      </c>
      <c r="E123" s="8">
        <v>12497668.5</v>
      </c>
      <c r="F123" s="12" t="s">
        <v>58</v>
      </c>
    </row>
    <row r="124" spans="1:6" ht="165">
      <c r="A124" s="5">
        <v>123</v>
      </c>
      <c r="B124" s="13" t="s">
        <v>130</v>
      </c>
      <c r="C124" s="7">
        <v>2695302</v>
      </c>
      <c r="D124" s="7">
        <f t="shared" si="0"/>
        <v>673825.5</v>
      </c>
      <c r="E124" s="8">
        <v>2021476.5</v>
      </c>
      <c r="F124" s="12" t="s">
        <v>58</v>
      </c>
    </row>
    <row r="125" spans="1:6" ht="165">
      <c r="A125" s="5">
        <v>124</v>
      </c>
      <c r="B125" s="13" t="s">
        <v>131</v>
      </c>
      <c r="C125" s="7">
        <v>2432849</v>
      </c>
      <c r="D125" s="7">
        <f t="shared" si="0"/>
        <v>608212.25</v>
      </c>
      <c r="E125" s="8">
        <v>1824636.75</v>
      </c>
      <c r="F125" s="12" t="s">
        <v>58</v>
      </c>
    </row>
    <row r="126" spans="1:6" ht="255">
      <c r="A126" s="5">
        <v>125</v>
      </c>
      <c r="B126" s="11" t="s">
        <v>132</v>
      </c>
      <c r="C126" s="7">
        <v>279809</v>
      </c>
      <c r="D126" s="7">
        <f t="shared" si="0"/>
        <v>69952.25</v>
      </c>
      <c r="E126" s="8">
        <v>209856.75</v>
      </c>
      <c r="F126" s="14" t="s">
        <v>133</v>
      </c>
    </row>
    <row r="127" spans="1:6" ht="225">
      <c r="A127" s="5">
        <v>126</v>
      </c>
      <c r="B127" s="11" t="s">
        <v>134</v>
      </c>
      <c r="C127" s="7">
        <v>253207</v>
      </c>
      <c r="D127" s="7">
        <f t="shared" si="0"/>
        <v>63301.75</v>
      </c>
      <c r="E127" s="8">
        <v>189905.25</v>
      </c>
      <c r="F127" s="14" t="s">
        <v>133</v>
      </c>
    </row>
    <row r="128" spans="1:6" ht="225">
      <c r="A128" s="5">
        <v>127</v>
      </c>
      <c r="B128" s="11" t="s">
        <v>135</v>
      </c>
      <c r="C128" s="7">
        <v>158939</v>
      </c>
      <c r="D128" s="7">
        <f t="shared" si="0"/>
        <v>39734.75</v>
      </c>
      <c r="E128" s="8">
        <v>119204.25</v>
      </c>
      <c r="F128" s="14" t="s">
        <v>133</v>
      </c>
    </row>
    <row r="129" spans="1:6" ht="195">
      <c r="A129" s="5">
        <v>128</v>
      </c>
      <c r="B129" s="11" t="s">
        <v>136</v>
      </c>
      <c r="C129" s="7">
        <v>180000</v>
      </c>
      <c r="D129" s="7">
        <f t="shared" si="0"/>
        <v>45000</v>
      </c>
      <c r="E129" s="8">
        <v>135000</v>
      </c>
      <c r="F129" s="14" t="s">
        <v>133</v>
      </c>
    </row>
    <row r="130" spans="1:6" ht="409.5">
      <c r="A130" s="5">
        <v>129</v>
      </c>
      <c r="B130" s="11" t="s">
        <v>137</v>
      </c>
      <c r="C130" s="7">
        <v>1042500</v>
      </c>
      <c r="D130" s="7">
        <f t="shared" si="0"/>
        <v>260625</v>
      </c>
      <c r="E130" s="8">
        <v>781875</v>
      </c>
      <c r="F130" s="14" t="s">
        <v>133</v>
      </c>
    </row>
    <row r="131" spans="1:6" ht="409.5">
      <c r="A131" s="5">
        <v>130</v>
      </c>
      <c r="B131" s="11" t="s">
        <v>138</v>
      </c>
      <c r="C131" s="7">
        <v>1207775</v>
      </c>
      <c r="D131" s="7">
        <f t="shared" si="0"/>
        <v>301943.75</v>
      </c>
      <c r="E131" s="8">
        <v>905831.25</v>
      </c>
      <c r="F131" s="14" t="s">
        <v>133</v>
      </c>
    </row>
    <row r="132" spans="1:6" ht="409.5">
      <c r="A132" s="5">
        <v>131</v>
      </c>
      <c r="B132" s="11" t="s">
        <v>139</v>
      </c>
      <c r="C132" s="7">
        <v>2420000</v>
      </c>
      <c r="D132" s="7">
        <f t="shared" si="0"/>
        <v>605000</v>
      </c>
      <c r="E132" s="8">
        <v>1815000</v>
      </c>
      <c r="F132" s="14" t="s">
        <v>133</v>
      </c>
    </row>
    <row r="133" spans="1:6" ht="409.5">
      <c r="A133" s="5">
        <v>132</v>
      </c>
      <c r="B133" s="11" t="s">
        <v>140</v>
      </c>
      <c r="C133" s="7">
        <v>2190001</v>
      </c>
      <c r="D133" s="7">
        <f t="shared" si="0"/>
        <v>547500.25</v>
      </c>
      <c r="E133" s="8">
        <v>1642500.75</v>
      </c>
      <c r="F133" s="14" t="s">
        <v>133</v>
      </c>
    </row>
    <row r="134" spans="1:6" ht="409.5">
      <c r="A134" s="5">
        <v>133</v>
      </c>
      <c r="B134" s="11" t="s">
        <v>141</v>
      </c>
      <c r="C134" s="7">
        <v>2214180</v>
      </c>
      <c r="D134" s="7">
        <f t="shared" si="0"/>
        <v>553545</v>
      </c>
      <c r="E134" s="8">
        <v>1660635</v>
      </c>
      <c r="F134" s="14" t="s">
        <v>133</v>
      </c>
    </row>
    <row r="135" spans="1:6" ht="409.5">
      <c r="A135" s="5">
        <v>134</v>
      </c>
      <c r="B135" s="11" t="s">
        <v>142</v>
      </c>
      <c r="C135" s="7">
        <v>2324060</v>
      </c>
      <c r="D135" s="7">
        <f t="shared" si="0"/>
        <v>581015</v>
      </c>
      <c r="E135" s="8">
        <v>1743045</v>
      </c>
      <c r="F135" s="14" t="s">
        <v>133</v>
      </c>
    </row>
    <row r="136" spans="1:6" ht="409.5">
      <c r="A136" s="5">
        <v>135</v>
      </c>
      <c r="B136" s="11" t="s">
        <v>143</v>
      </c>
      <c r="C136" s="7">
        <v>3183355</v>
      </c>
      <c r="D136" s="7">
        <f t="shared" si="0"/>
        <v>795838.75</v>
      </c>
      <c r="E136" s="8">
        <v>2387516.25</v>
      </c>
      <c r="F136" s="14" t="s">
        <v>133</v>
      </c>
    </row>
    <row r="137" spans="1:6" ht="409.5">
      <c r="A137" s="5">
        <v>136</v>
      </c>
      <c r="B137" s="11" t="s">
        <v>144</v>
      </c>
      <c r="C137" s="7">
        <v>2762704</v>
      </c>
      <c r="D137" s="7">
        <f t="shared" si="0"/>
        <v>690676</v>
      </c>
      <c r="E137" s="8">
        <v>2072028</v>
      </c>
      <c r="F137" s="14" t="s">
        <v>133</v>
      </c>
    </row>
    <row r="138" spans="1:6" ht="409.5">
      <c r="A138" s="5">
        <v>137</v>
      </c>
      <c r="B138" s="11" t="s">
        <v>145</v>
      </c>
      <c r="C138" s="7">
        <v>2993335</v>
      </c>
      <c r="D138" s="7">
        <f t="shared" si="0"/>
        <v>748333.75</v>
      </c>
      <c r="E138" s="8">
        <v>2245001.25</v>
      </c>
      <c r="F138" s="14" t="s">
        <v>133</v>
      </c>
    </row>
    <row r="139" spans="1:6" ht="409.5">
      <c r="A139" s="5">
        <v>138</v>
      </c>
      <c r="B139" s="11" t="s">
        <v>146</v>
      </c>
      <c r="C139" s="7">
        <v>2840882</v>
      </c>
      <c r="D139" s="7">
        <f t="shared" si="0"/>
        <v>710220.5</v>
      </c>
      <c r="E139" s="8">
        <v>2130661.5</v>
      </c>
      <c r="F139" s="14" t="s">
        <v>133</v>
      </c>
    </row>
    <row r="140" spans="1:6" ht="60">
      <c r="A140" s="5">
        <v>139</v>
      </c>
      <c r="B140" s="11" t="s">
        <v>147</v>
      </c>
      <c r="C140" s="7">
        <v>29264</v>
      </c>
      <c r="D140" s="7">
        <f t="shared" si="0"/>
        <v>7316</v>
      </c>
      <c r="E140" s="8">
        <v>21948</v>
      </c>
      <c r="F140" s="14" t="s">
        <v>133</v>
      </c>
    </row>
    <row r="141" spans="1:6" ht="195">
      <c r="A141" s="5">
        <v>140</v>
      </c>
      <c r="B141" s="11" t="s">
        <v>148</v>
      </c>
      <c r="C141" s="7">
        <v>1112397</v>
      </c>
      <c r="D141" s="7">
        <f t="shared" si="0"/>
        <v>278099.25</v>
      </c>
      <c r="E141" s="8">
        <v>834297.75</v>
      </c>
      <c r="F141" s="14" t="s">
        <v>133</v>
      </c>
    </row>
    <row r="142" spans="1:6" ht="150">
      <c r="A142" s="5">
        <v>141</v>
      </c>
      <c r="B142" s="11" t="s">
        <v>149</v>
      </c>
      <c r="C142" s="7">
        <v>74915</v>
      </c>
      <c r="D142" s="7">
        <f t="shared" si="0"/>
        <v>18728.75</v>
      </c>
      <c r="E142" s="8">
        <v>56186.25</v>
      </c>
      <c r="F142" s="15" t="s">
        <v>150</v>
      </c>
    </row>
    <row r="143" spans="1:6" ht="150">
      <c r="A143" s="5">
        <v>142</v>
      </c>
      <c r="B143" s="11" t="s">
        <v>151</v>
      </c>
      <c r="C143" s="7">
        <v>58448</v>
      </c>
      <c r="D143" s="7">
        <f t="shared" si="0"/>
        <v>14612</v>
      </c>
      <c r="E143" s="8">
        <v>43836</v>
      </c>
      <c r="F143" s="15" t="s">
        <v>150</v>
      </c>
    </row>
    <row r="144" spans="1:6" ht="150">
      <c r="A144" s="5">
        <v>143</v>
      </c>
      <c r="B144" s="11" t="s">
        <v>152</v>
      </c>
      <c r="C144" s="7">
        <v>350001</v>
      </c>
      <c r="D144" s="7">
        <f t="shared" si="0"/>
        <v>87500.25</v>
      </c>
      <c r="E144" s="8">
        <v>262500.75</v>
      </c>
      <c r="F144" s="15" t="s">
        <v>150</v>
      </c>
    </row>
    <row r="145" spans="1:6" ht="150">
      <c r="A145" s="5">
        <v>144</v>
      </c>
      <c r="B145" s="11" t="s">
        <v>153</v>
      </c>
      <c r="C145" s="7">
        <v>167049</v>
      </c>
      <c r="D145" s="7">
        <f t="shared" si="0"/>
        <v>41762.25</v>
      </c>
      <c r="E145" s="8">
        <v>125286.75</v>
      </c>
      <c r="F145" s="15" t="s">
        <v>150</v>
      </c>
    </row>
    <row r="146" spans="1:6" ht="150">
      <c r="A146" s="5">
        <v>145</v>
      </c>
      <c r="B146" s="11" t="s">
        <v>154</v>
      </c>
      <c r="C146" s="7">
        <v>1500000</v>
      </c>
      <c r="D146" s="7">
        <f t="shared" si="0"/>
        <v>375000</v>
      </c>
      <c r="E146" s="8">
        <v>1125000</v>
      </c>
      <c r="F146" s="15" t="s">
        <v>150</v>
      </c>
    </row>
    <row r="147" spans="1:6" ht="150">
      <c r="A147" s="5">
        <v>146</v>
      </c>
      <c r="B147" s="11" t="s">
        <v>155</v>
      </c>
      <c r="C147" s="7">
        <v>1420000</v>
      </c>
      <c r="D147" s="7">
        <f t="shared" si="0"/>
        <v>355000</v>
      </c>
      <c r="E147" s="8">
        <v>1065000</v>
      </c>
      <c r="F147" s="15" t="s">
        <v>150</v>
      </c>
    </row>
    <row r="148" spans="1:6" ht="165">
      <c r="A148" s="5">
        <v>147</v>
      </c>
      <c r="B148" s="11" t="s">
        <v>156</v>
      </c>
      <c r="C148" s="7">
        <v>411459</v>
      </c>
      <c r="D148" s="7">
        <f t="shared" si="0"/>
        <v>102864.75</v>
      </c>
      <c r="E148" s="8">
        <v>308594.25</v>
      </c>
      <c r="F148" s="15" t="s">
        <v>150</v>
      </c>
    </row>
    <row r="149" spans="1:6" ht="165">
      <c r="A149" s="5">
        <v>148</v>
      </c>
      <c r="B149" s="11" t="s">
        <v>157</v>
      </c>
      <c r="C149" s="7">
        <v>375727</v>
      </c>
      <c r="D149" s="7">
        <f t="shared" si="0"/>
        <v>93931.75</v>
      </c>
      <c r="E149" s="8">
        <v>281795.25</v>
      </c>
      <c r="F149" s="15" t="s">
        <v>150</v>
      </c>
    </row>
    <row r="150" spans="1:6" ht="180">
      <c r="A150" s="5">
        <v>149</v>
      </c>
      <c r="B150" s="11" t="s">
        <v>158</v>
      </c>
      <c r="C150" s="7">
        <v>350001</v>
      </c>
      <c r="D150" s="7">
        <f t="shared" si="0"/>
        <v>87500.25</v>
      </c>
      <c r="E150" s="8">
        <v>262500.75</v>
      </c>
      <c r="F150" s="15" t="s">
        <v>150</v>
      </c>
    </row>
    <row r="151" spans="1:6" ht="180">
      <c r="A151" s="5">
        <v>150</v>
      </c>
      <c r="B151" s="11" t="s">
        <v>159</v>
      </c>
      <c r="C151" s="7">
        <v>320357</v>
      </c>
      <c r="D151" s="7">
        <f t="shared" si="0"/>
        <v>80089.25</v>
      </c>
      <c r="E151" s="8">
        <v>240267.75</v>
      </c>
      <c r="F151" s="15" t="s">
        <v>150</v>
      </c>
    </row>
    <row r="152" spans="1:6" ht="150">
      <c r="A152" s="5">
        <v>151</v>
      </c>
      <c r="B152" s="11" t="s">
        <v>160</v>
      </c>
      <c r="C152" s="7">
        <v>350001</v>
      </c>
      <c r="D152" s="7">
        <f t="shared" si="0"/>
        <v>87500.25</v>
      </c>
      <c r="E152" s="8">
        <v>262500.75</v>
      </c>
      <c r="F152" s="15" t="s">
        <v>150</v>
      </c>
    </row>
    <row r="153" spans="1:6" ht="150">
      <c r="A153" s="5">
        <v>152</v>
      </c>
      <c r="B153" s="11" t="s">
        <v>161</v>
      </c>
      <c r="C153" s="7">
        <v>330000</v>
      </c>
      <c r="D153" s="7">
        <f t="shared" si="0"/>
        <v>82500</v>
      </c>
      <c r="E153" s="8">
        <v>247500</v>
      </c>
      <c r="F153" s="15" t="s">
        <v>150</v>
      </c>
    </row>
    <row r="154" spans="1:6" ht="165">
      <c r="A154" s="5">
        <v>153</v>
      </c>
      <c r="B154" s="11" t="s">
        <v>162</v>
      </c>
      <c r="C154" s="7">
        <v>782157</v>
      </c>
      <c r="D154" s="7">
        <f t="shared" si="0"/>
        <v>195539.25</v>
      </c>
      <c r="E154" s="8">
        <v>586617.75</v>
      </c>
      <c r="F154" s="15" t="s">
        <v>150</v>
      </c>
    </row>
    <row r="155" spans="1:6" ht="165">
      <c r="A155" s="5">
        <v>154</v>
      </c>
      <c r="B155" s="11" t="s">
        <v>163</v>
      </c>
      <c r="C155" s="7">
        <v>792556</v>
      </c>
      <c r="D155" s="7">
        <f t="shared" si="0"/>
        <v>198139</v>
      </c>
      <c r="E155" s="8">
        <v>594417</v>
      </c>
      <c r="F155" s="15" t="s">
        <v>150</v>
      </c>
    </row>
    <row r="156" spans="1:6" ht="165">
      <c r="A156" s="5">
        <v>155</v>
      </c>
      <c r="B156" s="11" t="s">
        <v>164</v>
      </c>
      <c r="C156" s="7">
        <v>731944</v>
      </c>
      <c r="D156" s="7">
        <f t="shared" si="0"/>
        <v>182986</v>
      </c>
      <c r="E156" s="8">
        <v>548958</v>
      </c>
      <c r="F156" s="15" t="s">
        <v>150</v>
      </c>
    </row>
    <row r="157" spans="1:6" ht="180">
      <c r="A157" s="5">
        <v>156</v>
      </c>
      <c r="B157" s="11" t="s">
        <v>165</v>
      </c>
      <c r="C157" s="7">
        <v>311486</v>
      </c>
      <c r="D157" s="7">
        <f t="shared" si="0"/>
        <v>77871.5</v>
      </c>
      <c r="E157" s="8">
        <v>233614.5</v>
      </c>
      <c r="F157" s="15" t="s">
        <v>150</v>
      </c>
    </row>
    <row r="158" spans="1:6" ht="180">
      <c r="A158" s="5">
        <v>157</v>
      </c>
      <c r="B158" s="11" t="s">
        <v>166</v>
      </c>
      <c r="C158" s="7">
        <v>300000</v>
      </c>
      <c r="D158" s="7">
        <f t="shared" si="0"/>
        <v>75000</v>
      </c>
      <c r="E158" s="8">
        <v>225000</v>
      </c>
      <c r="F158" s="15" t="s">
        <v>150</v>
      </c>
    </row>
    <row r="159" spans="1:6" ht="195">
      <c r="A159" s="5">
        <v>158</v>
      </c>
      <c r="B159" s="11" t="s">
        <v>167</v>
      </c>
      <c r="C159" s="7">
        <v>417146</v>
      </c>
      <c r="D159" s="7">
        <f t="shared" si="0"/>
        <v>104286.5</v>
      </c>
      <c r="E159" s="8">
        <v>312859.5</v>
      </c>
      <c r="F159" s="15" t="s">
        <v>150</v>
      </c>
    </row>
    <row r="160" spans="1:6" ht="195">
      <c r="A160" s="5">
        <v>159</v>
      </c>
      <c r="B160" s="11" t="s">
        <v>168</v>
      </c>
      <c r="C160" s="7">
        <v>382842</v>
      </c>
      <c r="D160" s="7">
        <f t="shared" si="0"/>
        <v>95710.5</v>
      </c>
      <c r="E160" s="8">
        <v>287131.5</v>
      </c>
      <c r="F160" s="15" t="s">
        <v>150</v>
      </c>
    </row>
    <row r="161" spans="1:6" ht="180">
      <c r="A161" s="5">
        <v>160</v>
      </c>
      <c r="B161" s="11" t="s">
        <v>169</v>
      </c>
      <c r="C161" s="7">
        <v>1523149</v>
      </c>
      <c r="D161" s="7">
        <f t="shared" si="0"/>
        <v>380787.25</v>
      </c>
      <c r="E161" s="8">
        <v>1142361.75</v>
      </c>
      <c r="F161" s="15" t="s">
        <v>150</v>
      </c>
    </row>
    <row r="162" spans="1:6" ht="180">
      <c r="A162" s="5">
        <v>161</v>
      </c>
      <c r="B162" s="11" t="s">
        <v>170</v>
      </c>
      <c r="C162" s="7">
        <v>1382913</v>
      </c>
      <c r="D162" s="7">
        <f t="shared" si="0"/>
        <v>345728.25</v>
      </c>
      <c r="E162" s="8">
        <v>1037184.75</v>
      </c>
      <c r="F162" s="15" t="s">
        <v>150</v>
      </c>
    </row>
    <row r="163" spans="1:6" ht="120">
      <c r="A163" s="5">
        <v>162</v>
      </c>
      <c r="B163" s="11" t="s">
        <v>171</v>
      </c>
      <c r="C163" s="7">
        <v>450142</v>
      </c>
      <c r="D163" s="7">
        <f t="shared" si="0"/>
        <v>112535.5</v>
      </c>
      <c r="E163" s="8">
        <v>337606.5</v>
      </c>
      <c r="F163" s="15" t="s">
        <v>150</v>
      </c>
    </row>
    <row r="164" spans="1:6" ht="45">
      <c r="A164" s="5">
        <v>163</v>
      </c>
      <c r="B164" s="11" t="s">
        <v>172</v>
      </c>
      <c r="C164" s="7">
        <v>2367500</v>
      </c>
      <c r="D164" s="7">
        <f t="shared" si="0"/>
        <v>591875</v>
      </c>
      <c r="E164" s="8">
        <v>1775625</v>
      </c>
      <c r="F164" s="15" t="s">
        <v>150</v>
      </c>
    </row>
    <row r="165" spans="1:6" ht="45">
      <c r="A165" s="5">
        <v>164</v>
      </c>
      <c r="B165" s="11" t="s">
        <v>173</v>
      </c>
      <c r="C165" s="7">
        <v>2583994</v>
      </c>
      <c r="D165" s="7">
        <f t="shared" si="0"/>
        <v>645998.5</v>
      </c>
      <c r="E165" s="8">
        <v>1937995.5</v>
      </c>
      <c r="F165" s="15" t="s">
        <v>150</v>
      </c>
    </row>
    <row r="166" spans="1:6" ht="225">
      <c r="A166" s="5">
        <v>165</v>
      </c>
      <c r="B166" s="11" t="s">
        <v>174</v>
      </c>
      <c r="C166" s="7">
        <v>481907</v>
      </c>
      <c r="D166" s="7">
        <f t="shared" si="0"/>
        <v>120476.75</v>
      </c>
      <c r="E166" s="8">
        <v>361430.25</v>
      </c>
      <c r="F166" s="16" t="s">
        <v>175</v>
      </c>
    </row>
    <row r="167" spans="1:6" ht="180">
      <c r="A167" s="5">
        <v>166</v>
      </c>
      <c r="B167" s="11" t="s">
        <v>176</v>
      </c>
      <c r="C167" s="7">
        <v>375000</v>
      </c>
      <c r="D167" s="7">
        <f t="shared" si="0"/>
        <v>93750</v>
      </c>
      <c r="E167" s="8">
        <v>281250</v>
      </c>
      <c r="F167" s="16" t="s">
        <v>175</v>
      </c>
    </row>
    <row r="168" spans="1:6" ht="180">
      <c r="A168" s="5">
        <v>167</v>
      </c>
      <c r="B168" s="11" t="s">
        <v>177</v>
      </c>
      <c r="C168" s="7">
        <v>443545</v>
      </c>
      <c r="D168" s="7">
        <f t="shared" si="0"/>
        <v>110886.25</v>
      </c>
      <c r="E168" s="8">
        <v>332658.75</v>
      </c>
      <c r="F168" s="16" t="s">
        <v>175</v>
      </c>
    </row>
    <row r="169" spans="1:6" ht="180">
      <c r="A169" s="5">
        <v>168</v>
      </c>
      <c r="B169" s="11" t="s">
        <v>178</v>
      </c>
      <c r="C169" s="7">
        <v>421680</v>
      </c>
      <c r="D169" s="7">
        <f t="shared" si="0"/>
        <v>105420</v>
      </c>
      <c r="E169" s="8">
        <v>316260</v>
      </c>
      <c r="F169" s="16" t="s">
        <v>175</v>
      </c>
    </row>
    <row r="170" spans="1:6" ht="165">
      <c r="A170" s="5">
        <v>169</v>
      </c>
      <c r="B170" s="11" t="s">
        <v>179</v>
      </c>
      <c r="C170" s="7">
        <v>32000000</v>
      </c>
      <c r="D170" s="7">
        <f t="shared" si="0"/>
        <v>8000000</v>
      </c>
      <c r="E170" s="8">
        <v>24000000</v>
      </c>
      <c r="F170" s="16" t="s">
        <v>175</v>
      </c>
    </row>
    <row r="171" spans="1:6" ht="165">
      <c r="A171" s="5">
        <v>170</v>
      </c>
      <c r="B171" s="11" t="s">
        <v>180</v>
      </c>
      <c r="C171" s="7">
        <v>28997524</v>
      </c>
      <c r="D171" s="7">
        <f t="shared" si="0"/>
        <v>7249381</v>
      </c>
      <c r="E171" s="8">
        <v>21748143</v>
      </c>
      <c r="F171" s="16" t="s">
        <v>175</v>
      </c>
    </row>
    <row r="172" spans="1:6" ht="165">
      <c r="A172" s="5">
        <v>171</v>
      </c>
      <c r="B172" s="11" t="s">
        <v>181</v>
      </c>
      <c r="C172" s="7">
        <v>14174697</v>
      </c>
      <c r="D172" s="7">
        <f t="shared" si="0"/>
        <v>3543674.25</v>
      </c>
      <c r="E172" s="8">
        <v>10631022.75</v>
      </c>
      <c r="F172" s="16" t="s">
        <v>175</v>
      </c>
    </row>
    <row r="173" spans="1:6" ht="165">
      <c r="A173" s="5">
        <v>172</v>
      </c>
      <c r="B173" s="11" t="s">
        <v>182</v>
      </c>
      <c r="C173" s="7">
        <v>13964138</v>
      </c>
      <c r="D173" s="7">
        <f t="shared" si="0"/>
        <v>3491034.5</v>
      </c>
      <c r="E173" s="8">
        <v>10473103.5</v>
      </c>
      <c r="F173" s="16" t="s">
        <v>175</v>
      </c>
    </row>
    <row r="174" spans="1:6" ht="150">
      <c r="A174" s="5">
        <v>173</v>
      </c>
      <c r="B174" s="11" t="s">
        <v>183</v>
      </c>
      <c r="C174" s="7">
        <v>3303532</v>
      </c>
      <c r="D174" s="7">
        <f t="shared" si="0"/>
        <v>825883</v>
      </c>
      <c r="E174" s="8">
        <v>2477649</v>
      </c>
      <c r="F174" s="16" t="s">
        <v>175</v>
      </c>
    </row>
    <row r="175" spans="1:6" ht="150">
      <c r="A175" s="5">
        <v>174</v>
      </c>
      <c r="B175" s="11" t="s">
        <v>184</v>
      </c>
      <c r="C175" s="7">
        <v>2445709</v>
      </c>
      <c r="D175" s="7">
        <f t="shared" si="0"/>
        <v>611427.25</v>
      </c>
      <c r="E175" s="8">
        <v>1834281.75</v>
      </c>
      <c r="F175" s="16" t="s">
        <v>175</v>
      </c>
    </row>
    <row r="176" spans="1:6" ht="150">
      <c r="A176" s="5">
        <v>175</v>
      </c>
      <c r="B176" s="11" t="s">
        <v>185</v>
      </c>
      <c r="C176" s="7">
        <v>2388143</v>
      </c>
      <c r="D176" s="7">
        <f t="shared" si="0"/>
        <v>597035.75</v>
      </c>
      <c r="E176" s="8">
        <v>1791107.25</v>
      </c>
      <c r="F176" s="16" t="s">
        <v>175</v>
      </c>
    </row>
    <row r="177" spans="1:6" ht="150">
      <c r="A177" s="5">
        <v>176</v>
      </c>
      <c r="B177" s="11" t="s">
        <v>186</v>
      </c>
      <c r="C177" s="7">
        <v>3580000</v>
      </c>
      <c r="D177" s="7">
        <f t="shared" si="0"/>
        <v>895000</v>
      </c>
      <c r="E177" s="8">
        <v>2685000</v>
      </c>
      <c r="F177" s="16" t="s">
        <v>175</v>
      </c>
    </row>
    <row r="178" spans="1:6" ht="150">
      <c r="A178" s="5">
        <v>177</v>
      </c>
      <c r="B178" s="11" t="s">
        <v>187</v>
      </c>
      <c r="C178" s="7">
        <v>2970001</v>
      </c>
      <c r="D178" s="7">
        <f t="shared" si="0"/>
        <v>742500.25</v>
      </c>
      <c r="E178" s="8">
        <v>2227500.75</v>
      </c>
      <c r="F178" s="16" t="s">
        <v>175</v>
      </c>
    </row>
    <row r="179" spans="1:6" ht="150">
      <c r="A179" s="5">
        <v>178</v>
      </c>
      <c r="B179" s="11" t="s">
        <v>188</v>
      </c>
      <c r="C179" s="7">
        <v>2646491</v>
      </c>
      <c r="D179" s="7">
        <f t="shared" si="0"/>
        <v>661622.75</v>
      </c>
      <c r="E179" s="8">
        <v>1984868.25</v>
      </c>
      <c r="F179" s="16" t="s">
        <v>175</v>
      </c>
    </row>
    <row r="180" spans="1:6" ht="150">
      <c r="A180" s="5">
        <v>179</v>
      </c>
      <c r="B180" s="11" t="s">
        <v>189</v>
      </c>
      <c r="C180" s="7">
        <v>3548078</v>
      </c>
      <c r="D180" s="7">
        <f t="shared" si="0"/>
        <v>887019.5</v>
      </c>
      <c r="E180" s="8">
        <v>2661058.5</v>
      </c>
      <c r="F180" s="16" t="s">
        <v>175</v>
      </c>
    </row>
    <row r="181" spans="1:6" ht="150">
      <c r="A181" s="5">
        <v>180</v>
      </c>
      <c r="B181" s="11" t="s">
        <v>190</v>
      </c>
      <c r="C181" s="7">
        <v>3333043</v>
      </c>
      <c r="D181" s="7">
        <f t="shared" si="0"/>
        <v>833260.75</v>
      </c>
      <c r="E181" s="8">
        <v>2499782.25</v>
      </c>
      <c r="F181" s="16" t="s">
        <v>175</v>
      </c>
    </row>
    <row r="182" spans="1:6" ht="150">
      <c r="A182" s="5">
        <v>181</v>
      </c>
      <c r="B182" s="11" t="s">
        <v>191</v>
      </c>
      <c r="C182" s="7">
        <v>3599605</v>
      </c>
      <c r="D182" s="7">
        <f t="shared" si="0"/>
        <v>899901.25</v>
      </c>
      <c r="E182" s="8">
        <v>2699703.75</v>
      </c>
      <c r="F182" s="16" t="s">
        <v>175</v>
      </c>
    </row>
    <row r="183" spans="1:6" ht="150">
      <c r="A183" s="5">
        <v>182</v>
      </c>
      <c r="B183" s="11" t="s">
        <v>192</v>
      </c>
      <c r="C183" s="7">
        <v>5176997</v>
      </c>
      <c r="D183" s="7">
        <f t="shared" si="0"/>
        <v>1294249.25</v>
      </c>
      <c r="E183" s="8">
        <v>3882747.75</v>
      </c>
      <c r="F183" s="16" t="s">
        <v>175</v>
      </c>
    </row>
    <row r="184" spans="1:6" ht="150">
      <c r="A184" s="5">
        <v>183</v>
      </c>
      <c r="B184" s="11" t="s">
        <v>193</v>
      </c>
      <c r="C184" s="7">
        <v>5035218</v>
      </c>
      <c r="D184" s="7">
        <f t="shared" si="0"/>
        <v>1258804.5</v>
      </c>
      <c r="E184" s="8">
        <v>3776413.5</v>
      </c>
      <c r="F184" s="16" t="s">
        <v>175</v>
      </c>
    </row>
    <row r="185" spans="1:6" ht="150">
      <c r="A185" s="5">
        <v>184</v>
      </c>
      <c r="B185" s="11" t="s">
        <v>194</v>
      </c>
      <c r="C185" s="7">
        <v>4580001</v>
      </c>
      <c r="D185" s="7">
        <f t="shared" si="0"/>
        <v>1145000.25</v>
      </c>
      <c r="E185" s="8">
        <v>3435000.75</v>
      </c>
      <c r="F185" s="16" t="s">
        <v>175</v>
      </c>
    </row>
    <row r="186" spans="1:6" ht="150">
      <c r="A186" s="5">
        <v>185</v>
      </c>
      <c r="B186" s="11" t="s">
        <v>195</v>
      </c>
      <c r="C186" s="7">
        <v>1192405</v>
      </c>
      <c r="D186" s="7">
        <f t="shared" si="0"/>
        <v>298101.25</v>
      </c>
      <c r="E186" s="8">
        <v>894303.75</v>
      </c>
      <c r="F186" s="16" t="s">
        <v>175</v>
      </c>
    </row>
    <row r="187" spans="1:6" ht="150">
      <c r="A187" s="5">
        <v>186</v>
      </c>
      <c r="B187" s="11" t="s">
        <v>196</v>
      </c>
      <c r="C187" s="7">
        <v>1112578</v>
      </c>
      <c r="D187" s="7">
        <f t="shared" si="0"/>
        <v>278144.5</v>
      </c>
      <c r="E187" s="8">
        <v>834433.5</v>
      </c>
      <c r="F187" s="16" t="s">
        <v>175</v>
      </c>
    </row>
    <row r="188" spans="1:6" ht="150">
      <c r="A188" s="5">
        <v>187</v>
      </c>
      <c r="B188" s="11" t="s">
        <v>197</v>
      </c>
      <c r="C188" s="7">
        <v>1018747</v>
      </c>
      <c r="D188" s="7">
        <f t="shared" si="0"/>
        <v>254686.75</v>
      </c>
      <c r="E188" s="8">
        <v>764060.25</v>
      </c>
      <c r="F188" s="16" t="s">
        <v>175</v>
      </c>
    </row>
    <row r="189" spans="1:6" ht="30">
      <c r="A189" s="5">
        <v>188</v>
      </c>
      <c r="B189" s="11" t="s">
        <v>198</v>
      </c>
      <c r="C189" s="7">
        <v>407760</v>
      </c>
      <c r="D189" s="7">
        <f t="shared" si="0"/>
        <v>101940</v>
      </c>
      <c r="E189" s="8">
        <v>305820</v>
      </c>
      <c r="F189" s="16" t="s">
        <v>175</v>
      </c>
    </row>
    <row r="190" spans="1:6" ht="210">
      <c r="A190" s="5">
        <v>189</v>
      </c>
      <c r="B190" s="11" t="s">
        <v>199</v>
      </c>
      <c r="C190" s="7">
        <v>3464499</v>
      </c>
      <c r="D190" s="7">
        <f t="shared" si="0"/>
        <v>866124.75</v>
      </c>
      <c r="E190" s="8">
        <v>2598374.25</v>
      </c>
      <c r="F190" s="16" t="s">
        <v>175</v>
      </c>
    </row>
    <row r="191" spans="1:6" ht="210">
      <c r="A191" s="5">
        <v>190</v>
      </c>
      <c r="B191" s="11" t="s">
        <v>200</v>
      </c>
      <c r="C191" s="7">
        <v>2646000</v>
      </c>
      <c r="D191" s="7">
        <f t="shared" si="0"/>
        <v>661500</v>
      </c>
      <c r="E191" s="8">
        <v>1984500</v>
      </c>
      <c r="F191" s="16" t="s">
        <v>175</v>
      </c>
    </row>
    <row r="192" spans="1:6" ht="345">
      <c r="A192" s="5">
        <v>191</v>
      </c>
      <c r="B192" s="11" t="s">
        <v>201</v>
      </c>
      <c r="C192" s="7">
        <v>3676055</v>
      </c>
      <c r="D192" s="7">
        <f t="shared" si="0"/>
        <v>919013.75</v>
      </c>
      <c r="E192" s="8">
        <v>2757041.25</v>
      </c>
      <c r="F192" s="16" t="s">
        <v>175</v>
      </c>
    </row>
    <row r="193" spans="1:6" ht="120">
      <c r="A193" s="5">
        <v>192</v>
      </c>
      <c r="B193" s="11" t="s">
        <v>202</v>
      </c>
      <c r="C193" s="7">
        <v>769901</v>
      </c>
      <c r="D193" s="7">
        <f t="shared" si="0"/>
        <v>192475.25</v>
      </c>
      <c r="E193" s="8">
        <v>577425.75</v>
      </c>
      <c r="F193" s="16" t="s">
        <v>175</v>
      </c>
    </row>
    <row r="194" spans="1:6" ht="120">
      <c r="A194" s="5">
        <v>193</v>
      </c>
      <c r="B194" s="11" t="s">
        <v>203</v>
      </c>
      <c r="C194" s="7">
        <v>595308</v>
      </c>
      <c r="D194" s="7">
        <f t="shared" si="0"/>
        <v>148827</v>
      </c>
      <c r="E194" s="8">
        <v>446481</v>
      </c>
      <c r="F194" s="16" t="s">
        <v>175</v>
      </c>
    </row>
    <row r="195" spans="1:6" ht="120">
      <c r="A195" s="5">
        <v>194</v>
      </c>
      <c r="B195" s="11" t="s">
        <v>204</v>
      </c>
      <c r="C195" s="7">
        <v>443022</v>
      </c>
      <c r="D195" s="7">
        <f t="shared" si="0"/>
        <v>110755.5</v>
      </c>
      <c r="E195" s="8">
        <v>332266.5</v>
      </c>
      <c r="F195" s="16" t="s">
        <v>175</v>
      </c>
    </row>
    <row r="196" spans="1:6" ht="120">
      <c r="A196" s="5">
        <v>195</v>
      </c>
      <c r="B196" s="11" t="s">
        <v>205</v>
      </c>
      <c r="C196" s="7">
        <v>384000</v>
      </c>
      <c r="D196" s="7">
        <f t="shared" si="0"/>
        <v>96000</v>
      </c>
      <c r="E196" s="8">
        <v>288000</v>
      </c>
      <c r="F196" s="16" t="s">
        <v>175</v>
      </c>
    </row>
    <row r="197" spans="1:6" ht="15.75">
      <c r="A197" s="5">
        <v>196</v>
      </c>
      <c r="B197" s="11" t="s">
        <v>206</v>
      </c>
      <c r="C197" s="7">
        <v>948560</v>
      </c>
      <c r="D197" s="7">
        <f t="shared" si="0"/>
        <v>237140</v>
      </c>
      <c r="E197" s="8">
        <v>711420</v>
      </c>
      <c r="F197" s="16" t="s">
        <v>175</v>
      </c>
    </row>
    <row r="198" spans="1:6" ht="15.75">
      <c r="A198" s="5">
        <v>197</v>
      </c>
      <c r="B198" s="11" t="s">
        <v>207</v>
      </c>
      <c r="C198" s="7">
        <v>1073730</v>
      </c>
      <c r="D198" s="7">
        <f t="shared" si="0"/>
        <v>268432.5</v>
      </c>
      <c r="E198" s="8">
        <v>805297.5</v>
      </c>
      <c r="F198" s="16" t="s">
        <v>175</v>
      </c>
    </row>
    <row r="199" spans="1:6" ht="165">
      <c r="A199" s="5">
        <v>198</v>
      </c>
      <c r="B199" s="11" t="s">
        <v>208</v>
      </c>
      <c r="C199" s="7">
        <v>2298181</v>
      </c>
      <c r="D199" s="7">
        <f t="shared" si="0"/>
        <v>574545.25</v>
      </c>
      <c r="E199" s="8">
        <v>1723635.75</v>
      </c>
      <c r="F199" s="16" t="s">
        <v>175</v>
      </c>
    </row>
    <row r="200" spans="1:6" ht="210">
      <c r="A200" s="5">
        <v>199</v>
      </c>
      <c r="B200" s="11" t="s">
        <v>200</v>
      </c>
      <c r="C200" s="7">
        <v>2646000</v>
      </c>
      <c r="D200" s="7">
        <f t="shared" si="0"/>
        <v>661500</v>
      </c>
      <c r="E200" s="8">
        <v>1984500</v>
      </c>
      <c r="F200" s="16" t="s">
        <v>175</v>
      </c>
    </row>
    <row r="201" spans="1:6" ht="240">
      <c r="A201" s="5">
        <v>200</v>
      </c>
      <c r="B201" s="11" t="s">
        <v>209</v>
      </c>
      <c r="C201" s="7">
        <v>3691231</v>
      </c>
      <c r="D201" s="7">
        <f t="shared" si="0"/>
        <v>922807.75</v>
      </c>
      <c r="E201" s="8">
        <v>2768423.25</v>
      </c>
      <c r="F201" s="17" t="s">
        <v>210</v>
      </c>
    </row>
    <row r="202" spans="1:6" ht="285">
      <c r="A202" s="5">
        <v>201</v>
      </c>
      <c r="B202" s="11" t="s">
        <v>211</v>
      </c>
      <c r="C202" s="7">
        <v>3051124</v>
      </c>
      <c r="D202" s="7">
        <f t="shared" si="0"/>
        <v>762781</v>
      </c>
      <c r="E202" s="8">
        <v>2288343</v>
      </c>
      <c r="F202" s="17" t="s">
        <v>210</v>
      </c>
    </row>
    <row r="203" spans="1:6" ht="285">
      <c r="A203" s="5">
        <v>202</v>
      </c>
      <c r="B203" s="11" t="s">
        <v>212</v>
      </c>
      <c r="C203" s="7">
        <v>2403836</v>
      </c>
      <c r="D203" s="7">
        <f t="shared" si="0"/>
        <v>600959</v>
      </c>
      <c r="E203" s="8">
        <v>1802877</v>
      </c>
      <c r="F203" s="17" t="s">
        <v>210</v>
      </c>
    </row>
    <row r="204" spans="1:6" ht="285">
      <c r="A204" s="5">
        <v>203</v>
      </c>
      <c r="B204" s="11" t="s">
        <v>213</v>
      </c>
      <c r="C204" s="7">
        <v>3264397</v>
      </c>
      <c r="D204" s="7">
        <f t="shared" si="0"/>
        <v>816099.25</v>
      </c>
      <c r="E204" s="8">
        <v>2448297.75</v>
      </c>
      <c r="F204" s="17" t="s">
        <v>210</v>
      </c>
    </row>
    <row r="205" spans="1:6" ht="285">
      <c r="A205" s="5">
        <v>204</v>
      </c>
      <c r="B205" s="11" t="s">
        <v>214</v>
      </c>
      <c r="C205" s="7">
        <v>4041144</v>
      </c>
      <c r="D205" s="7">
        <f t="shared" si="0"/>
        <v>1010286</v>
      </c>
      <c r="E205" s="8">
        <v>3030858</v>
      </c>
      <c r="F205" s="17" t="s">
        <v>210</v>
      </c>
    </row>
    <row r="206" spans="1:6" ht="285">
      <c r="A206" s="5">
        <v>205</v>
      </c>
      <c r="B206" s="11" t="s">
        <v>215</v>
      </c>
      <c r="C206" s="7">
        <v>1698013</v>
      </c>
      <c r="D206" s="7">
        <f t="shared" si="0"/>
        <v>424503.25</v>
      </c>
      <c r="E206" s="8">
        <v>1273509.75</v>
      </c>
      <c r="F206" s="17" t="s">
        <v>210</v>
      </c>
    </row>
    <row r="207" spans="1:6" ht="300">
      <c r="A207" s="5">
        <v>206</v>
      </c>
      <c r="B207" s="11" t="s">
        <v>216</v>
      </c>
      <c r="C207" s="7">
        <v>277796</v>
      </c>
      <c r="D207" s="7">
        <f t="shared" si="0"/>
        <v>69449</v>
      </c>
      <c r="E207" s="8">
        <v>208347</v>
      </c>
      <c r="F207" s="17" t="s">
        <v>210</v>
      </c>
    </row>
    <row r="208" spans="1:6" ht="300">
      <c r="A208" s="5">
        <v>207</v>
      </c>
      <c r="B208" s="11" t="s">
        <v>217</v>
      </c>
      <c r="C208" s="7">
        <v>497389</v>
      </c>
      <c r="D208" s="7">
        <f t="shared" si="0"/>
        <v>124347.25</v>
      </c>
      <c r="E208" s="8">
        <v>373041.75</v>
      </c>
      <c r="F208" s="17" t="s">
        <v>210</v>
      </c>
    </row>
    <row r="209" spans="1:6" ht="240">
      <c r="A209" s="5">
        <v>208</v>
      </c>
      <c r="B209" s="11" t="s">
        <v>218</v>
      </c>
      <c r="C209" s="7">
        <v>266000</v>
      </c>
      <c r="D209" s="7">
        <f t="shared" si="0"/>
        <v>66500</v>
      </c>
      <c r="E209" s="8">
        <v>199500</v>
      </c>
      <c r="F209" s="17" t="s">
        <v>210</v>
      </c>
    </row>
    <row r="210" spans="1:6" ht="409.5">
      <c r="A210" s="5">
        <v>209</v>
      </c>
      <c r="B210" s="11" t="s">
        <v>219</v>
      </c>
      <c r="C210" s="7">
        <v>7900000</v>
      </c>
      <c r="D210" s="7">
        <f t="shared" si="0"/>
        <v>1975000</v>
      </c>
      <c r="E210" s="8">
        <v>5925000</v>
      </c>
      <c r="F210" s="17" t="s">
        <v>210</v>
      </c>
    </row>
    <row r="211" spans="1:6" ht="409.5">
      <c r="A211" s="5">
        <v>210</v>
      </c>
      <c r="B211" s="11" t="s">
        <v>220</v>
      </c>
      <c r="C211" s="7">
        <v>6200000</v>
      </c>
      <c r="D211" s="7">
        <f t="shared" si="0"/>
        <v>1550000</v>
      </c>
      <c r="E211" s="8">
        <v>4650000</v>
      </c>
      <c r="F211" s="17" t="s">
        <v>210</v>
      </c>
    </row>
    <row r="212" spans="1:6" ht="409.5">
      <c r="A212" s="5">
        <v>211</v>
      </c>
      <c r="B212" s="11" t="s">
        <v>221</v>
      </c>
      <c r="C212" s="7">
        <v>6900001</v>
      </c>
      <c r="D212" s="7">
        <f t="shared" si="0"/>
        <v>1725000.25</v>
      </c>
      <c r="E212" s="8">
        <v>5175000.75</v>
      </c>
      <c r="F212" s="17" t="s">
        <v>210</v>
      </c>
    </row>
    <row r="213" spans="1:6" ht="409.5">
      <c r="A213" s="5">
        <v>212</v>
      </c>
      <c r="B213" s="11" t="s">
        <v>222</v>
      </c>
      <c r="C213" s="7">
        <v>5500001</v>
      </c>
      <c r="D213" s="7">
        <f t="shared" si="0"/>
        <v>1375000.25</v>
      </c>
      <c r="E213" s="8">
        <v>4125000.75</v>
      </c>
      <c r="F213" s="17" t="s">
        <v>210</v>
      </c>
    </row>
    <row r="214" spans="1:6" ht="409.5">
      <c r="A214" s="5">
        <v>213</v>
      </c>
      <c r="B214" s="11" t="s">
        <v>223</v>
      </c>
      <c r="C214" s="7">
        <v>7352503</v>
      </c>
      <c r="D214" s="7">
        <f t="shared" si="0"/>
        <v>1838125.75</v>
      </c>
      <c r="E214" s="8">
        <v>5514377.25</v>
      </c>
      <c r="F214" s="17" t="s">
        <v>210</v>
      </c>
    </row>
    <row r="215" spans="1:6" ht="135">
      <c r="A215" s="5">
        <v>214</v>
      </c>
      <c r="B215" s="11" t="s">
        <v>224</v>
      </c>
      <c r="C215" s="7">
        <v>56557</v>
      </c>
      <c r="D215" s="7">
        <f t="shared" si="0"/>
        <v>14139.25</v>
      </c>
      <c r="E215" s="8">
        <v>42417.75</v>
      </c>
      <c r="F215" s="17" t="s">
        <v>210</v>
      </c>
    </row>
    <row r="216" spans="1:6" ht="135">
      <c r="A216" s="5">
        <v>215</v>
      </c>
      <c r="B216" s="11" t="s">
        <v>225</v>
      </c>
      <c r="C216" s="7">
        <v>73789</v>
      </c>
      <c r="D216" s="7">
        <f t="shared" si="0"/>
        <v>18447.25</v>
      </c>
      <c r="E216" s="8">
        <v>55341.75</v>
      </c>
      <c r="F216" s="17" t="s">
        <v>210</v>
      </c>
    </row>
    <row r="217" spans="1:6" ht="285">
      <c r="A217" s="5">
        <v>216</v>
      </c>
      <c r="B217" s="11" t="s">
        <v>226</v>
      </c>
      <c r="C217" s="7">
        <v>52247</v>
      </c>
      <c r="D217" s="7">
        <f t="shared" si="0"/>
        <v>13061.75</v>
      </c>
      <c r="E217" s="8">
        <v>39185.25</v>
      </c>
      <c r="F217" s="17" t="s">
        <v>210</v>
      </c>
    </row>
    <row r="218" spans="1:6" ht="285">
      <c r="A218" s="5">
        <v>217</v>
      </c>
      <c r="B218" s="11" t="s">
        <v>227</v>
      </c>
      <c r="C218" s="7">
        <v>57759</v>
      </c>
      <c r="D218" s="7">
        <f t="shared" si="0"/>
        <v>14439.75</v>
      </c>
      <c r="E218" s="8">
        <v>43319.25</v>
      </c>
      <c r="F218" s="17" t="s">
        <v>210</v>
      </c>
    </row>
    <row r="219" spans="1:6" ht="255">
      <c r="A219" s="5">
        <v>218</v>
      </c>
      <c r="B219" s="11" t="s">
        <v>228</v>
      </c>
      <c r="C219" s="7">
        <v>5000000</v>
      </c>
      <c r="D219" s="7">
        <f t="shared" si="0"/>
        <v>1250000</v>
      </c>
      <c r="E219" s="8">
        <v>3750000</v>
      </c>
      <c r="F219" s="17" t="s">
        <v>210</v>
      </c>
    </row>
    <row r="220" spans="1:6" ht="300">
      <c r="A220" s="5">
        <v>219</v>
      </c>
      <c r="B220" s="11" t="s">
        <v>229</v>
      </c>
      <c r="C220" s="7">
        <v>4516320</v>
      </c>
      <c r="D220" s="7">
        <f t="shared" si="0"/>
        <v>1129080</v>
      </c>
      <c r="E220" s="8">
        <v>3387240</v>
      </c>
      <c r="F220" s="17" t="s">
        <v>210</v>
      </c>
    </row>
    <row r="221" spans="1:6" ht="255">
      <c r="A221" s="5">
        <v>220</v>
      </c>
      <c r="B221" s="11" t="s">
        <v>230</v>
      </c>
      <c r="C221" s="7">
        <v>4300001</v>
      </c>
      <c r="D221" s="7">
        <f t="shared" si="0"/>
        <v>1075000.25</v>
      </c>
      <c r="E221" s="8">
        <v>3225000.75</v>
      </c>
      <c r="F221" s="17" t="s">
        <v>210</v>
      </c>
    </row>
    <row r="222" spans="1:6" ht="255">
      <c r="A222" s="5">
        <v>221</v>
      </c>
      <c r="B222" s="11" t="s">
        <v>231</v>
      </c>
      <c r="C222" s="7">
        <v>4000001</v>
      </c>
      <c r="D222" s="7">
        <f t="shared" si="0"/>
        <v>1000000.25</v>
      </c>
      <c r="E222" s="8">
        <v>3000000.75</v>
      </c>
      <c r="F222" s="17" t="s">
        <v>210</v>
      </c>
    </row>
    <row r="223" spans="1:6" ht="195">
      <c r="A223" s="5">
        <v>222</v>
      </c>
      <c r="B223" s="11" t="s">
        <v>232</v>
      </c>
      <c r="C223" s="7">
        <v>350001</v>
      </c>
      <c r="D223" s="7">
        <f t="shared" si="0"/>
        <v>87500.25</v>
      </c>
      <c r="E223" s="8">
        <v>262500.75</v>
      </c>
      <c r="F223" s="17" t="s">
        <v>210</v>
      </c>
    </row>
    <row r="224" spans="1:6" ht="135">
      <c r="A224" s="5">
        <v>223</v>
      </c>
      <c r="B224" s="11" t="s">
        <v>233</v>
      </c>
      <c r="C224" s="7">
        <v>947980</v>
      </c>
      <c r="D224" s="7">
        <f t="shared" si="0"/>
        <v>236995</v>
      </c>
      <c r="E224" s="8">
        <v>710985</v>
      </c>
      <c r="F224" s="17" t="s">
        <v>210</v>
      </c>
    </row>
    <row r="225" spans="1:6" ht="135">
      <c r="A225" s="5">
        <v>224</v>
      </c>
      <c r="B225" s="11" t="s">
        <v>234</v>
      </c>
      <c r="C225" s="7">
        <v>447813</v>
      </c>
      <c r="D225" s="7">
        <f t="shared" si="0"/>
        <v>111953.25</v>
      </c>
      <c r="E225" s="8">
        <v>335859.75</v>
      </c>
      <c r="F225" s="17" t="s">
        <v>210</v>
      </c>
    </row>
    <row r="226" spans="1:6" ht="150">
      <c r="A226" s="5">
        <v>225</v>
      </c>
      <c r="B226" s="11" t="s">
        <v>235</v>
      </c>
      <c r="C226" s="7">
        <v>476489</v>
      </c>
      <c r="D226" s="7">
        <f t="shared" si="0"/>
        <v>119122.25</v>
      </c>
      <c r="E226" s="8">
        <v>357366.75</v>
      </c>
      <c r="F226" s="17" t="s">
        <v>210</v>
      </c>
    </row>
    <row r="227" spans="1:6" ht="150">
      <c r="A227" s="5">
        <v>226</v>
      </c>
      <c r="B227" s="11" t="s">
        <v>236</v>
      </c>
      <c r="C227" s="7">
        <v>194853</v>
      </c>
      <c r="D227" s="7">
        <f t="shared" si="0"/>
        <v>48713.25</v>
      </c>
      <c r="E227" s="8">
        <v>146139.75</v>
      </c>
      <c r="F227" s="17" t="s">
        <v>210</v>
      </c>
    </row>
    <row r="228" spans="1:6" ht="135">
      <c r="A228" s="5">
        <v>227</v>
      </c>
      <c r="B228" s="11" t="s">
        <v>237</v>
      </c>
      <c r="C228" s="7">
        <v>388032</v>
      </c>
      <c r="D228" s="7">
        <f t="shared" si="0"/>
        <v>97008</v>
      </c>
      <c r="E228" s="8">
        <v>291024</v>
      </c>
      <c r="F228" s="17" t="s">
        <v>210</v>
      </c>
    </row>
    <row r="229" spans="1:6" ht="225">
      <c r="A229" s="5">
        <v>228</v>
      </c>
      <c r="B229" s="11" t="s">
        <v>238</v>
      </c>
      <c r="C229" s="7">
        <v>268494</v>
      </c>
      <c r="D229" s="7">
        <f t="shared" si="0"/>
        <v>67123.5</v>
      </c>
      <c r="E229" s="8">
        <v>201370.5</v>
      </c>
      <c r="F229" s="17" t="s">
        <v>210</v>
      </c>
    </row>
    <row r="230" spans="1:6" ht="225">
      <c r="A230" s="5">
        <v>229</v>
      </c>
      <c r="B230" s="11" t="s">
        <v>239</v>
      </c>
      <c r="C230" s="7">
        <v>229497</v>
      </c>
      <c r="D230" s="7">
        <f t="shared" si="0"/>
        <v>57374.25</v>
      </c>
      <c r="E230" s="8">
        <v>172122.75</v>
      </c>
      <c r="F230" s="17" t="s">
        <v>210</v>
      </c>
    </row>
    <row r="231" spans="1:6" ht="225">
      <c r="A231" s="5">
        <v>230</v>
      </c>
      <c r="B231" s="11" t="s">
        <v>240</v>
      </c>
      <c r="C231" s="7">
        <v>354404</v>
      </c>
      <c r="D231" s="7">
        <f t="shared" si="0"/>
        <v>88601</v>
      </c>
      <c r="E231" s="8">
        <v>265803</v>
      </c>
      <c r="F231" s="17" t="s">
        <v>210</v>
      </c>
    </row>
    <row r="232" spans="1:6" ht="225">
      <c r="A232" s="5">
        <v>231</v>
      </c>
      <c r="B232" s="11" t="s">
        <v>241</v>
      </c>
      <c r="C232" s="7">
        <v>306056</v>
      </c>
      <c r="D232" s="7">
        <f t="shared" si="0"/>
        <v>76514</v>
      </c>
      <c r="E232" s="8">
        <v>229542</v>
      </c>
      <c r="F232" s="17" t="s">
        <v>210</v>
      </c>
    </row>
    <row r="233" spans="1:6" ht="225">
      <c r="A233" s="5">
        <v>232</v>
      </c>
      <c r="B233" s="11" t="s">
        <v>242</v>
      </c>
      <c r="C233" s="7">
        <v>425492</v>
      </c>
      <c r="D233" s="7">
        <f t="shared" si="0"/>
        <v>106373</v>
      </c>
      <c r="E233" s="8">
        <v>319119</v>
      </c>
      <c r="F233" s="17" t="s">
        <v>210</v>
      </c>
    </row>
    <row r="234" spans="1:6" ht="225">
      <c r="A234" s="5">
        <v>233</v>
      </c>
      <c r="B234" s="11" t="s">
        <v>243</v>
      </c>
      <c r="C234" s="7">
        <v>382661</v>
      </c>
      <c r="D234" s="7">
        <f t="shared" si="0"/>
        <v>95665.25</v>
      </c>
      <c r="E234" s="8">
        <v>286995.75</v>
      </c>
      <c r="F234" s="17" t="s">
        <v>210</v>
      </c>
    </row>
    <row r="235" spans="1:6" ht="255">
      <c r="A235" s="5">
        <v>234</v>
      </c>
      <c r="B235" s="11" t="s">
        <v>244</v>
      </c>
      <c r="C235" s="7">
        <v>570001</v>
      </c>
      <c r="D235" s="7">
        <f t="shared" si="0"/>
        <v>142500.25</v>
      </c>
      <c r="E235" s="8">
        <v>427500.75</v>
      </c>
      <c r="F235" s="17" t="s">
        <v>210</v>
      </c>
    </row>
    <row r="236" spans="1:6" ht="210">
      <c r="A236" s="5">
        <v>235</v>
      </c>
      <c r="B236" s="11" t="s">
        <v>245</v>
      </c>
      <c r="C236" s="7">
        <v>1934219</v>
      </c>
      <c r="D236" s="7">
        <f t="shared" si="0"/>
        <v>483554.75</v>
      </c>
      <c r="E236" s="8">
        <v>1450664.25</v>
      </c>
      <c r="F236" s="17" t="s">
        <v>210</v>
      </c>
    </row>
    <row r="237" spans="1:6" ht="285">
      <c r="A237" s="5">
        <v>236</v>
      </c>
      <c r="B237" s="11" t="s">
        <v>246</v>
      </c>
      <c r="C237" s="7">
        <v>995000</v>
      </c>
      <c r="D237" s="7">
        <f t="shared" si="0"/>
        <v>248750</v>
      </c>
      <c r="E237" s="8">
        <v>746250</v>
      </c>
      <c r="F237" s="17" t="s">
        <v>210</v>
      </c>
    </row>
    <row r="238" spans="1:6" ht="270">
      <c r="A238" s="5">
        <v>237</v>
      </c>
      <c r="B238" s="11" t="s">
        <v>247</v>
      </c>
      <c r="C238" s="7">
        <v>1506342</v>
      </c>
      <c r="D238" s="7">
        <f t="shared" si="0"/>
        <v>376585.5</v>
      </c>
      <c r="E238" s="8">
        <v>1129756.5</v>
      </c>
      <c r="F238" s="17" t="s">
        <v>210</v>
      </c>
    </row>
    <row r="239" spans="1:6" ht="270">
      <c r="A239" s="5">
        <v>238</v>
      </c>
      <c r="B239" s="11" t="s">
        <v>248</v>
      </c>
      <c r="C239" s="7">
        <v>4185144</v>
      </c>
      <c r="D239" s="7">
        <f t="shared" si="0"/>
        <v>1046286</v>
      </c>
      <c r="E239" s="8">
        <v>3138858</v>
      </c>
      <c r="F239" s="17" t="s">
        <v>210</v>
      </c>
    </row>
    <row r="240" spans="1:6" ht="270">
      <c r="A240" s="5">
        <v>239</v>
      </c>
      <c r="B240" s="11" t="s">
        <v>249</v>
      </c>
      <c r="C240" s="7">
        <v>3941596</v>
      </c>
      <c r="D240" s="7">
        <f t="shared" si="0"/>
        <v>985399</v>
      </c>
      <c r="E240" s="8">
        <v>2956197</v>
      </c>
      <c r="F240" s="17" t="s">
        <v>210</v>
      </c>
    </row>
    <row r="241" spans="1:6" ht="135">
      <c r="A241" s="5">
        <v>240</v>
      </c>
      <c r="B241" s="13" t="s">
        <v>250</v>
      </c>
      <c r="C241" s="7">
        <v>486484</v>
      </c>
      <c r="D241" s="7">
        <f t="shared" si="0"/>
        <v>121621</v>
      </c>
      <c r="E241" s="8">
        <v>364863</v>
      </c>
      <c r="F241" s="17" t="s">
        <v>210</v>
      </c>
    </row>
    <row r="242" spans="1:6" ht="90">
      <c r="A242" s="5">
        <v>241</v>
      </c>
      <c r="B242" s="13" t="s">
        <v>251</v>
      </c>
      <c r="C242" s="7">
        <v>479793</v>
      </c>
      <c r="D242" s="7">
        <f t="shared" si="0"/>
        <v>119948.25</v>
      </c>
      <c r="E242" s="8">
        <v>359844.75</v>
      </c>
      <c r="F242" s="17" t="s">
        <v>210</v>
      </c>
    </row>
    <row r="243" spans="1:6" ht="150">
      <c r="A243" s="5">
        <v>242</v>
      </c>
      <c r="B243" s="11" t="s">
        <v>252</v>
      </c>
      <c r="C243" s="7">
        <v>724459</v>
      </c>
      <c r="D243" s="7">
        <f t="shared" si="0"/>
        <v>181114.75</v>
      </c>
      <c r="E243" s="8">
        <v>543344.25</v>
      </c>
      <c r="F243" s="17" t="s">
        <v>210</v>
      </c>
    </row>
    <row r="244" spans="1:6" ht="135">
      <c r="A244" s="5">
        <v>243</v>
      </c>
      <c r="B244" s="11" t="s">
        <v>253</v>
      </c>
      <c r="C244" s="7">
        <v>344227</v>
      </c>
      <c r="D244" s="7">
        <f t="shared" si="0"/>
        <v>86056.75</v>
      </c>
      <c r="E244" s="8">
        <v>258170.25</v>
      </c>
      <c r="F244" s="17" t="s">
        <v>210</v>
      </c>
    </row>
    <row r="245" spans="1:6" ht="120">
      <c r="A245" s="5">
        <v>244</v>
      </c>
      <c r="B245" s="13" t="s">
        <v>254</v>
      </c>
      <c r="C245" s="7">
        <v>28112</v>
      </c>
      <c r="D245" s="7">
        <f t="shared" si="0"/>
        <v>7028</v>
      </c>
      <c r="E245" s="8">
        <v>21084</v>
      </c>
      <c r="F245" s="17" t="s">
        <v>210</v>
      </c>
    </row>
    <row r="246" spans="1:6" ht="135">
      <c r="A246" s="5">
        <v>245</v>
      </c>
      <c r="B246" s="13" t="s">
        <v>255</v>
      </c>
      <c r="C246" s="7">
        <v>1762482</v>
      </c>
      <c r="D246" s="7">
        <f t="shared" si="0"/>
        <v>440620.5</v>
      </c>
      <c r="E246" s="8">
        <v>1321861.5</v>
      </c>
      <c r="F246" s="17" t="s">
        <v>210</v>
      </c>
    </row>
    <row r="247" spans="1:6" ht="135">
      <c r="A247" s="5">
        <v>246</v>
      </c>
      <c r="B247" s="13" t="s">
        <v>256</v>
      </c>
      <c r="C247" s="7">
        <v>35440</v>
      </c>
      <c r="D247" s="7">
        <f t="shared" si="0"/>
        <v>8860</v>
      </c>
      <c r="E247" s="8">
        <v>26580</v>
      </c>
      <c r="F247" s="17" t="s">
        <v>210</v>
      </c>
    </row>
    <row r="248" spans="1:6" ht="135">
      <c r="A248" s="5">
        <v>247</v>
      </c>
      <c r="B248" s="13" t="s">
        <v>257</v>
      </c>
      <c r="C248" s="7">
        <v>29340</v>
      </c>
      <c r="D248" s="7">
        <f t="shared" si="0"/>
        <v>7335</v>
      </c>
      <c r="E248" s="8">
        <v>22005</v>
      </c>
      <c r="F248" s="17" t="s">
        <v>210</v>
      </c>
    </row>
    <row r="249" spans="1:6" ht="120" customHeight="1">
      <c r="A249" s="5">
        <v>248</v>
      </c>
      <c r="B249" s="18" t="s">
        <v>258</v>
      </c>
      <c r="C249" s="7">
        <v>38401</v>
      </c>
      <c r="D249" s="7">
        <f t="shared" si="0"/>
        <v>9600.25</v>
      </c>
      <c r="E249" s="8">
        <v>28800.75</v>
      </c>
      <c r="F249" s="17" t="s">
        <v>210</v>
      </c>
    </row>
    <row r="250" spans="1:6" ht="150">
      <c r="A250" s="5">
        <v>249</v>
      </c>
      <c r="B250" s="19" t="s">
        <v>259</v>
      </c>
      <c r="C250" s="7">
        <v>417946</v>
      </c>
      <c r="D250" s="7">
        <f t="shared" si="0"/>
        <v>104486.5</v>
      </c>
      <c r="E250" s="8">
        <v>313459.5</v>
      </c>
      <c r="F250" s="17" t="s">
        <v>210</v>
      </c>
    </row>
    <row r="251" spans="1:6" ht="90">
      <c r="A251" s="5">
        <v>250</v>
      </c>
      <c r="B251" s="19" t="s">
        <v>260</v>
      </c>
      <c r="C251" s="7">
        <v>103447</v>
      </c>
      <c r="D251" s="7">
        <f t="shared" si="0"/>
        <v>25861.75</v>
      </c>
      <c r="E251" s="8">
        <v>77585.25</v>
      </c>
      <c r="F251" s="17" t="s">
        <v>210</v>
      </c>
    </row>
    <row r="252" spans="1:6" ht="90">
      <c r="A252" s="5">
        <v>251</v>
      </c>
      <c r="B252" s="19" t="s">
        <v>261</v>
      </c>
      <c r="C252" s="7">
        <v>121435</v>
      </c>
      <c r="D252" s="7">
        <f t="shared" si="0"/>
        <v>30358.75</v>
      </c>
      <c r="E252" s="8">
        <v>91076.25</v>
      </c>
      <c r="F252" s="17" t="s">
        <v>210</v>
      </c>
    </row>
    <row r="253" spans="1:6" ht="90">
      <c r="A253" s="5">
        <v>252</v>
      </c>
      <c r="B253" s="19" t="s">
        <v>262</v>
      </c>
      <c r="C253" s="7">
        <v>164263</v>
      </c>
      <c r="D253" s="7">
        <f t="shared" si="0"/>
        <v>41065.75</v>
      </c>
      <c r="E253" s="8">
        <v>123197.25</v>
      </c>
      <c r="F253" s="17" t="s">
        <v>210</v>
      </c>
    </row>
    <row r="254" spans="1:6" ht="30">
      <c r="A254" s="5">
        <v>253</v>
      </c>
      <c r="B254" s="20" t="s">
        <v>263</v>
      </c>
      <c r="C254" s="7">
        <v>561949</v>
      </c>
      <c r="D254" s="7">
        <f t="shared" si="0"/>
        <v>140487.25</v>
      </c>
      <c r="E254" s="8">
        <v>421461.75</v>
      </c>
      <c r="F254" s="17" t="s">
        <v>210</v>
      </c>
    </row>
    <row r="255" spans="1:6" ht="30">
      <c r="A255" s="5">
        <v>254</v>
      </c>
      <c r="B255" s="20" t="s">
        <v>263</v>
      </c>
      <c r="C255" s="7">
        <v>570077</v>
      </c>
      <c r="D255" s="7">
        <f t="shared" si="0"/>
        <v>142519.25</v>
      </c>
      <c r="E255" s="8">
        <v>427557.75</v>
      </c>
      <c r="F255" s="17" t="s">
        <v>210</v>
      </c>
    </row>
    <row r="256" spans="1:6" ht="120">
      <c r="A256" s="5">
        <v>255</v>
      </c>
      <c r="B256" s="19" t="s">
        <v>264</v>
      </c>
      <c r="C256" s="7">
        <v>179177</v>
      </c>
      <c r="D256" s="7">
        <f t="shared" si="0"/>
        <v>44794.25</v>
      </c>
      <c r="E256" s="8">
        <v>134382.75</v>
      </c>
      <c r="F256" s="17" t="s">
        <v>210</v>
      </c>
    </row>
    <row r="257" spans="1:6" ht="45">
      <c r="A257" s="5">
        <v>256</v>
      </c>
      <c r="B257" s="19" t="s">
        <v>265</v>
      </c>
      <c r="C257" s="7">
        <v>162950</v>
      </c>
      <c r="D257" s="7">
        <f t="shared" ref="D257:D511" si="1">C257*0.25</f>
        <v>40737.5</v>
      </c>
      <c r="E257" s="8">
        <v>122212.5</v>
      </c>
      <c r="F257" s="17" t="s">
        <v>210</v>
      </c>
    </row>
    <row r="258" spans="1:6" ht="45">
      <c r="A258" s="5">
        <v>257</v>
      </c>
      <c r="B258" s="19" t="s">
        <v>266</v>
      </c>
      <c r="C258" s="7">
        <v>327224</v>
      </c>
      <c r="D258" s="7">
        <f t="shared" si="1"/>
        <v>81806</v>
      </c>
      <c r="E258" s="8">
        <v>245418</v>
      </c>
      <c r="F258" s="17" t="s">
        <v>210</v>
      </c>
    </row>
    <row r="259" spans="1:6" ht="270">
      <c r="A259" s="5">
        <v>258</v>
      </c>
      <c r="B259" s="19" t="s">
        <v>267</v>
      </c>
      <c r="C259" s="7">
        <v>4063570</v>
      </c>
      <c r="D259" s="7">
        <f t="shared" si="1"/>
        <v>1015892.5</v>
      </c>
      <c r="E259" s="8">
        <v>3047677.5</v>
      </c>
      <c r="F259" s="17" t="s">
        <v>210</v>
      </c>
    </row>
    <row r="260" spans="1:6" ht="195">
      <c r="A260" s="5">
        <v>259</v>
      </c>
      <c r="B260" s="19" t="s">
        <v>268</v>
      </c>
      <c r="C260" s="7">
        <v>469253</v>
      </c>
      <c r="D260" s="7">
        <f t="shared" si="1"/>
        <v>117313.25</v>
      </c>
      <c r="E260" s="8">
        <v>351939.75</v>
      </c>
      <c r="F260" s="17" t="s">
        <v>210</v>
      </c>
    </row>
    <row r="261" spans="1:6" ht="195">
      <c r="A261" s="5">
        <v>260</v>
      </c>
      <c r="B261" s="19" t="s">
        <v>269</v>
      </c>
      <c r="C261" s="7">
        <v>890001</v>
      </c>
      <c r="D261" s="7">
        <f t="shared" si="1"/>
        <v>222500.25</v>
      </c>
      <c r="E261" s="8">
        <v>667500.75</v>
      </c>
      <c r="F261" s="17" t="s">
        <v>210</v>
      </c>
    </row>
    <row r="262" spans="1:6" ht="75">
      <c r="A262" s="5">
        <v>261</v>
      </c>
      <c r="B262" s="18" t="s">
        <v>270</v>
      </c>
      <c r="C262" s="7">
        <v>512764</v>
      </c>
      <c r="D262" s="7">
        <f t="shared" si="1"/>
        <v>128191</v>
      </c>
      <c r="E262" s="8">
        <v>384573</v>
      </c>
      <c r="F262" s="17" t="s">
        <v>210</v>
      </c>
    </row>
    <row r="263" spans="1:6" ht="75">
      <c r="A263" s="5">
        <v>262</v>
      </c>
      <c r="B263" s="18" t="s">
        <v>271</v>
      </c>
      <c r="C263" s="7">
        <v>404365</v>
      </c>
      <c r="D263" s="7">
        <f t="shared" si="1"/>
        <v>101091.25</v>
      </c>
      <c r="E263" s="8">
        <v>303273.75</v>
      </c>
      <c r="F263" s="17" t="s">
        <v>210</v>
      </c>
    </row>
    <row r="264" spans="1:6" ht="120">
      <c r="A264" s="5">
        <v>263</v>
      </c>
      <c r="B264" s="18" t="s">
        <v>272</v>
      </c>
      <c r="C264" s="7">
        <v>1013806</v>
      </c>
      <c r="D264" s="7">
        <f t="shared" si="1"/>
        <v>253451.5</v>
      </c>
      <c r="E264" s="8">
        <v>760354.5</v>
      </c>
      <c r="F264" s="17" t="s">
        <v>210</v>
      </c>
    </row>
    <row r="265" spans="1:6" ht="120">
      <c r="A265" s="5">
        <v>264</v>
      </c>
      <c r="B265" s="18" t="s">
        <v>273</v>
      </c>
      <c r="C265" s="7">
        <v>834150</v>
      </c>
      <c r="D265" s="7">
        <f t="shared" si="1"/>
        <v>208537.5</v>
      </c>
      <c r="E265" s="8">
        <v>625612.5</v>
      </c>
      <c r="F265" s="17" t="s">
        <v>210</v>
      </c>
    </row>
    <row r="266" spans="1:6" ht="75">
      <c r="A266" s="5">
        <v>265</v>
      </c>
      <c r="B266" s="19" t="s">
        <v>274</v>
      </c>
      <c r="C266" s="7">
        <v>118694</v>
      </c>
      <c r="D266" s="7">
        <f t="shared" si="1"/>
        <v>29673.5</v>
      </c>
      <c r="E266" s="8">
        <v>89020.5</v>
      </c>
      <c r="F266" s="17" t="s">
        <v>210</v>
      </c>
    </row>
    <row r="267" spans="1:6" ht="105">
      <c r="A267" s="5">
        <v>266</v>
      </c>
      <c r="B267" s="18" t="s">
        <v>275</v>
      </c>
      <c r="C267" s="7">
        <v>137511</v>
      </c>
      <c r="D267" s="7">
        <f t="shared" si="1"/>
        <v>34377.75</v>
      </c>
      <c r="E267" s="8">
        <v>103133.25</v>
      </c>
      <c r="F267" s="17" t="s">
        <v>210</v>
      </c>
    </row>
    <row r="268" spans="1:6" ht="60">
      <c r="A268" s="5">
        <v>267</v>
      </c>
      <c r="B268" s="18" t="s">
        <v>276</v>
      </c>
      <c r="C268" s="7">
        <v>153690</v>
      </c>
      <c r="D268" s="7">
        <f t="shared" si="1"/>
        <v>38422.5</v>
      </c>
      <c r="E268" s="8">
        <v>115267.5</v>
      </c>
      <c r="F268" s="17" t="s">
        <v>210</v>
      </c>
    </row>
    <row r="269" spans="1:6" ht="45">
      <c r="A269" s="5">
        <v>268</v>
      </c>
      <c r="B269" s="18" t="s">
        <v>277</v>
      </c>
      <c r="C269" s="7">
        <v>4124</v>
      </c>
      <c r="D269" s="7">
        <f t="shared" si="1"/>
        <v>1031</v>
      </c>
      <c r="E269" s="8">
        <v>3093</v>
      </c>
      <c r="F269" s="17" t="s">
        <v>210</v>
      </c>
    </row>
    <row r="270" spans="1:6" ht="60">
      <c r="A270" s="5">
        <v>269</v>
      </c>
      <c r="B270" s="18" t="s">
        <v>278</v>
      </c>
      <c r="C270" s="7">
        <v>289588</v>
      </c>
      <c r="D270" s="7">
        <f t="shared" si="1"/>
        <v>72397</v>
      </c>
      <c r="E270" s="8">
        <v>217191</v>
      </c>
      <c r="F270" s="17" t="s">
        <v>210</v>
      </c>
    </row>
    <row r="271" spans="1:6" ht="90">
      <c r="A271" s="5">
        <v>270</v>
      </c>
      <c r="B271" s="18" t="s">
        <v>279</v>
      </c>
      <c r="C271" s="7">
        <v>292404</v>
      </c>
      <c r="D271" s="7">
        <f t="shared" si="1"/>
        <v>73101</v>
      </c>
      <c r="E271" s="8">
        <v>219303</v>
      </c>
      <c r="F271" s="17" t="s">
        <v>210</v>
      </c>
    </row>
    <row r="272" spans="1:6" ht="45">
      <c r="A272" s="5">
        <v>271</v>
      </c>
      <c r="B272" s="21" t="s">
        <v>280</v>
      </c>
      <c r="C272" s="22">
        <v>150000</v>
      </c>
      <c r="D272" s="7">
        <f t="shared" si="1"/>
        <v>37500</v>
      </c>
      <c r="E272" s="8">
        <v>112500</v>
      </c>
      <c r="F272" s="17" t="s">
        <v>210</v>
      </c>
    </row>
    <row r="273" spans="1:6" ht="90">
      <c r="A273" s="5">
        <v>272</v>
      </c>
      <c r="B273" s="18" t="s">
        <v>281</v>
      </c>
      <c r="C273" s="7">
        <v>997867</v>
      </c>
      <c r="D273" s="7">
        <f t="shared" si="1"/>
        <v>249466.75</v>
      </c>
      <c r="E273" s="8">
        <v>748400.25</v>
      </c>
      <c r="F273" s="17" t="s">
        <v>210</v>
      </c>
    </row>
    <row r="274" spans="1:6" ht="45">
      <c r="A274" s="5">
        <v>273</v>
      </c>
      <c r="B274" s="18" t="s">
        <v>282</v>
      </c>
      <c r="C274" s="7">
        <v>335436</v>
      </c>
      <c r="D274" s="7">
        <f t="shared" si="1"/>
        <v>83859</v>
      </c>
      <c r="E274" s="8">
        <v>251577</v>
      </c>
      <c r="F274" s="17" t="s">
        <v>210</v>
      </c>
    </row>
    <row r="275" spans="1:6" ht="120">
      <c r="A275" s="5">
        <v>274</v>
      </c>
      <c r="B275" s="18" t="s">
        <v>283</v>
      </c>
      <c r="C275" s="7">
        <v>122458</v>
      </c>
      <c r="D275" s="7">
        <f t="shared" si="1"/>
        <v>30614.5</v>
      </c>
      <c r="E275" s="8">
        <v>91843.5</v>
      </c>
      <c r="F275" s="17" t="s">
        <v>210</v>
      </c>
    </row>
    <row r="276" spans="1:6" ht="60">
      <c r="A276" s="5">
        <v>275</v>
      </c>
      <c r="B276" s="18" t="s">
        <v>284</v>
      </c>
      <c r="C276" s="7">
        <v>303614</v>
      </c>
      <c r="D276" s="7">
        <f t="shared" si="1"/>
        <v>75903.5</v>
      </c>
      <c r="E276" s="8">
        <v>227710.5</v>
      </c>
      <c r="F276" s="17" t="s">
        <v>210</v>
      </c>
    </row>
    <row r="277" spans="1:6" ht="45">
      <c r="A277" s="5">
        <v>276</v>
      </c>
      <c r="B277" s="18" t="s">
        <v>285</v>
      </c>
      <c r="C277" s="7">
        <v>471129</v>
      </c>
      <c r="D277" s="7">
        <f t="shared" si="1"/>
        <v>117782.25</v>
      </c>
      <c r="E277" s="8">
        <v>353346.75</v>
      </c>
      <c r="F277" s="17" t="s">
        <v>210</v>
      </c>
    </row>
    <row r="278" spans="1:6" ht="45">
      <c r="A278" s="5">
        <v>277</v>
      </c>
      <c r="B278" s="18" t="s">
        <v>286</v>
      </c>
      <c r="C278" s="7">
        <v>204583</v>
      </c>
      <c r="D278" s="7">
        <f t="shared" si="1"/>
        <v>51145.75</v>
      </c>
      <c r="E278" s="8">
        <v>153437.25</v>
      </c>
      <c r="F278" s="17" t="s">
        <v>210</v>
      </c>
    </row>
    <row r="279" spans="1:6" ht="90">
      <c r="A279" s="5">
        <v>278</v>
      </c>
      <c r="B279" s="21" t="s">
        <v>287</v>
      </c>
      <c r="C279" s="7">
        <v>200655</v>
      </c>
      <c r="D279" s="7">
        <f t="shared" si="1"/>
        <v>50163.75</v>
      </c>
      <c r="E279" s="8">
        <v>150491.25</v>
      </c>
      <c r="F279" s="17" t="s">
        <v>210</v>
      </c>
    </row>
    <row r="280" spans="1:6" ht="45">
      <c r="A280" s="5">
        <v>279</v>
      </c>
      <c r="B280" s="18" t="s">
        <v>288</v>
      </c>
      <c r="C280" s="7">
        <v>251256</v>
      </c>
      <c r="D280" s="7">
        <f t="shared" si="1"/>
        <v>62814</v>
      </c>
      <c r="E280" s="8">
        <v>188442</v>
      </c>
      <c r="F280" s="17" t="s">
        <v>210</v>
      </c>
    </row>
    <row r="281" spans="1:6" ht="45">
      <c r="A281" s="5">
        <v>280</v>
      </c>
      <c r="B281" s="18" t="s">
        <v>289</v>
      </c>
      <c r="C281" s="7">
        <v>462994</v>
      </c>
      <c r="D281" s="7">
        <f t="shared" si="1"/>
        <v>115748.5</v>
      </c>
      <c r="E281" s="8">
        <v>347245.5</v>
      </c>
      <c r="F281" s="17" t="s">
        <v>210</v>
      </c>
    </row>
    <row r="282" spans="1:6" ht="45">
      <c r="A282" s="5">
        <v>281</v>
      </c>
      <c r="B282" s="18" t="s">
        <v>290</v>
      </c>
      <c r="C282" s="7">
        <v>275742</v>
      </c>
      <c r="D282" s="7">
        <f t="shared" si="1"/>
        <v>68935.5</v>
      </c>
      <c r="E282" s="8">
        <v>206806.5</v>
      </c>
      <c r="F282" s="17" t="s">
        <v>210</v>
      </c>
    </row>
    <row r="283" spans="1:6" ht="75">
      <c r="A283" s="5">
        <v>282</v>
      </c>
      <c r="B283" s="21" t="s">
        <v>291</v>
      </c>
      <c r="C283" s="7">
        <v>10641749</v>
      </c>
      <c r="D283" s="7">
        <f t="shared" si="1"/>
        <v>2660437.25</v>
      </c>
      <c r="E283" s="8">
        <v>7981311.75</v>
      </c>
      <c r="F283" s="17" t="s">
        <v>210</v>
      </c>
    </row>
    <row r="284" spans="1:6" ht="60">
      <c r="A284" s="5">
        <v>283</v>
      </c>
      <c r="B284" s="18" t="s">
        <v>292</v>
      </c>
      <c r="C284" s="7">
        <v>479196</v>
      </c>
      <c r="D284" s="7">
        <f t="shared" si="1"/>
        <v>119799</v>
      </c>
      <c r="E284" s="8">
        <v>359397</v>
      </c>
      <c r="F284" s="17" t="s">
        <v>210</v>
      </c>
    </row>
    <row r="285" spans="1:6" ht="45">
      <c r="A285" s="5">
        <v>284</v>
      </c>
      <c r="B285" s="18" t="s">
        <v>293</v>
      </c>
      <c r="C285" s="7">
        <v>1003644</v>
      </c>
      <c r="D285" s="7">
        <f t="shared" si="1"/>
        <v>250911</v>
      </c>
      <c r="E285" s="8">
        <v>752733</v>
      </c>
      <c r="F285" s="17" t="s">
        <v>210</v>
      </c>
    </row>
    <row r="286" spans="1:6" ht="60">
      <c r="A286" s="5">
        <v>285</v>
      </c>
      <c r="B286" s="18" t="s">
        <v>294</v>
      </c>
      <c r="C286" s="7">
        <v>3687</v>
      </c>
      <c r="D286" s="7">
        <f t="shared" si="1"/>
        <v>921.75</v>
      </c>
      <c r="E286" s="8">
        <v>2765.25</v>
      </c>
      <c r="F286" s="17" t="s">
        <v>210</v>
      </c>
    </row>
    <row r="287" spans="1:6" ht="45">
      <c r="A287" s="5">
        <v>286</v>
      </c>
      <c r="B287" s="18" t="s">
        <v>295</v>
      </c>
      <c r="C287" s="7">
        <v>493643</v>
      </c>
      <c r="D287" s="7">
        <f t="shared" si="1"/>
        <v>123410.75</v>
      </c>
      <c r="E287" s="8">
        <v>370232.25</v>
      </c>
      <c r="F287" s="23" t="s">
        <v>296</v>
      </c>
    </row>
    <row r="288" spans="1:6" ht="45">
      <c r="A288" s="5">
        <v>287</v>
      </c>
      <c r="B288" s="18" t="s">
        <v>297</v>
      </c>
      <c r="C288" s="7">
        <v>5544312</v>
      </c>
      <c r="D288" s="7">
        <f t="shared" si="1"/>
        <v>1386078</v>
      </c>
      <c r="E288" s="8">
        <v>4158234</v>
      </c>
      <c r="F288" s="23" t="s">
        <v>296</v>
      </c>
    </row>
    <row r="289" spans="1:6" ht="105">
      <c r="A289" s="5">
        <v>288</v>
      </c>
      <c r="B289" s="19" t="s">
        <v>298</v>
      </c>
      <c r="C289" s="7">
        <v>649113</v>
      </c>
      <c r="D289" s="7">
        <f t="shared" si="1"/>
        <v>162278.25</v>
      </c>
      <c r="E289" s="8">
        <v>486834.75</v>
      </c>
      <c r="F289" s="23" t="s">
        <v>296</v>
      </c>
    </row>
    <row r="290" spans="1:6" ht="105">
      <c r="A290" s="5">
        <v>289</v>
      </c>
      <c r="B290" s="19" t="s">
        <v>299</v>
      </c>
      <c r="C290" s="7">
        <v>1023192</v>
      </c>
      <c r="D290" s="7">
        <f t="shared" si="1"/>
        <v>255798</v>
      </c>
      <c r="E290" s="8">
        <v>767394</v>
      </c>
      <c r="F290" s="23" t="s">
        <v>296</v>
      </c>
    </row>
    <row r="291" spans="1:6" ht="105">
      <c r="A291" s="5">
        <v>290</v>
      </c>
      <c r="B291" s="19" t="s">
        <v>300</v>
      </c>
      <c r="C291" s="7">
        <v>632627</v>
      </c>
      <c r="D291" s="7">
        <f t="shared" si="1"/>
        <v>158156.75</v>
      </c>
      <c r="E291" s="8">
        <v>474470.25</v>
      </c>
      <c r="F291" s="23" t="s">
        <v>296</v>
      </c>
    </row>
    <row r="292" spans="1:6" ht="105">
      <c r="A292" s="5">
        <v>291</v>
      </c>
      <c r="B292" s="19" t="s">
        <v>301</v>
      </c>
      <c r="C292" s="7">
        <v>1008300</v>
      </c>
      <c r="D292" s="7">
        <f t="shared" si="1"/>
        <v>252075</v>
      </c>
      <c r="E292" s="8">
        <v>756225</v>
      </c>
      <c r="F292" s="23" t="s">
        <v>296</v>
      </c>
    </row>
    <row r="293" spans="1:6" ht="90">
      <c r="A293" s="5">
        <v>292</v>
      </c>
      <c r="B293" s="19" t="s">
        <v>302</v>
      </c>
      <c r="C293" s="7">
        <v>1729814</v>
      </c>
      <c r="D293" s="7">
        <f t="shared" si="1"/>
        <v>432453.5</v>
      </c>
      <c r="E293" s="8">
        <v>1297360.5</v>
      </c>
      <c r="F293" s="23" t="s">
        <v>296</v>
      </c>
    </row>
    <row r="294" spans="1:6" ht="90">
      <c r="A294" s="5">
        <v>293</v>
      </c>
      <c r="B294" s="19" t="s">
        <v>303</v>
      </c>
      <c r="C294" s="7">
        <v>356291</v>
      </c>
      <c r="D294" s="7">
        <f t="shared" si="1"/>
        <v>89072.75</v>
      </c>
      <c r="E294" s="8">
        <v>267218.25</v>
      </c>
      <c r="F294" s="23" t="s">
        <v>296</v>
      </c>
    </row>
    <row r="295" spans="1:6" ht="90">
      <c r="A295" s="5">
        <v>294</v>
      </c>
      <c r="B295" s="19" t="s">
        <v>304</v>
      </c>
      <c r="C295" s="7">
        <v>1146316</v>
      </c>
      <c r="D295" s="7">
        <f t="shared" si="1"/>
        <v>286579</v>
      </c>
      <c r="E295" s="8">
        <v>859737</v>
      </c>
      <c r="F295" s="23" t="s">
        <v>296</v>
      </c>
    </row>
    <row r="296" spans="1:6" ht="90">
      <c r="A296" s="5">
        <v>295</v>
      </c>
      <c r="B296" s="19" t="s">
        <v>305</v>
      </c>
      <c r="C296" s="7">
        <v>2141089</v>
      </c>
      <c r="D296" s="7">
        <f t="shared" si="1"/>
        <v>535272.25</v>
      </c>
      <c r="E296" s="8">
        <v>1605816.75</v>
      </c>
      <c r="F296" s="23" t="s">
        <v>296</v>
      </c>
    </row>
    <row r="297" spans="1:6" ht="90">
      <c r="A297" s="5">
        <v>296</v>
      </c>
      <c r="B297" s="19" t="s">
        <v>306</v>
      </c>
      <c r="C297" s="7">
        <v>814371</v>
      </c>
      <c r="D297" s="7">
        <f t="shared" si="1"/>
        <v>203592.75</v>
      </c>
      <c r="E297" s="8">
        <v>610778.25</v>
      </c>
      <c r="F297" s="23" t="s">
        <v>296</v>
      </c>
    </row>
    <row r="298" spans="1:6" ht="75">
      <c r="A298" s="5">
        <v>297</v>
      </c>
      <c r="B298" s="19" t="s">
        <v>307</v>
      </c>
      <c r="C298" s="7">
        <v>719515</v>
      </c>
      <c r="D298" s="7">
        <f t="shared" si="1"/>
        <v>179878.75</v>
      </c>
      <c r="E298" s="8">
        <v>539636.25</v>
      </c>
      <c r="F298" s="23" t="s">
        <v>296</v>
      </c>
    </row>
    <row r="299" spans="1:6" ht="75">
      <c r="A299" s="5">
        <v>298</v>
      </c>
      <c r="B299" s="19" t="s">
        <v>308</v>
      </c>
      <c r="C299" s="7">
        <v>910903</v>
      </c>
      <c r="D299" s="7">
        <f t="shared" si="1"/>
        <v>227725.75</v>
      </c>
      <c r="E299" s="8">
        <v>683177.25</v>
      </c>
      <c r="F299" s="23" t="s">
        <v>296</v>
      </c>
    </row>
    <row r="300" spans="1:6" ht="75">
      <c r="A300" s="5">
        <v>299</v>
      </c>
      <c r="B300" s="19" t="s">
        <v>309</v>
      </c>
      <c r="C300" s="7">
        <v>639224</v>
      </c>
      <c r="D300" s="7">
        <f t="shared" si="1"/>
        <v>159806</v>
      </c>
      <c r="E300" s="8">
        <v>479418</v>
      </c>
      <c r="F300" s="23" t="s">
        <v>296</v>
      </c>
    </row>
    <row r="301" spans="1:6" ht="195">
      <c r="A301" s="5">
        <v>300</v>
      </c>
      <c r="B301" s="18" t="s">
        <v>310</v>
      </c>
      <c r="C301" s="7">
        <v>1617286</v>
      </c>
      <c r="D301" s="7">
        <f t="shared" si="1"/>
        <v>404321.5</v>
      </c>
      <c r="E301" s="8">
        <v>1212964.5</v>
      </c>
      <c r="F301" s="23" t="s">
        <v>296</v>
      </c>
    </row>
    <row r="302" spans="1:6" ht="165">
      <c r="A302" s="5">
        <v>301</v>
      </c>
      <c r="B302" s="18" t="s">
        <v>311</v>
      </c>
      <c r="C302" s="7">
        <v>1600001</v>
      </c>
      <c r="D302" s="7">
        <f t="shared" si="1"/>
        <v>400000.25</v>
      </c>
      <c r="E302" s="8">
        <v>1200000.75</v>
      </c>
      <c r="F302" s="23" t="s">
        <v>296</v>
      </c>
    </row>
    <row r="303" spans="1:6" ht="60">
      <c r="A303" s="5">
        <v>302</v>
      </c>
      <c r="B303" s="19" t="s">
        <v>312</v>
      </c>
      <c r="C303" s="7">
        <v>1160000</v>
      </c>
      <c r="D303" s="7">
        <f t="shared" si="1"/>
        <v>290000</v>
      </c>
      <c r="E303" s="8">
        <v>870000</v>
      </c>
      <c r="F303" s="23" t="s">
        <v>296</v>
      </c>
    </row>
    <row r="304" spans="1:6" ht="60">
      <c r="A304" s="5">
        <v>303</v>
      </c>
      <c r="B304" s="19" t="s">
        <v>313</v>
      </c>
      <c r="C304" s="7">
        <v>1620001</v>
      </c>
      <c r="D304" s="7">
        <f t="shared" si="1"/>
        <v>405000.25</v>
      </c>
      <c r="E304" s="8">
        <v>1215000.75</v>
      </c>
      <c r="F304" s="23" t="s">
        <v>296</v>
      </c>
    </row>
    <row r="305" spans="1:6" ht="45">
      <c r="A305" s="5">
        <v>304</v>
      </c>
      <c r="B305" s="19" t="s">
        <v>314</v>
      </c>
      <c r="C305" s="7">
        <v>1314935</v>
      </c>
      <c r="D305" s="7">
        <f t="shared" si="1"/>
        <v>328733.75</v>
      </c>
      <c r="E305" s="8">
        <v>986201.25</v>
      </c>
      <c r="F305" s="23" t="s">
        <v>296</v>
      </c>
    </row>
    <row r="306" spans="1:6" ht="45">
      <c r="A306" s="5">
        <v>305</v>
      </c>
      <c r="B306" s="19" t="s">
        <v>315</v>
      </c>
      <c r="C306" s="7">
        <v>1590616</v>
      </c>
      <c r="D306" s="7">
        <f t="shared" si="1"/>
        <v>397654</v>
      </c>
      <c r="E306" s="8">
        <v>1192962</v>
      </c>
      <c r="F306" s="23" t="s">
        <v>296</v>
      </c>
    </row>
    <row r="307" spans="1:6" ht="90">
      <c r="A307" s="5">
        <v>306</v>
      </c>
      <c r="B307" s="18" t="s">
        <v>316</v>
      </c>
      <c r="C307" s="7">
        <v>3500688</v>
      </c>
      <c r="D307" s="7">
        <f t="shared" si="1"/>
        <v>875172</v>
      </c>
      <c r="E307" s="8">
        <v>2625516</v>
      </c>
      <c r="F307" s="23" t="s">
        <v>296</v>
      </c>
    </row>
    <row r="308" spans="1:6" ht="60">
      <c r="A308" s="5">
        <v>307</v>
      </c>
      <c r="B308" s="18" t="s">
        <v>317</v>
      </c>
      <c r="C308" s="7">
        <v>4267269</v>
      </c>
      <c r="D308" s="7">
        <f t="shared" si="1"/>
        <v>1066817.25</v>
      </c>
      <c r="E308" s="8">
        <v>3200451.75</v>
      </c>
      <c r="F308" s="23" t="s">
        <v>296</v>
      </c>
    </row>
    <row r="309" spans="1:6" ht="75">
      <c r="A309" s="5">
        <v>308</v>
      </c>
      <c r="B309" s="18" t="s">
        <v>318</v>
      </c>
      <c r="C309" s="7">
        <v>5145526</v>
      </c>
      <c r="D309" s="7">
        <f t="shared" si="1"/>
        <v>1286381.5</v>
      </c>
      <c r="E309" s="8">
        <v>3859144.5</v>
      </c>
      <c r="F309" s="23" t="s">
        <v>296</v>
      </c>
    </row>
    <row r="310" spans="1:6" ht="75">
      <c r="A310" s="5">
        <v>309</v>
      </c>
      <c r="B310" s="18" t="s">
        <v>319</v>
      </c>
      <c r="C310" s="7">
        <v>6054244</v>
      </c>
      <c r="D310" s="7">
        <f t="shared" si="1"/>
        <v>1513561</v>
      </c>
      <c r="E310" s="8">
        <v>4540683</v>
      </c>
      <c r="F310" s="23" t="s">
        <v>296</v>
      </c>
    </row>
    <row r="311" spans="1:6" ht="90">
      <c r="A311" s="5">
        <v>310</v>
      </c>
      <c r="B311" s="18" t="s">
        <v>320</v>
      </c>
      <c r="C311" s="7">
        <v>7463006</v>
      </c>
      <c r="D311" s="7">
        <f t="shared" si="1"/>
        <v>1865751.5</v>
      </c>
      <c r="E311" s="8">
        <v>5597254.5</v>
      </c>
      <c r="F311" s="23" t="s">
        <v>296</v>
      </c>
    </row>
    <row r="312" spans="1:6" ht="105">
      <c r="A312" s="5">
        <v>311</v>
      </c>
      <c r="B312" s="18" t="s">
        <v>321</v>
      </c>
      <c r="C312" s="7">
        <v>400738</v>
      </c>
      <c r="D312" s="7">
        <f t="shared" si="1"/>
        <v>100184.5</v>
      </c>
      <c r="E312" s="8">
        <v>300553.5</v>
      </c>
      <c r="F312" s="23" t="s">
        <v>296</v>
      </c>
    </row>
    <row r="313" spans="1:6" ht="105">
      <c r="A313" s="5">
        <v>312</v>
      </c>
      <c r="B313" s="18" t="s">
        <v>322</v>
      </c>
      <c r="C313" s="7">
        <v>562544</v>
      </c>
      <c r="D313" s="7">
        <f t="shared" si="1"/>
        <v>140636</v>
      </c>
      <c r="E313" s="8">
        <v>421908</v>
      </c>
      <c r="F313" s="23" t="s">
        <v>296</v>
      </c>
    </row>
    <row r="314" spans="1:6" ht="120">
      <c r="A314" s="5">
        <v>313</v>
      </c>
      <c r="B314" s="18" t="s">
        <v>323</v>
      </c>
      <c r="C314" s="7">
        <v>717291</v>
      </c>
      <c r="D314" s="7">
        <f t="shared" si="1"/>
        <v>179322.75</v>
      </c>
      <c r="E314" s="8">
        <v>537968.25</v>
      </c>
      <c r="F314" s="23" t="s">
        <v>296</v>
      </c>
    </row>
    <row r="315" spans="1:6" ht="60">
      <c r="A315" s="5">
        <v>314</v>
      </c>
      <c r="B315" s="18" t="s">
        <v>324</v>
      </c>
      <c r="C315" s="7">
        <v>138052</v>
      </c>
      <c r="D315" s="7">
        <f t="shared" si="1"/>
        <v>34513</v>
      </c>
      <c r="E315" s="8">
        <v>103539</v>
      </c>
      <c r="F315" s="23" t="s">
        <v>296</v>
      </c>
    </row>
    <row r="316" spans="1:6" ht="15.75">
      <c r="A316" s="5">
        <v>315</v>
      </c>
      <c r="B316" s="19" t="s">
        <v>325</v>
      </c>
      <c r="C316" s="7">
        <v>721803</v>
      </c>
      <c r="D316" s="7">
        <f t="shared" si="1"/>
        <v>180450.75</v>
      </c>
      <c r="E316" s="8">
        <v>541352.25</v>
      </c>
      <c r="F316" s="24" t="s">
        <v>326</v>
      </c>
    </row>
    <row r="317" spans="1:6" ht="30">
      <c r="A317" s="5">
        <v>316</v>
      </c>
      <c r="B317" s="19" t="s">
        <v>327</v>
      </c>
      <c r="C317" s="7">
        <v>400000</v>
      </c>
      <c r="D317" s="7">
        <f t="shared" si="1"/>
        <v>100000</v>
      </c>
      <c r="E317" s="8">
        <v>300000</v>
      </c>
      <c r="F317" s="24" t="s">
        <v>326</v>
      </c>
    </row>
    <row r="318" spans="1:6" ht="30">
      <c r="A318" s="5">
        <v>317</v>
      </c>
      <c r="B318" s="19" t="s">
        <v>328</v>
      </c>
      <c r="C318" s="7">
        <v>770787</v>
      </c>
      <c r="D318" s="7">
        <f t="shared" si="1"/>
        <v>192696.75</v>
      </c>
      <c r="E318" s="8">
        <v>578090.25</v>
      </c>
      <c r="F318" s="24" t="s">
        <v>326</v>
      </c>
    </row>
    <row r="319" spans="1:6" ht="30">
      <c r="A319" s="5">
        <v>318</v>
      </c>
      <c r="B319" s="19" t="s">
        <v>329</v>
      </c>
      <c r="C319" s="7">
        <v>1469705</v>
      </c>
      <c r="D319" s="7">
        <f t="shared" si="1"/>
        <v>367426.25</v>
      </c>
      <c r="E319" s="8">
        <v>1102278.75</v>
      </c>
      <c r="F319" s="24" t="s">
        <v>326</v>
      </c>
    </row>
    <row r="320" spans="1:6" ht="30">
      <c r="A320" s="5">
        <v>319</v>
      </c>
      <c r="B320" s="19" t="s">
        <v>330</v>
      </c>
      <c r="C320" s="7">
        <v>351528</v>
      </c>
      <c r="D320" s="7">
        <f t="shared" si="1"/>
        <v>87882</v>
      </c>
      <c r="E320" s="8">
        <v>263646</v>
      </c>
      <c r="F320" s="24" t="s">
        <v>326</v>
      </c>
    </row>
    <row r="321" spans="1:6" ht="30">
      <c r="A321" s="5">
        <v>320</v>
      </c>
      <c r="B321" s="19" t="s">
        <v>331</v>
      </c>
      <c r="C321" s="7">
        <v>661857</v>
      </c>
      <c r="D321" s="7">
        <f t="shared" si="1"/>
        <v>165464.25</v>
      </c>
      <c r="E321" s="8">
        <v>496392.75</v>
      </c>
      <c r="F321" s="24" t="s">
        <v>326</v>
      </c>
    </row>
    <row r="322" spans="1:6" ht="30">
      <c r="A322" s="5">
        <v>321</v>
      </c>
      <c r="B322" s="19" t="s">
        <v>332</v>
      </c>
      <c r="C322" s="7">
        <v>1056850</v>
      </c>
      <c r="D322" s="7">
        <f t="shared" si="1"/>
        <v>264212.5</v>
      </c>
      <c r="E322" s="8">
        <v>792637.5</v>
      </c>
      <c r="F322" s="24" t="s">
        <v>326</v>
      </c>
    </row>
    <row r="323" spans="1:6" ht="30">
      <c r="A323" s="5">
        <v>322</v>
      </c>
      <c r="B323" s="19" t="s">
        <v>333</v>
      </c>
      <c r="C323" s="7">
        <v>704845</v>
      </c>
      <c r="D323" s="7">
        <f t="shared" si="1"/>
        <v>176211.25</v>
      </c>
      <c r="E323" s="8">
        <v>528633.75</v>
      </c>
      <c r="F323" s="24" t="s">
        <v>326</v>
      </c>
    </row>
    <row r="324" spans="1:6" ht="30">
      <c r="A324" s="5">
        <v>323</v>
      </c>
      <c r="B324" s="19" t="s">
        <v>334</v>
      </c>
      <c r="C324" s="7">
        <v>1095807</v>
      </c>
      <c r="D324" s="7">
        <f t="shared" si="1"/>
        <v>273951.75</v>
      </c>
      <c r="E324" s="8">
        <v>821855.25</v>
      </c>
      <c r="F324" s="24" t="s">
        <v>326</v>
      </c>
    </row>
    <row r="325" spans="1:6" ht="30">
      <c r="A325" s="5">
        <v>324</v>
      </c>
      <c r="B325" s="19" t="s">
        <v>335</v>
      </c>
      <c r="C325" s="7">
        <v>1341147</v>
      </c>
      <c r="D325" s="7">
        <f t="shared" si="1"/>
        <v>335286.75</v>
      </c>
      <c r="E325" s="8">
        <v>1005860.25</v>
      </c>
      <c r="F325" s="24" t="s">
        <v>326</v>
      </c>
    </row>
    <row r="326" spans="1:6" ht="90">
      <c r="A326" s="5">
        <v>325</v>
      </c>
      <c r="B326" s="19" t="s">
        <v>336</v>
      </c>
      <c r="C326" s="7">
        <v>374827</v>
      </c>
      <c r="D326" s="7">
        <f t="shared" si="1"/>
        <v>93706.75</v>
      </c>
      <c r="E326" s="8">
        <v>281120.25</v>
      </c>
      <c r="F326" s="24" t="s">
        <v>326</v>
      </c>
    </row>
    <row r="327" spans="1:6" ht="90">
      <c r="A327" s="5">
        <v>326</v>
      </c>
      <c r="B327" s="19" t="s">
        <v>337</v>
      </c>
      <c r="C327" s="7">
        <v>745989</v>
      </c>
      <c r="D327" s="7">
        <f t="shared" si="1"/>
        <v>186497.25</v>
      </c>
      <c r="E327" s="8">
        <v>559491.75</v>
      </c>
      <c r="F327" s="24" t="s">
        <v>326</v>
      </c>
    </row>
    <row r="328" spans="1:6" ht="90">
      <c r="A328" s="5">
        <v>327</v>
      </c>
      <c r="B328" s="19" t="s">
        <v>338</v>
      </c>
      <c r="C328" s="7">
        <v>1166725</v>
      </c>
      <c r="D328" s="7">
        <f t="shared" si="1"/>
        <v>291681.25</v>
      </c>
      <c r="E328" s="8">
        <v>875043.75</v>
      </c>
      <c r="F328" s="24" t="s">
        <v>326</v>
      </c>
    </row>
    <row r="329" spans="1:6" ht="30">
      <c r="A329" s="5">
        <v>328</v>
      </c>
      <c r="B329" s="19" t="s">
        <v>339</v>
      </c>
      <c r="C329" s="7">
        <v>320206</v>
      </c>
      <c r="D329" s="7">
        <f t="shared" si="1"/>
        <v>80051.5</v>
      </c>
      <c r="E329" s="8">
        <v>240154.5</v>
      </c>
      <c r="F329" s="24" t="s">
        <v>326</v>
      </c>
    </row>
    <row r="330" spans="1:6" ht="30">
      <c r="A330" s="5">
        <v>329</v>
      </c>
      <c r="B330" s="19" t="s">
        <v>340</v>
      </c>
      <c r="C330" s="7">
        <v>762905</v>
      </c>
      <c r="D330" s="7">
        <f t="shared" si="1"/>
        <v>190726.25</v>
      </c>
      <c r="E330" s="8">
        <v>572178.75</v>
      </c>
      <c r="F330" s="24" t="s">
        <v>326</v>
      </c>
    </row>
    <row r="331" spans="1:6" ht="30">
      <c r="A331" s="5">
        <v>330</v>
      </c>
      <c r="B331" s="19" t="s">
        <v>341</v>
      </c>
      <c r="C331" s="7">
        <v>1200000</v>
      </c>
      <c r="D331" s="7">
        <f t="shared" si="1"/>
        <v>300000</v>
      </c>
      <c r="E331" s="8">
        <v>900000</v>
      </c>
      <c r="F331" s="24" t="s">
        <v>326</v>
      </c>
    </row>
    <row r="332" spans="1:6" ht="180">
      <c r="A332" s="5">
        <v>331</v>
      </c>
      <c r="B332" s="19" t="s">
        <v>342</v>
      </c>
      <c r="C332" s="7">
        <v>2973977</v>
      </c>
      <c r="D332" s="7">
        <f t="shared" si="1"/>
        <v>743494.25</v>
      </c>
      <c r="E332" s="8">
        <v>2230482.75</v>
      </c>
      <c r="F332" s="24" t="s">
        <v>326</v>
      </c>
    </row>
    <row r="333" spans="1:6" ht="120">
      <c r="A333" s="5">
        <v>332</v>
      </c>
      <c r="B333" s="19" t="s">
        <v>343</v>
      </c>
      <c r="C333" s="7">
        <v>254090</v>
      </c>
      <c r="D333" s="7">
        <f t="shared" si="1"/>
        <v>63522.5</v>
      </c>
      <c r="E333" s="8">
        <v>190567.5</v>
      </c>
      <c r="F333" s="24" t="s">
        <v>326</v>
      </c>
    </row>
    <row r="334" spans="1:6" ht="15.75">
      <c r="A334" s="5">
        <v>333</v>
      </c>
      <c r="B334" s="19" t="s">
        <v>344</v>
      </c>
      <c r="C334" s="7">
        <v>127318</v>
      </c>
      <c r="D334" s="7">
        <f t="shared" si="1"/>
        <v>31829.5</v>
      </c>
      <c r="E334" s="8">
        <v>95488.5</v>
      </c>
      <c r="F334" s="24" t="s">
        <v>326</v>
      </c>
    </row>
    <row r="335" spans="1:6" ht="15.75">
      <c r="A335" s="5">
        <v>334</v>
      </c>
      <c r="B335" s="19" t="s">
        <v>345</v>
      </c>
      <c r="C335" s="7">
        <v>205199</v>
      </c>
      <c r="D335" s="7">
        <f t="shared" si="1"/>
        <v>51299.75</v>
      </c>
      <c r="E335" s="8">
        <v>153899.25</v>
      </c>
      <c r="F335" s="24" t="s">
        <v>326</v>
      </c>
    </row>
    <row r="336" spans="1:6" ht="30">
      <c r="A336" s="5">
        <v>335</v>
      </c>
      <c r="B336" s="19" t="s">
        <v>346</v>
      </c>
      <c r="C336" s="7">
        <v>280986</v>
      </c>
      <c r="D336" s="7">
        <f t="shared" si="1"/>
        <v>70246.5</v>
      </c>
      <c r="E336" s="8">
        <v>210739.5</v>
      </c>
      <c r="F336" s="24" t="s">
        <v>326</v>
      </c>
    </row>
    <row r="337" spans="1:6" ht="30">
      <c r="A337" s="5">
        <v>336</v>
      </c>
      <c r="B337" s="19" t="s">
        <v>347</v>
      </c>
      <c r="C337" s="7">
        <v>470804</v>
      </c>
      <c r="D337" s="7">
        <f t="shared" si="1"/>
        <v>117701</v>
      </c>
      <c r="E337" s="8">
        <v>353103</v>
      </c>
      <c r="F337" s="24" t="s">
        <v>326</v>
      </c>
    </row>
    <row r="338" spans="1:6" ht="45">
      <c r="A338" s="5">
        <v>337</v>
      </c>
      <c r="B338" s="19" t="s">
        <v>348</v>
      </c>
      <c r="C338" s="7">
        <v>228722</v>
      </c>
      <c r="D338" s="7">
        <f t="shared" si="1"/>
        <v>57180.5</v>
      </c>
      <c r="E338" s="8">
        <v>171541.5</v>
      </c>
      <c r="F338" s="24" t="s">
        <v>326</v>
      </c>
    </row>
    <row r="339" spans="1:6" ht="15.75">
      <c r="A339" s="5">
        <v>338</v>
      </c>
      <c r="B339" s="19" t="s">
        <v>349</v>
      </c>
      <c r="C339" s="7">
        <v>335182</v>
      </c>
      <c r="D339" s="7">
        <f t="shared" si="1"/>
        <v>83795.5</v>
      </c>
      <c r="E339" s="8">
        <v>251386.5</v>
      </c>
      <c r="F339" s="24" t="s">
        <v>326</v>
      </c>
    </row>
    <row r="340" spans="1:6" ht="15.75">
      <c r="A340" s="5">
        <v>339</v>
      </c>
      <c r="B340" s="19" t="s">
        <v>350</v>
      </c>
      <c r="C340" s="7">
        <v>544567</v>
      </c>
      <c r="D340" s="7">
        <f t="shared" si="1"/>
        <v>136141.75</v>
      </c>
      <c r="E340" s="8">
        <v>408425.25</v>
      </c>
      <c r="F340" s="24" t="s">
        <v>326</v>
      </c>
    </row>
    <row r="341" spans="1:6" ht="15.75">
      <c r="A341" s="5">
        <v>340</v>
      </c>
      <c r="B341" s="19" t="s">
        <v>351</v>
      </c>
      <c r="C341" s="7">
        <v>749259</v>
      </c>
      <c r="D341" s="7">
        <f t="shared" si="1"/>
        <v>187314.75</v>
      </c>
      <c r="E341" s="8">
        <v>561944.25</v>
      </c>
      <c r="F341" s="24" t="s">
        <v>326</v>
      </c>
    </row>
    <row r="342" spans="1:6" ht="45">
      <c r="A342" s="5">
        <v>341</v>
      </c>
      <c r="B342" s="19" t="s">
        <v>352</v>
      </c>
      <c r="C342" s="7">
        <v>252528</v>
      </c>
      <c r="D342" s="7">
        <f t="shared" si="1"/>
        <v>63132</v>
      </c>
      <c r="E342" s="8">
        <v>189396</v>
      </c>
      <c r="F342" s="24" t="s">
        <v>326</v>
      </c>
    </row>
    <row r="343" spans="1:6" ht="255">
      <c r="A343" s="5">
        <v>342</v>
      </c>
      <c r="B343" s="18" t="s">
        <v>353</v>
      </c>
      <c r="C343" s="7">
        <v>464456</v>
      </c>
      <c r="D343" s="7">
        <f t="shared" si="1"/>
        <v>116114</v>
      </c>
      <c r="E343" s="8">
        <v>348342</v>
      </c>
      <c r="F343" s="24" t="s">
        <v>326</v>
      </c>
    </row>
    <row r="344" spans="1:6" ht="255">
      <c r="A344" s="5">
        <v>343</v>
      </c>
      <c r="B344" s="18" t="s">
        <v>354</v>
      </c>
      <c r="C344" s="7">
        <v>621074</v>
      </c>
      <c r="D344" s="7">
        <f t="shared" si="1"/>
        <v>155268.5</v>
      </c>
      <c r="E344" s="8">
        <v>465805.5</v>
      </c>
      <c r="F344" s="24" t="s">
        <v>326</v>
      </c>
    </row>
    <row r="345" spans="1:6" ht="45">
      <c r="A345" s="5">
        <v>344</v>
      </c>
      <c r="B345" s="18" t="s">
        <v>355</v>
      </c>
      <c r="C345" s="7">
        <v>235353</v>
      </c>
      <c r="D345" s="7">
        <f t="shared" si="1"/>
        <v>58838.25</v>
      </c>
      <c r="E345" s="8">
        <v>176514.75</v>
      </c>
      <c r="F345" s="24" t="s">
        <v>326</v>
      </c>
    </row>
    <row r="346" spans="1:6" ht="45">
      <c r="A346" s="5">
        <v>345</v>
      </c>
      <c r="B346" s="18" t="s">
        <v>356</v>
      </c>
      <c r="C346" s="7">
        <v>218566</v>
      </c>
      <c r="D346" s="7">
        <f t="shared" si="1"/>
        <v>54641.5</v>
      </c>
      <c r="E346" s="8">
        <v>163924.5</v>
      </c>
      <c r="F346" s="24" t="s">
        <v>326</v>
      </c>
    </row>
    <row r="347" spans="1:6" ht="45">
      <c r="A347" s="5">
        <v>346</v>
      </c>
      <c r="B347" s="18" t="s">
        <v>357</v>
      </c>
      <c r="C347" s="7">
        <v>187523</v>
      </c>
      <c r="D347" s="7">
        <f t="shared" si="1"/>
        <v>46880.75</v>
      </c>
      <c r="E347" s="8">
        <v>140642.25</v>
      </c>
      <c r="F347" s="24" t="s">
        <v>326</v>
      </c>
    </row>
    <row r="348" spans="1:6" ht="45">
      <c r="A348" s="5">
        <v>347</v>
      </c>
      <c r="B348" s="18" t="s">
        <v>358</v>
      </c>
      <c r="C348" s="7">
        <v>295681</v>
      </c>
      <c r="D348" s="7">
        <f t="shared" si="1"/>
        <v>73920.25</v>
      </c>
      <c r="E348" s="8">
        <v>221760.75</v>
      </c>
      <c r="F348" s="24" t="s">
        <v>326</v>
      </c>
    </row>
    <row r="349" spans="1:6" ht="30">
      <c r="A349" s="5">
        <v>348</v>
      </c>
      <c r="B349" s="18" t="s">
        <v>359</v>
      </c>
      <c r="C349" s="7">
        <v>74176</v>
      </c>
      <c r="D349" s="7">
        <f t="shared" si="1"/>
        <v>18544</v>
      </c>
      <c r="E349" s="8">
        <v>55632</v>
      </c>
      <c r="F349" s="24" t="s">
        <v>326</v>
      </c>
    </row>
    <row r="350" spans="1:6" ht="45">
      <c r="A350" s="5">
        <v>349</v>
      </c>
      <c r="B350" s="21" t="s">
        <v>360</v>
      </c>
      <c r="C350" s="7">
        <v>197113</v>
      </c>
      <c r="D350" s="7">
        <f t="shared" si="1"/>
        <v>49278.25</v>
      </c>
      <c r="E350" s="8">
        <v>147834.75</v>
      </c>
      <c r="F350" s="24" t="s">
        <v>326</v>
      </c>
    </row>
    <row r="351" spans="1:6" ht="45">
      <c r="A351" s="5">
        <v>350</v>
      </c>
      <c r="B351" s="21" t="s">
        <v>361</v>
      </c>
      <c r="C351" s="7">
        <v>184099</v>
      </c>
      <c r="D351" s="7">
        <f t="shared" si="1"/>
        <v>46024.75</v>
      </c>
      <c r="E351" s="8">
        <v>138074.25</v>
      </c>
      <c r="F351" s="24" t="s">
        <v>326</v>
      </c>
    </row>
    <row r="352" spans="1:6" ht="75">
      <c r="A352" s="5">
        <v>351</v>
      </c>
      <c r="B352" s="21" t="s">
        <v>362</v>
      </c>
      <c r="C352" s="7">
        <v>198787</v>
      </c>
      <c r="D352" s="7">
        <f t="shared" si="1"/>
        <v>49696.75</v>
      </c>
      <c r="E352" s="8">
        <v>149090.25</v>
      </c>
      <c r="F352" s="24" t="s">
        <v>326</v>
      </c>
    </row>
    <row r="353" spans="1:6" ht="315">
      <c r="A353" s="5">
        <v>352</v>
      </c>
      <c r="B353" s="19" t="s">
        <v>363</v>
      </c>
      <c r="C353" s="7">
        <v>14250001</v>
      </c>
      <c r="D353" s="7">
        <f t="shared" si="1"/>
        <v>3562500.25</v>
      </c>
      <c r="E353" s="8">
        <v>10687500.75</v>
      </c>
      <c r="F353" s="17" t="s">
        <v>364</v>
      </c>
    </row>
    <row r="354" spans="1:6" ht="240">
      <c r="A354" s="5">
        <v>353</v>
      </c>
      <c r="B354" s="19" t="s">
        <v>365</v>
      </c>
      <c r="C354" s="7">
        <v>32879859</v>
      </c>
      <c r="D354" s="7">
        <f t="shared" si="1"/>
        <v>8219964.75</v>
      </c>
      <c r="E354" s="8">
        <v>24659894.25</v>
      </c>
      <c r="F354" s="17" t="s">
        <v>364</v>
      </c>
    </row>
    <row r="355" spans="1:6" ht="150">
      <c r="A355" s="5">
        <v>354</v>
      </c>
      <c r="B355" s="19" t="s">
        <v>366</v>
      </c>
      <c r="C355" s="7">
        <v>1019945</v>
      </c>
      <c r="D355" s="7">
        <f t="shared" si="1"/>
        <v>254986.25</v>
      </c>
      <c r="E355" s="8">
        <v>764958.75</v>
      </c>
      <c r="F355" s="17" t="s">
        <v>364</v>
      </c>
    </row>
    <row r="356" spans="1:6" ht="105">
      <c r="A356" s="5">
        <v>355</v>
      </c>
      <c r="B356" s="18" t="s">
        <v>367</v>
      </c>
      <c r="C356" s="7">
        <v>740941</v>
      </c>
      <c r="D356" s="7">
        <f t="shared" si="1"/>
        <v>185235.25</v>
      </c>
      <c r="E356" s="8">
        <v>555705.75</v>
      </c>
      <c r="F356" s="17" t="s">
        <v>364</v>
      </c>
    </row>
    <row r="357" spans="1:6" ht="90">
      <c r="A357" s="5">
        <v>356</v>
      </c>
      <c r="B357" s="18" t="s">
        <v>368</v>
      </c>
      <c r="C357" s="7">
        <v>450000</v>
      </c>
      <c r="D357" s="7">
        <f t="shared" si="1"/>
        <v>112500</v>
      </c>
      <c r="E357" s="8">
        <v>337500</v>
      </c>
      <c r="F357" s="17" t="s">
        <v>364</v>
      </c>
    </row>
    <row r="358" spans="1:6" ht="180">
      <c r="A358" s="5">
        <v>357</v>
      </c>
      <c r="B358" s="18" t="s">
        <v>369</v>
      </c>
      <c r="C358" s="7">
        <v>6100000</v>
      </c>
      <c r="D358" s="7">
        <f t="shared" si="1"/>
        <v>1525000</v>
      </c>
      <c r="E358" s="8">
        <v>4575000</v>
      </c>
      <c r="F358" s="17" t="s">
        <v>364</v>
      </c>
    </row>
    <row r="359" spans="1:6" ht="90">
      <c r="A359" s="5">
        <v>358</v>
      </c>
      <c r="B359" s="18" t="s">
        <v>370</v>
      </c>
      <c r="C359" s="7">
        <v>246352</v>
      </c>
      <c r="D359" s="7">
        <f t="shared" si="1"/>
        <v>61588</v>
      </c>
      <c r="E359" s="8">
        <v>184764</v>
      </c>
      <c r="F359" s="17" t="s">
        <v>364</v>
      </c>
    </row>
    <row r="360" spans="1:6" ht="210">
      <c r="A360" s="5">
        <v>359</v>
      </c>
      <c r="B360" s="19" t="s">
        <v>371</v>
      </c>
      <c r="C360" s="7">
        <v>1568146</v>
      </c>
      <c r="D360" s="7">
        <f t="shared" si="1"/>
        <v>392036.5</v>
      </c>
      <c r="E360" s="8">
        <v>1176109.5</v>
      </c>
      <c r="F360" s="25" t="s">
        <v>372</v>
      </c>
    </row>
    <row r="361" spans="1:6" ht="210">
      <c r="A361" s="5">
        <v>360</v>
      </c>
      <c r="B361" s="19" t="s">
        <v>373</v>
      </c>
      <c r="C361" s="7">
        <v>3026309</v>
      </c>
      <c r="D361" s="7">
        <f t="shared" si="1"/>
        <v>756577.25</v>
      </c>
      <c r="E361" s="8">
        <v>2269731.75</v>
      </c>
      <c r="F361" s="25" t="s">
        <v>372</v>
      </c>
    </row>
    <row r="362" spans="1:6" ht="195">
      <c r="A362" s="5">
        <v>361</v>
      </c>
      <c r="B362" s="19" t="s">
        <v>374</v>
      </c>
      <c r="C362" s="7">
        <v>6085355</v>
      </c>
      <c r="D362" s="7">
        <f t="shared" si="1"/>
        <v>1521338.75</v>
      </c>
      <c r="E362" s="8">
        <v>4564016.25</v>
      </c>
      <c r="F362" s="25" t="s">
        <v>372</v>
      </c>
    </row>
    <row r="363" spans="1:6" ht="195">
      <c r="A363" s="5">
        <v>362</v>
      </c>
      <c r="B363" s="19" t="s">
        <v>375</v>
      </c>
      <c r="C363" s="7">
        <v>6960196</v>
      </c>
      <c r="D363" s="7">
        <f t="shared" si="1"/>
        <v>1740049</v>
      </c>
      <c r="E363" s="8">
        <v>5220147</v>
      </c>
      <c r="F363" s="25" t="s">
        <v>372</v>
      </c>
    </row>
    <row r="364" spans="1:6" ht="195">
      <c r="A364" s="5">
        <v>363</v>
      </c>
      <c r="B364" s="19" t="s">
        <v>376</v>
      </c>
      <c r="C364" s="7">
        <v>12538634</v>
      </c>
      <c r="D364" s="7">
        <f t="shared" si="1"/>
        <v>3134658.5</v>
      </c>
      <c r="E364" s="8">
        <v>9403975.5</v>
      </c>
      <c r="F364" s="25" t="s">
        <v>372</v>
      </c>
    </row>
    <row r="365" spans="1:6" ht="195">
      <c r="A365" s="5">
        <v>364</v>
      </c>
      <c r="B365" s="19" t="s">
        <v>377</v>
      </c>
      <c r="C365" s="7">
        <v>13966046</v>
      </c>
      <c r="D365" s="7">
        <f t="shared" si="1"/>
        <v>3491511.5</v>
      </c>
      <c r="E365" s="8">
        <v>10474534.5</v>
      </c>
      <c r="F365" s="25" t="s">
        <v>372</v>
      </c>
    </row>
    <row r="366" spans="1:6" ht="225">
      <c r="A366" s="5">
        <v>365</v>
      </c>
      <c r="B366" s="26" t="s">
        <v>378</v>
      </c>
      <c r="C366" s="7">
        <v>3416427</v>
      </c>
      <c r="D366" s="7">
        <f t="shared" si="1"/>
        <v>854106.75</v>
      </c>
      <c r="E366" s="8">
        <v>2562320.25</v>
      </c>
      <c r="F366" s="25" t="s">
        <v>372</v>
      </c>
    </row>
    <row r="367" spans="1:6" ht="225">
      <c r="A367" s="5">
        <v>366</v>
      </c>
      <c r="B367" s="26" t="s">
        <v>379</v>
      </c>
      <c r="C367" s="7">
        <v>42057462</v>
      </c>
      <c r="D367" s="7">
        <f t="shared" si="1"/>
        <v>10514365.5</v>
      </c>
      <c r="E367" s="8">
        <v>31543096.5</v>
      </c>
      <c r="F367" s="25" t="s">
        <v>372</v>
      </c>
    </row>
    <row r="368" spans="1:6" ht="165">
      <c r="A368" s="5">
        <v>367</v>
      </c>
      <c r="B368" s="19" t="s">
        <v>380</v>
      </c>
      <c r="C368" s="7">
        <v>3195234</v>
      </c>
      <c r="D368" s="7">
        <f t="shared" si="1"/>
        <v>798808.5</v>
      </c>
      <c r="E368" s="8">
        <v>2396425.5</v>
      </c>
      <c r="F368" s="27" t="s">
        <v>381</v>
      </c>
    </row>
    <row r="369" spans="1:6" ht="150">
      <c r="A369" s="5">
        <v>368</v>
      </c>
      <c r="B369" s="19" t="s">
        <v>382</v>
      </c>
      <c r="C369" s="7">
        <v>3294130</v>
      </c>
      <c r="D369" s="7">
        <f t="shared" si="1"/>
        <v>823532.5</v>
      </c>
      <c r="E369" s="8">
        <v>2470597.5</v>
      </c>
      <c r="F369" s="27" t="s">
        <v>381</v>
      </c>
    </row>
    <row r="370" spans="1:6" ht="409.5">
      <c r="A370" s="5">
        <v>369</v>
      </c>
      <c r="B370" s="19" t="s">
        <v>383</v>
      </c>
      <c r="C370" s="7">
        <v>4410997</v>
      </c>
      <c r="D370" s="7">
        <f t="shared" si="1"/>
        <v>1102749.25</v>
      </c>
      <c r="E370" s="8">
        <v>3308247.75</v>
      </c>
      <c r="F370" s="27" t="s">
        <v>381</v>
      </c>
    </row>
    <row r="371" spans="1:6" ht="405">
      <c r="A371" s="5">
        <v>370</v>
      </c>
      <c r="B371" s="19" t="s">
        <v>384</v>
      </c>
      <c r="C371" s="7">
        <v>5221380</v>
      </c>
      <c r="D371" s="7">
        <f t="shared" si="1"/>
        <v>1305345</v>
      </c>
      <c r="E371" s="8">
        <v>3916035</v>
      </c>
      <c r="F371" s="27" t="s">
        <v>381</v>
      </c>
    </row>
    <row r="372" spans="1:6" ht="409.5">
      <c r="A372" s="5">
        <v>371</v>
      </c>
      <c r="B372" s="19" t="s">
        <v>385</v>
      </c>
      <c r="C372" s="7">
        <v>7024157</v>
      </c>
      <c r="D372" s="7">
        <f t="shared" si="1"/>
        <v>1756039.25</v>
      </c>
      <c r="E372" s="8">
        <v>5268117.75</v>
      </c>
      <c r="F372" s="27" t="s">
        <v>381</v>
      </c>
    </row>
    <row r="373" spans="1:6" ht="409.5">
      <c r="A373" s="5">
        <v>372</v>
      </c>
      <c r="B373" s="19" t="s">
        <v>386</v>
      </c>
      <c r="C373" s="7">
        <v>7998635</v>
      </c>
      <c r="D373" s="7">
        <f t="shared" si="1"/>
        <v>1999658.75</v>
      </c>
      <c r="E373" s="8">
        <v>5998976.25</v>
      </c>
      <c r="F373" s="27" t="s">
        <v>381</v>
      </c>
    </row>
    <row r="374" spans="1:6" ht="409.5">
      <c r="A374" s="5">
        <v>373</v>
      </c>
      <c r="B374" s="19" t="s">
        <v>387</v>
      </c>
      <c r="C374" s="7">
        <v>8741697</v>
      </c>
      <c r="D374" s="7">
        <f t="shared" si="1"/>
        <v>2185424.25</v>
      </c>
      <c r="E374" s="8">
        <v>6556272.75</v>
      </c>
      <c r="F374" s="27" t="s">
        <v>381</v>
      </c>
    </row>
    <row r="375" spans="1:6" ht="315">
      <c r="A375" s="5">
        <v>374</v>
      </c>
      <c r="B375" s="18" t="s">
        <v>388</v>
      </c>
      <c r="C375" s="7">
        <v>346258</v>
      </c>
      <c r="D375" s="7">
        <f t="shared" si="1"/>
        <v>86564.5</v>
      </c>
      <c r="E375" s="8">
        <v>259693.5</v>
      </c>
      <c r="F375" s="27" t="s">
        <v>381</v>
      </c>
    </row>
    <row r="376" spans="1:6" ht="390">
      <c r="A376" s="5">
        <v>375</v>
      </c>
      <c r="B376" s="18" t="s">
        <v>389</v>
      </c>
      <c r="C376" s="7">
        <v>330812</v>
      </c>
      <c r="D376" s="7">
        <f t="shared" si="1"/>
        <v>82703</v>
      </c>
      <c r="E376" s="8">
        <v>248109</v>
      </c>
      <c r="F376" s="27" t="s">
        <v>381</v>
      </c>
    </row>
    <row r="377" spans="1:6" ht="45">
      <c r="A377" s="5">
        <v>376</v>
      </c>
      <c r="B377" s="18" t="s">
        <v>390</v>
      </c>
      <c r="C377" s="7">
        <v>1903048</v>
      </c>
      <c r="D377" s="7">
        <f t="shared" si="1"/>
        <v>475762</v>
      </c>
      <c r="E377" s="8">
        <v>1427286</v>
      </c>
      <c r="F377" s="27" t="s">
        <v>381</v>
      </c>
    </row>
    <row r="378" spans="1:6" ht="45">
      <c r="A378" s="5">
        <v>377</v>
      </c>
      <c r="B378" s="18" t="s">
        <v>391</v>
      </c>
      <c r="C378" s="7">
        <v>1357561</v>
      </c>
      <c r="D378" s="7">
        <f t="shared" si="1"/>
        <v>339390.25</v>
      </c>
      <c r="E378" s="8">
        <v>1018170.75</v>
      </c>
      <c r="F378" s="27" t="s">
        <v>381</v>
      </c>
    </row>
    <row r="379" spans="1:6" ht="45">
      <c r="A379" s="5">
        <v>378</v>
      </c>
      <c r="B379" s="18" t="s">
        <v>392</v>
      </c>
      <c r="C379" s="7">
        <v>2606774</v>
      </c>
      <c r="D379" s="7">
        <f t="shared" si="1"/>
        <v>651693.5</v>
      </c>
      <c r="E379" s="8">
        <v>1955080.5</v>
      </c>
      <c r="F379" s="27" t="s">
        <v>381</v>
      </c>
    </row>
    <row r="380" spans="1:6" ht="60">
      <c r="A380" s="5">
        <v>379</v>
      </c>
      <c r="B380" s="18" t="s">
        <v>393</v>
      </c>
      <c r="C380" s="7">
        <v>4831721</v>
      </c>
      <c r="D380" s="7">
        <f t="shared" si="1"/>
        <v>1207930.25</v>
      </c>
      <c r="E380" s="8">
        <v>3623790.75</v>
      </c>
      <c r="F380" s="27" t="s">
        <v>381</v>
      </c>
    </row>
    <row r="381" spans="1:6" ht="60">
      <c r="A381" s="5">
        <v>380</v>
      </c>
      <c r="B381" s="18" t="s">
        <v>394</v>
      </c>
      <c r="C381" s="7">
        <v>3108042</v>
      </c>
      <c r="D381" s="7">
        <f t="shared" si="1"/>
        <v>777010.5</v>
      </c>
      <c r="E381" s="8">
        <v>2331031.5</v>
      </c>
      <c r="F381" s="27" t="s">
        <v>381</v>
      </c>
    </row>
    <row r="382" spans="1:6" ht="60">
      <c r="A382" s="5">
        <v>381</v>
      </c>
      <c r="B382" s="18" t="s">
        <v>395</v>
      </c>
      <c r="C382" s="7">
        <v>2344383</v>
      </c>
      <c r="D382" s="7">
        <f t="shared" si="1"/>
        <v>586095.75</v>
      </c>
      <c r="E382" s="8">
        <v>1758287.25</v>
      </c>
      <c r="F382" s="27" t="s">
        <v>381</v>
      </c>
    </row>
    <row r="383" spans="1:6" ht="60">
      <c r="A383" s="5">
        <v>382</v>
      </c>
      <c r="B383" s="18" t="s">
        <v>396</v>
      </c>
      <c r="C383" s="7">
        <v>1908522</v>
      </c>
      <c r="D383" s="7">
        <f t="shared" si="1"/>
        <v>477130.5</v>
      </c>
      <c r="E383" s="8">
        <v>1431391.5</v>
      </c>
      <c r="F383" s="27" t="s">
        <v>381</v>
      </c>
    </row>
    <row r="384" spans="1:6" ht="120">
      <c r="A384" s="5">
        <v>383</v>
      </c>
      <c r="B384" s="18" t="s">
        <v>397</v>
      </c>
      <c r="C384" s="7">
        <v>667411</v>
      </c>
      <c r="D384" s="7">
        <f t="shared" si="1"/>
        <v>166852.75</v>
      </c>
      <c r="E384" s="8">
        <v>500558.25</v>
      </c>
      <c r="F384" s="28" t="s">
        <v>398</v>
      </c>
    </row>
    <row r="385" spans="1:6" ht="120">
      <c r="A385" s="5">
        <v>384</v>
      </c>
      <c r="B385" s="19" t="s">
        <v>399</v>
      </c>
      <c r="C385" s="7">
        <v>1308281</v>
      </c>
      <c r="D385" s="7">
        <f t="shared" si="1"/>
        <v>327070.25</v>
      </c>
      <c r="E385" s="8">
        <v>981210.75</v>
      </c>
      <c r="F385" s="28" t="s">
        <v>398</v>
      </c>
    </row>
    <row r="386" spans="1:6" ht="120">
      <c r="A386" s="5">
        <v>385</v>
      </c>
      <c r="B386" s="19" t="s">
        <v>400</v>
      </c>
      <c r="C386" s="7">
        <v>1600001</v>
      </c>
      <c r="D386" s="7">
        <f t="shared" si="1"/>
        <v>400000.25</v>
      </c>
      <c r="E386" s="8">
        <v>1200000.75</v>
      </c>
      <c r="F386" s="28" t="s">
        <v>398</v>
      </c>
    </row>
    <row r="387" spans="1:6" ht="120">
      <c r="A387" s="5">
        <v>386</v>
      </c>
      <c r="B387" s="19" t="s">
        <v>401</v>
      </c>
      <c r="C387" s="7">
        <v>2323209</v>
      </c>
      <c r="D387" s="7">
        <f t="shared" si="1"/>
        <v>580802.25</v>
      </c>
      <c r="E387" s="8">
        <v>1742406.75</v>
      </c>
      <c r="F387" s="28" t="s">
        <v>398</v>
      </c>
    </row>
    <row r="388" spans="1:6" ht="105">
      <c r="A388" s="5">
        <v>387</v>
      </c>
      <c r="B388" s="19" t="s">
        <v>402</v>
      </c>
      <c r="C388" s="7">
        <v>20374</v>
      </c>
      <c r="D388" s="7">
        <f t="shared" si="1"/>
        <v>5093.5</v>
      </c>
      <c r="E388" s="8">
        <v>15280.5</v>
      </c>
      <c r="F388" s="28" t="s">
        <v>398</v>
      </c>
    </row>
    <row r="389" spans="1:6" ht="105">
      <c r="A389" s="5">
        <v>388</v>
      </c>
      <c r="B389" s="19" t="s">
        <v>403</v>
      </c>
      <c r="C389" s="7">
        <v>29887</v>
      </c>
      <c r="D389" s="7">
        <f t="shared" si="1"/>
        <v>7471.75</v>
      </c>
      <c r="E389" s="8">
        <v>22415.25</v>
      </c>
      <c r="F389" s="28" t="s">
        <v>398</v>
      </c>
    </row>
    <row r="390" spans="1:6" ht="105">
      <c r="A390" s="5">
        <v>389</v>
      </c>
      <c r="B390" s="19" t="s">
        <v>404</v>
      </c>
      <c r="C390" s="7">
        <v>25317</v>
      </c>
      <c r="D390" s="7">
        <f t="shared" si="1"/>
        <v>6329.25</v>
      </c>
      <c r="E390" s="8">
        <v>18987.75</v>
      </c>
      <c r="F390" s="28" t="s">
        <v>398</v>
      </c>
    </row>
    <row r="391" spans="1:6" ht="75">
      <c r="A391" s="5">
        <v>390</v>
      </c>
      <c r="B391" s="19" t="s">
        <v>405</v>
      </c>
      <c r="C391" s="7">
        <v>26640</v>
      </c>
      <c r="D391" s="7">
        <f t="shared" si="1"/>
        <v>6660</v>
      </c>
      <c r="E391" s="8">
        <v>19980</v>
      </c>
      <c r="F391" s="28" t="s">
        <v>398</v>
      </c>
    </row>
    <row r="392" spans="1:6" ht="135">
      <c r="A392" s="5">
        <v>391</v>
      </c>
      <c r="B392" s="19" t="s">
        <v>406</v>
      </c>
      <c r="C392" s="7">
        <v>401183</v>
      </c>
      <c r="D392" s="7">
        <f t="shared" si="1"/>
        <v>100295.75</v>
      </c>
      <c r="E392" s="8">
        <v>300887.25</v>
      </c>
      <c r="F392" s="28" t="s">
        <v>398</v>
      </c>
    </row>
    <row r="393" spans="1:6" ht="135">
      <c r="A393" s="5">
        <v>392</v>
      </c>
      <c r="B393" s="19" t="s">
        <v>407</v>
      </c>
      <c r="C393" s="7">
        <v>534688</v>
      </c>
      <c r="D393" s="7">
        <f t="shared" si="1"/>
        <v>133672</v>
      </c>
      <c r="E393" s="8">
        <v>401016</v>
      </c>
      <c r="F393" s="28" t="s">
        <v>398</v>
      </c>
    </row>
    <row r="394" spans="1:6" ht="135">
      <c r="A394" s="5">
        <v>393</v>
      </c>
      <c r="B394" s="19" t="s">
        <v>408</v>
      </c>
      <c r="C394" s="7">
        <v>961168</v>
      </c>
      <c r="D394" s="7">
        <f t="shared" si="1"/>
        <v>240292</v>
      </c>
      <c r="E394" s="8">
        <v>720876</v>
      </c>
      <c r="F394" s="28" t="s">
        <v>398</v>
      </c>
    </row>
    <row r="395" spans="1:6" ht="135">
      <c r="A395" s="5">
        <v>394</v>
      </c>
      <c r="B395" s="19" t="s">
        <v>409</v>
      </c>
      <c r="C395" s="7">
        <v>32601</v>
      </c>
      <c r="D395" s="7">
        <f t="shared" si="1"/>
        <v>8150.25</v>
      </c>
      <c r="E395" s="8">
        <v>24450.75</v>
      </c>
      <c r="F395" s="28" t="s">
        <v>398</v>
      </c>
    </row>
    <row r="396" spans="1:6" ht="105">
      <c r="A396" s="5">
        <v>395</v>
      </c>
      <c r="B396" s="19" t="s">
        <v>410</v>
      </c>
      <c r="C396" s="7">
        <v>34259</v>
      </c>
      <c r="D396" s="7">
        <f t="shared" si="1"/>
        <v>8564.75</v>
      </c>
      <c r="E396" s="8">
        <v>25694.25</v>
      </c>
      <c r="F396" s="28" t="s">
        <v>398</v>
      </c>
    </row>
    <row r="397" spans="1:6" ht="150">
      <c r="A397" s="5">
        <v>396</v>
      </c>
      <c r="B397" s="19" t="s">
        <v>411</v>
      </c>
      <c r="C397" s="7">
        <v>51569</v>
      </c>
      <c r="D397" s="7">
        <f t="shared" si="1"/>
        <v>12892.25</v>
      </c>
      <c r="E397" s="8">
        <v>38676.75</v>
      </c>
      <c r="F397" s="28" t="s">
        <v>398</v>
      </c>
    </row>
    <row r="398" spans="1:6" ht="135">
      <c r="A398" s="5">
        <v>397</v>
      </c>
      <c r="B398" s="19" t="s">
        <v>412</v>
      </c>
      <c r="C398" s="7">
        <v>50046</v>
      </c>
      <c r="D398" s="7">
        <f t="shared" si="1"/>
        <v>12511.5</v>
      </c>
      <c r="E398" s="8">
        <v>37534.5</v>
      </c>
      <c r="F398" s="28" t="s">
        <v>398</v>
      </c>
    </row>
    <row r="399" spans="1:6" ht="150">
      <c r="A399" s="5">
        <v>398</v>
      </c>
      <c r="B399" s="19" t="s">
        <v>413</v>
      </c>
      <c r="C399" s="7">
        <v>54118</v>
      </c>
      <c r="D399" s="7">
        <f t="shared" si="1"/>
        <v>13529.5</v>
      </c>
      <c r="E399" s="8">
        <v>40588.5</v>
      </c>
      <c r="F399" s="28" t="s">
        <v>398</v>
      </c>
    </row>
    <row r="400" spans="1:6" ht="135">
      <c r="A400" s="5">
        <v>399</v>
      </c>
      <c r="B400" s="19" t="s">
        <v>414</v>
      </c>
      <c r="C400" s="7">
        <v>54128</v>
      </c>
      <c r="D400" s="7">
        <f t="shared" si="1"/>
        <v>13532</v>
      </c>
      <c r="E400" s="8">
        <v>40596</v>
      </c>
      <c r="F400" s="28" t="s">
        <v>398</v>
      </c>
    </row>
    <row r="401" spans="1:6" ht="105">
      <c r="A401" s="5">
        <v>400</v>
      </c>
      <c r="B401" s="19" t="s">
        <v>415</v>
      </c>
      <c r="C401" s="7">
        <v>27738</v>
      </c>
      <c r="D401" s="7">
        <f t="shared" si="1"/>
        <v>6934.5</v>
      </c>
      <c r="E401" s="8">
        <v>20803.5</v>
      </c>
      <c r="F401" s="28" t="s">
        <v>398</v>
      </c>
    </row>
    <row r="402" spans="1:6" ht="135">
      <c r="A402" s="5">
        <v>401</v>
      </c>
      <c r="B402" s="19" t="s">
        <v>416</v>
      </c>
      <c r="C402" s="7">
        <v>32001</v>
      </c>
      <c r="D402" s="7">
        <f t="shared" si="1"/>
        <v>8000.25</v>
      </c>
      <c r="E402" s="8">
        <v>24000.75</v>
      </c>
      <c r="F402" s="28" t="s">
        <v>398</v>
      </c>
    </row>
    <row r="403" spans="1:6" ht="105">
      <c r="A403" s="5">
        <v>402</v>
      </c>
      <c r="B403" s="19" t="s">
        <v>417</v>
      </c>
      <c r="C403" s="7">
        <v>14001</v>
      </c>
      <c r="D403" s="7">
        <f t="shared" si="1"/>
        <v>3500.25</v>
      </c>
      <c r="E403" s="8">
        <v>10500.75</v>
      </c>
      <c r="F403" s="28" t="s">
        <v>398</v>
      </c>
    </row>
    <row r="404" spans="1:6" ht="120">
      <c r="A404" s="5">
        <v>403</v>
      </c>
      <c r="B404" s="19" t="s">
        <v>418</v>
      </c>
      <c r="C404" s="7">
        <v>15000</v>
      </c>
      <c r="D404" s="7">
        <f t="shared" si="1"/>
        <v>3750</v>
      </c>
      <c r="E404" s="8">
        <v>11250</v>
      </c>
      <c r="F404" s="28" t="s">
        <v>398</v>
      </c>
    </row>
    <row r="405" spans="1:6" ht="105">
      <c r="A405" s="5">
        <v>404</v>
      </c>
      <c r="B405" s="19" t="s">
        <v>419</v>
      </c>
      <c r="C405" s="7">
        <v>25000</v>
      </c>
      <c r="D405" s="7">
        <f t="shared" si="1"/>
        <v>6250</v>
      </c>
      <c r="E405" s="8">
        <v>18750</v>
      </c>
      <c r="F405" s="28" t="s">
        <v>398</v>
      </c>
    </row>
    <row r="406" spans="1:6" ht="90">
      <c r="A406" s="5">
        <v>405</v>
      </c>
      <c r="B406" s="19" t="s">
        <v>420</v>
      </c>
      <c r="C406" s="7">
        <v>12000</v>
      </c>
      <c r="D406" s="7">
        <f t="shared" si="1"/>
        <v>3000</v>
      </c>
      <c r="E406" s="8">
        <v>9000</v>
      </c>
      <c r="F406" s="28" t="s">
        <v>398</v>
      </c>
    </row>
    <row r="407" spans="1:6" ht="105">
      <c r="A407" s="5">
        <v>406</v>
      </c>
      <c r="B407" s="19" t="s">
        <v>421</v>
      </c>
      <c r="C407" s="7">
        <v>12000</v>
      </c>
      <c r="D407" s="7">
        <f t="shared" si="1"/>
        <v>3000</v>
      </c>
      <c r="E407" s="8">
        <v>9000</v>
      </c>
      <c r="F407" s="28" t="s">
        <v>398</v>
      </c>
    </row>
    <row r="408" spans="1:6" ht="90">
      <c r="A408" s="5">
        <v>407</v>
      </c>
      <c r="B408" s="19" t="s">
        <v>422</v>
      </c>
      <c r="C408" s="7">
        <v>6962</v>
      </c>
      <c r="D408" s="7">
        <f t="shared" si="1"/>
        <v>1740.5</v>
      </c>
      <c r="E408" s="8">
        <v>5221.5</v>
      </c>
      <c r="F408" s="28" t="s">
        <v>398</v>
      </c>
    </row>
    <row r="409" spans="1:6" ht="90">
      <c r="A409" s="5">
        <v>408</v>
      </c>
      <c r="B409" s="21" t="s">
        <v>423</v>
      </c>
      <c r="C409" s="7">
        <v>7188</v>
      </c>
      <c r="D409" s="7">
        <f t="shared" si="1"/>
        <v>1797</v>
      </c>
      <c r="E409" s="8">
        <v>5391</v>
      </c>
      <c r="F409" s="28" t="s">
        <v>398</v>
      </c>
    </row>
    <row r="410" spans="1:6" ht="90">
      <c r="A410" s="5">
        <v>409</v>
      </c>
      <c r="B410" s="21" t="s">
        <v>424</v>
      </c>
      <c r="C410" s="7">
        <v>9765</v>
      </c>
      <c r="D410" s="7">
        <f t="shared" si="1"/>
        <v>2441.25</v>
      </c>
      <c r="E410" s="8">
        <v>7323.75</v>
      </c>
      <c r="F410" s="28" t="s">
        <v>398</v>
      </c>
    </row>
    <row r="411" spans="1:6" ht="90">
      <c r="A411" s="5">
        <v>410</v>
      </c>
      <c r="B411" s="29" t="s">
        <v>425</v>
      </c>
      <c r="C411" s="7">
        <v>7800</v>
      </c>
      <c r="D411" s="7">
        <f t="shared" si="1"/>
        <v>1950</v>
      </c>
      <c r="E411" s="8">
        <v>5850</v>
      </c>
      <c r="F411" s="28" t="s">
        <v>398</v>
      </c>
    </row>
    <row r="412" spans="1:6" ht="90">
      <c r="A412" s="5">
        <v>411</v>
      </c>
      <c r="B412" s="19" t="s">
        <v>426</v>
      </c>
      <c r="C412" s="7">
        <v>6921</v>
      </c>
      <c r="D412" s="7">
        <f t="shared" si="1"/>
        <v>1730.25</v>
      </c>
      <c r="E412" s="8">
        <v>5190.75</v>
      </c>
      <c r="F412" s="28" t="s">
        <v>398</v>
      </c>
    </row>
    <row r="413" spans="1:6" ht="90">
      <c r="A413" s="5">
        <v>412</v>
      </c>
      <c r="B413" s="20" t="s">
        <v>425</v>
      </c>
      <c r="C413" s="7">
        <v>7761</v>
      </c>
      <c r="D413" s="7">
        <f t="shared" si="1"/>
        <v>1940.25</v>
      </c>
      <c r="E413" s="8">
        <v>5820.75</v>
      </c>
      <c r="F413" s="28" t="s">
        <v>398</v>
      </c>
    </row>
    <row r="414" spans="1:6" ht="90">
      <c r="A414" s="5">
        <v>413</v>
      </c>
      <c r="B414" s="19" t="s">
        <v>427</v>
      </c>
      <c r="C414" s="7">
        <v>8369</v>
      </c>
      <c r="D414" s="7">
        <f t="shared" si="1"/>
        <v>2092.25</v>
      </c>
      <c r="E414" s="8">
        <v>6276.75</v>
      </c>
      <c r="F414" s="28" t="s">
        <v>398</v>
      </c>
    </row>
    <row r="415" spans="1:6" ht="90">
      <c r="A415" s="5">
        <v>414</v>
      </c>
      <c r="B415" s="19" t="s">
        <v>428</v>
      </c>
      <c r="C415" s="7">
        <v>1200</v>
      </c>
      <c r="D415" s="7">
        <f t="shared" si="1"/>
        <v>300</v>
      </c>
      <c r="E415" s="8">
        <v>900</v>
      </c>
      <c r="F415" s="28" t="s">
        <v>398</v>
      </c>
    </row>
    <row r="416" spans="1:6" ht="90">
      <c r="A416" s="5">
        <v>415</v>
      </c>
      <c r="B416" s="19" t="s">
        <v>429</v>
      </c>
      <c r="C416" s="7">
        <v>1680</v>
      </c>
      <c r="D416" s="7">
        <f t="shared" si="1"/>
        <v>420</v>
      </c>
      <c r="E416" s="8">
        <v>1260</v>
      </c>
      <c r="F416" s="28" t="s">
        <v>398</v>
      </c>
    </row>
    <row r="417" spans="1:6" ht="90">
      <c r="A417" s="5">
        <v>416</v>
      </c>
      <c r="B417" s="19" t="s">
        <v>430</v>
      </c>
      <c r="C417" s="7">
        <v>2119</v>
      </c>
      <c r="D417" s="7">
        <f t="shared" si="1"/>
        <v>529.75</v>
      </c>
      <c r="E417" s="8">
        <v>1589.25</v>
      </c>
      <c r="F417" s="28" t="s">
        <v>398</v>
      </c>
    </row>
    <row r="418" spans="1:6" ht="90">
      <c r="A418" s="5">
        <v>417</v>
      </c>
      <c r="B418" s="19" t="s">
        <v>431</v>
      </c>
      <c r="C418" s="7">
        <v>2656</v>
      </c>
      <c r="D418" s="7">
        <f t="shared" si="1"/>
        <v>664</v>
      </c>
      <c r="E418" s="8">
        <v>1992</v>
      </c>
      <c r="F418" s="28" t="s">
        <v>398</v>
      </c>
    </row>
    <row r="419" spans="1:6" ht="90">
      <c r="A419" s="5">
        <v>418</v>
      </c>
      <c r="B419" s="19" t="s">
        <v>432</v>
      </c>
      <c r="C419" s="7">
        <v>3148</v>
      </c>
      <c r="D419" s="7">
        <f t="shared" si="1"/>
        <v>787</v>
      </c>
      <c r="E419" s="8">
        <v>2361</v>
      </c>
      <c r="F419" s="28" t="s">
        <v>398</v>
      </c>
    </row>
    <row r="420" spans="1:6" ht="90">
      <c r="A420" s="5">
        <v>419</v>
      </c>
      <c r="B420" s="19" t="s">
        <v>433</v>
      </c>
      <c r="C420" s="7">
        <v>2800</v>
      </c>
      <c r="D420" s="7">
        <f t="shared" si="1"/>
        <v>700</v>
      </c>
      <c r="E420" s="8">
        <v>2100</v>
      </c>
      <c r="F420" s="28" t="s">
        <v>398</v>
      </c>
    </row>
    <row r="421" spans="1:6" ht="90">
      <c r="A421" s="5">
        <v>420</v>
      </c>
      <c r="B421" s="19" t="s">
        <v>434</v>
      </c>
      <c r="C421" s="7">
        <v>3834</v>
      </c>
      <c r="D421" s="7">
        <f t="shared" si="1"/>
        <v>958.5</v>
      </c>
      <c r="E421" s="8">
        <v>2875.5</v>
      </c>
      <c r="F421" s="28" t="s">
        <v>398</v>
      </c>
    </row>
    <row r="422" spans="1:6" ht="150">
      <c r="A422" s="5">
        <v>421</v>
      </c>
      <c r="B422" s="19" t="s">
        <v>435</v>
      </c>
      <c r="C422" s="7">
        <v>208896</v>
      </c>
      <c r="D422" s="7">
        <f t="shared" si="1"/>
        <v>52224</v>
      </c>
      <c r="E422" s="8">
        <v>156672</v>
      </c>
      <c r="F422" s="28" t="s">
        <v>398</v>
      </c>
    </row>
    <row r="423" spans="1:6" ht="150">
      <c r="A423" s="5">
        <v>422</v>
      </c>
      <c r="B423" s="19" t="s">
        <v>436</v>
      </c>
      <c r="C423" s="7">
        <v>328173</v>
      </c>
      <c r="D423" s="7">
        <f t="shared" si="1"/>
        <v>82043.25</v>
      </c>
      <c r="E423" s="8">
        <v>246129.75</v>
      </c>
      <c r="F423" s="28" t="s">
        <v>398</v>
      </c>
    </row>
    <row r="424" spans="1:6" ht="150">
      <c r="A424" s="5">
        <v>423</v>
      </c>
      <c r="B424" s="19" t="s">
        <v>437</v>
      </c>
      <c r="C424" s="7">
        <v>532560</v>
      </c>
      <c r="D424" s="7">
        <f t="shared" si="1"/>
        <v>133140</v>
      </c>
      <c r="E424" s="8">
        <v>399420</v>
      </c>
      <c r="F424" s="28" t="s">
        <v>398</v>
      </c>
    </row>
    <row r="425" spans="1:6" ht="150">
      <c r="A425" s="5">
        <v>424</v>
      </c>
      <c r="B425" s="19" t="s">
        <v>438</v>
      </c>
      <c r="C425" s="7">
        <v>256912</v>
      </c>
      <c r="D425" s="7">
        <f t="shared" si="1"/>
        <v>64228</v>
      </c>
      <c r="E425" s="8">
        <v>192684</v>
      </c>
      <c r="F425" s="28" t="s">
        <v>398</v>
      </c>
    </row>
    <row r="426" spans="1:6" ht="180">
      <c r="A426" s="5">
        <v>425</v>
      </c>
      <c r="B426" s="19" t="s">
        <v>439</v>
      </c>
      <c r="C426" s="7">
        <v>387953</v>
      </c>
      <c r="D426" s="7">
        <f t="shared" si="1"/>
        <v>96988.25</v>
      </c>
      <c r="E426" s="8">
        <v>290964.75</v>
      </c>
      <c r="F426" s="28" t="s">
        <v>398</v>
      </c>
    </row>
    <row r="427" spans="1:6" ht="180">
      <c r="A427" s="5">
        <v>426</v>
      </c>
      <c r="B427" s="19" t="s">
        <v>440</v>
      </c>
      <c r="C427" s="7">
        <v>728352</v>
      </c>
      <c r="D427" s="7">
        <f t="shared" si="1"/>
        <v>182088</v>
      </c>
      <c r="E427" s="8">
        <v>546264</v>
      </c>
      <c r="F427" s="28" t="s">
        <v>398</v>
      </c>
    </row>
    <row r="428" spans="1:6" ht="105">
      <c r="A428" s="5">
        <v>427</v>
      </c>
      <c r="B428" s="19" t="s">
        <v>441</v>
      </c>
      <c r="C428" s="7">
        <v>49878</v>
      </c>
      <c r="D428" s="7">
        <f t="shared" si="1"/>
        <v>12469.5</v>
      </c>
      <c r="E428" s="8">
        <v>37408.5</v>
      </c>
      <c r="F428" s="28" t="s">
        <v>398</v>
      </c>
    </row>
    <row r="429" spans="1:6" ht="60">
      <c r="A429" s="5">
        <v>428</v>
      </c>
      <c r="B429" s="19" t="s">
        <v>442</v>
      </c>
      <c r="C429" s="7">
        <v>36750</v>
      </c>
      <c r="D429" s="7">
        <f t="shared" si="1"/>
        <v>9187.5</v>
      </c>
      <c r="E429" s="8">
        <v>27562.5</v>
      </c>
      <c r="F429" s="28" t="s">
        <v>398</v>
      </c>
    </row>
    <row r="430" spans="1:6" ht="75">
      <c r="A430" s="5">
        <v>429</v>
      </c>
      <c r="B430" s="19" t="s">
        <v>443</v>
      </c>
      <c r="C430" s="7">
        <v>50495</v>
      </c>
      <c r="D430" s="7">
        <f t="shared" si="1"/>
        <v>12623.75</v>
      </c>
      <c r="E430" s="8">
        <v>37871.25</v>
      </c>
      <c r="F430" s="28" t="s">
        <v>398</v>
      </c>
    </row>
    <row r="431" spans="1:6" ht="105">
      <c r="A431" s="5">
        <v>430</v>
      </c>
      <c r="B431" s="18" t="s">
        <v>444</v>
      </c>
      <c r="C431" s="7">
        <v>1410880</v>
      </c>
      <c r="D431" s="7">
        <f t="shared" si="1"/>
        <v>352720</v>
      </c>
      <c r="E431" s="8">
        <v>1058160</v>
      </c>
      <c r="F431" s="28" t="s">
        <v>398</v>
      </c>
    </row>
    <row r="432" spans="1:6" ht="150">
      <c r="A432" s="5">
        <v>431</v>
      </c>
      <c r="B432" s="18" t="s">
        <v>445</v>
      </c>
      <c r="C432" s="7">
        <v>37975</v>
      </c>
      <c r="D432" s="7">
        <f t="shared" si="1"/>
        <v>9493.75</v>
      </c>
      <c r="E432" s="8">
        <v>28481.25</v>
      </c>
      <c r="F432" s="28" t="s">
        <v>398</v>
      </c>
    </row>
    <row r="433" spans="1:6" ht="15.75">
      <c r="A433" s="5">
        <v>432</v>
      </c>
      <c r="B433" s="18" t="s">
        <v>446</v>
      </c>
      <c r="C433" s="7">
        <v>20706</v>
      </c>
      <c r="D433" s="7">
        <f t="shared" si="1"/>
        <v>5176.5</v>
      </c>
      <c r="E433" s="8">
        <v>15529.5</v>
      </c>
      <c r="F433" s="15" t="s">
        <v>447</v>
      </c>
    </row>
    <row r="434" spans="1:6" ht="75">
      <c r="A434" s="5">
        <v>433</v>
      </c>
      <c r="B434" s="18" t="s">
        <v>448</v>
      </c>
      <c r="C434" s="7">
        <v>356752</v>
      </c>
      <c r="D434" s="7">
        <f t="shared" si="1"/>
        <v>89188</v>
      </c>
      <c r="E434" s="8">
        <v>267564</v>
      </c>
      <c r="F434" s="15" t="s">
        <v>447</v>
      </c>
    </row>
    <row r="435" spans="1:6" ht="30">
      <c r="A435" s="5">
        <v>434</v>
      </c>
      <c r="B435" s="18" t="s">
        <v>449</v>
      </c>
      <c r="C435" s="7">
        <v>3555</v>
      </c>
      <c r="D435" s="7">
        <f t="shared" si="1"/>
        <v>888.75</v>
      </c>
      <c r="E435" s="8">
        <v>2666.25</v>
      </c>
      <c r="F435" s="15" t="s">
        <v>447</v>
      </c>
    </row>
    <row r="436" spans="1:6" ht="30">
      <c r="A436" s="5">
        <v>435</v>
      </c>
      <c r="B436" s="18" t="s">
        <v>450</v>
      </c>
      <c r="C436" s="7">
        <v>3897</v>
      </c>
      <c r="D436" s="7">
        <f t="shared" si="1"/>
        <v>974.25</v>
      </c>
      <c r="E436" s="8">
        <v>2922.75</v>
      </c>
      <c r="F436" s="15" t="s">
        <v>447</v>
      </c>
    </row>
    <row r="437" spans="1:6" ht="30">
      <c r="A437" s="5">
        <v>436</v>
      </c>
      <c r="B437" s="18" t="s">
        <v>451</v>
      </c>
      <c r="C437" s="7">
        <v>3460</v>
      </c>
      <c r="D437" s="7">
        <f t="shared" si="1"/>
        <v>865</v>
      </c>
      <c r="E437" s="8">
        <v>2595</v>
      </c>
      <c r="F437" s="15" t="s">
        <v>447</v>
      </c>
    </row>
    <row r="438" spans="1:6" ht="30">
      <c r="A438" s="5">
        <v>437</v>
      </c>
      <c r="B438" s="18" t="s">
        <v>452</v>
      </c>
      <c r="C438" s="7">
        <v>3917</v>
      </c>
      <c r="D438" s="7">
        <f t="shared" si="1"/>
        <v>979.25</v>
      </c>
      <c r="E438" s="8">
        <v>2937.75</v>
      </c>
      <c r="F438" s="15" t="s">
        <v>447</v>
      </c>
    </row>
    <row r="439" spans="1:6" ht="60">
      <c r="A439" s="5">
        <v>438</v>
      </c>
      <c r="B439" s="18" t="s">
        <v>453</v>
      </c>
      <c r="C439" s="7">
        <v>70935</v>
      </c>
      <c r="D439" s="7">
        <f t="shared" si="1"/>
        <v>17733.75</v>
      </c>
      <c r="E439" s="8">
        <v>53201.25</v>
      </c>
      <c r="F439" s="15" t="s">
        <v>447</v>
      </c>
    </row>
    <row r="440" spans="1:6" ht="120">
      <c r="A440" s="5">
        <v>439</v>
      </c>
      <c r="B440" s="19" t="s">
        <v>454</v>
      </c>
      <c r="C440" s="7">
        <v>226419</v>
      </c>
      <c r="D440" s="7">
        <f t="shared" si="1"/>
        <v>56604.75</v>
      </c>
      <c r="E440" s="8">
        <v>169814.25</v>
      </c>
      <c r="F440" s="15" t="s">
        <v>447</v>
      </c>
    </row>
    <row r="441" spans="1:6" ht="135">
      <c r="A441" s="5">
        <v>440</v>
      </c>
      <c r="B441" s="18" t="s">
        <v>455</v>
      </c>
      <c r="C441" s="7">
        <v>142484</v>
      </c>
      <c r="D441" s="7">
        <f t="shared" si="1"/>
        <v>35621</v>
      </c>
      <c r="E441" s="8">
        <v>106863</v>
      </c>
      <c r="F441" s="15" t="s">
        <v>447</v>
      </c>
    </row>
    <row r="442" spans="1:6" ht="60">
      <c r="A442" s="5">
        <v>441</v>
      </c>
      <c r="B442" s="18" t="s">
        <v>456</v>
      </c>
      <c r="C442" s="7">
        <v>173136</v>
      </c>
      <c r="D442" s="7">
        <f t="shared" si="1"/>
        <v>43284</v>
      </c>
      <c r="E442" s="8">
        <v>129852</v>
      </c>
      <c r="F442" s="15" t="s">
        <v>447</v>
      </c>
    </row>
    <row r="443" spans="1:6" ht="60">
      <c r="A443" s="5">
        <v>442</v>
      </c>
      <c r="B443" s="18" t="s">
        <v>457</v>
      </c>
      <c r="C443" s="7">
        <v>161601</v>
      </c>
      <c r="D443" s="7">
        <f t="shared" si="1"/>
        <v>40400.25</v>
      </c>
      <c r="E443" s="8">
        <v>121200.75</v>
      </c>
      <c r="F443" s="15" t="s">
        <v>447</v>
      </c>
    </row>
    <row r="444" spans="1:6" ht="75">
      <c r="A444" s="5">
        <v>443</v>
      </c>
      <c r="B444" s="19" t="s">
        <v>458</v>
      </c>
      <c r="C444" s="7">
        <v>169601</v>
      </c>
      <c r="D444" s="7">
        <f t="shared" si="1"/>
        <v>42400.25</v>
      </c>
      <c r="E444" s="8">
        <v>127200.75</v>
      </c>
      <c r="F444" s="15" t="s">
        <v>447</v>
      </c>
    </row>
    <row r="445" spans="1:6" ht="30">
      <c r="A445" s="5">
        <v>444</v>
      </c>
      <c r="B445" s="19" t="s">
        <v>459</v>
      </c>
      <c r="C445" s="7">
        <v>22756</v>
      </c>
      <c r="D445" s="7">
        <f t="shared" si="1"/>
        <v>5689</v>
      </c>
      <c r="E445" s="8">
        <v>17067</v>
      </c>
      <c r="F445" s="15" t="s">
        <v>447</v>
      </c>
    </row>
    <row r="446" spans="1:6" ht="30">
      <c r="A446" s="5">
        <v>445</v>
      </c>
      <c r="B446" s="19" t="s">
        <v>460</v>
      </c>
      <c r="C446" s="7">
        <v>27001</v>
      </c>
      <c r="D446" s="7">
        <f t="shared" si="1"/>
        <v>6750.25</v>
      </c>
      <c r="E446" s="8">
        <v>20250.75</v>
      </c>
      <c r="F446" s="15" t="s">
        <v>447</v>
      </c>
    </row>
    <row r="447" spans="1:6" ht="30">
      <c r="A447" s="5">
        <v>446</v>
      </c>
      <c r="B447" s="19" t="s">
        <v>461</v>
      </c>
      <c r="C447" s="7">
        <v>24601</v>
      </c>
      <c r="D447" s="7">
        <f t="shared" si="1"/>
        <v>6150.25</v>
      </c>
      <c r="E447" s="8">
        <v>18450.75</v>
      </c>
      <c r="F447" s="15" t="s">
        <v>447</v>
      </c>
    </row>
    <row r="448" spans="1:6" ht="30">
      <c r="A448" s="5">
        <v>447</v>
      </c>
      <c r="B448" s="19" t="s">
        <v>462</v>
      </c>
      <c r="C448" s="7">
        <v>121107</v>
      </c>
      <c r="D448" s="7">
        <f t="shared" si="1"/>
        <v>30276.75</v>
      </c>
      <c r="E448" s="8">
        <v>90830.25</v>
      </c>
      <c r="F448" s="15" t="s">
        <v>447</v>
      </c>
    </row>
    <row r="449" spans="1:6" ht="15.75">
      <c r="A449" s="5">
        <v>448</v>
      </c>
      <c r="B449" s="19" t="s">
        <v>463</v>
      </c>
      <c r="C449" s="7">
        <v>14732</v>
      </c>
      <c r="D449" s="7">
        <f t="shared" si="1"/>
        <v>3683</v>
      </c>
      <c r="E449" s="8">
        <v>11049</v>
      </c>
      <c r="F449" s="15" t="s">
        <v>447</v>
      </c>
    </row>
    <row r="450" spans="1:6" ht="30">
      <c r="A450" s="5">
        <v>449</v>
      </c>
      <c r="B450" s="19" t="s">
        <v>464</v>
      </c>
      <c r="C450" s="7">
        <v>33759</v>
      </c>
      <c r="D450" s="7">
        <f t="shared" si="1"/>
        <v>8439.75</v>
      </c>
      <c r="E450" s="8">
        <v>25319.25</v>
      </c>
      <c r="F450" s="15" t="s">
        <v>447</v>
      </c>
    </row>
    <row r="451" spans="1:6" ht="75">
      <c r="A451" s="5">
        <v>450</v>
      </c>
      <c r="B451" s="19" t="s">
        <v>465</v>
      </c>
      <c r="C451" s="7">
        <v>60509</v>
      </c>
      <c r="D451" s="7">
        <f t="shared" si="1"/>
        <v>15127.25</v>
      </c>
      <c r="E451" s="8">
        <v>45381.75</v>
      </c>
      <c r="F451" s="15" t="s">
        <v>447</v>
      </c>
    </row>
    <row r="452" spans="1:6" ht="120">
      <c r="A452" s="5">
        <v>451</v>
      </c>
      <c r="B452" s="19" t="s">
        <v>466</v>
      </c>
      <c r="C452" s="7">
        <v>40800</v>
      </c>
      <c r="D452" s="7">
        <f t="shared" si="1"/>
        <v>10200</v>
      </c>
      <c r="E452" s="8">
        <v>30600</v>
      </c>
      <c r="F452" s="15" t="s">
        <v>447</v>
      </c>
    </row>
    <row r="453" spans="1:6" ht="75">
      <c r="A453" s="5">
        <v>452</v>
      </c>
      <c r="B453" s="19" t="s">
        <v>467</v>
      </c>
      <c r="C453" s="7">
        <v>33079</v>
      </c>
      <c r="D453" s="7">
        <f t="shared" si="1"/>
        <v>8269.75</v>
      </c>
      <c r="E453" s="8">
        <v>24809.25</v>
      </c>
      <c r="F453" s="15" t="s">
        <v>447</v>
      </c>
    </row>
    <row r="454" spans="1:6" ht="45">
      <c r="A454" s="5">
        <v>453</v>
      </c>
      <c r="B454" s="19" t="s">
        <v>468</v>
      </c>
      <c r="C454" s="7">
        <v>40953</v>
      </c>
      <c r="D454" s="7">
        <f t="shared" si="1"/>
        <v>10238.25</v>
      </c>
      <c r="E454" s="8">
        <v>30714.75</v>
      </c>
      <c r="F454" s="15" t="s">
        <v>447</v>
      </c>
    </row>
    <row r="455" spans="1:6" ht="45">
      <c r="A455" s="5">
        <v>454</v>
      </c>
      <c r="B455" s="19" t="s">
        <v>469</v>
      </c>
      <c r="C455" s="7">
        <v>41501</v>
      </c>
      <c r="D455" s="7">
        <f t="shared" si="1"/>
        <v>10375.25</v>
      </c>
      <c r="E455" s="8">
        <v>31125.75</v>
      </c>
      <c r="F455" s="15" t="s">
        <v>447</v>
      </c>
    </row>
    <row r="456" spans="1:6" ht="30">
      <c r="A456" s="5">
        <v>455</v>
      </c>
      <c r="B456" s="18" t="s">
        <v>470</v>
      </c>
      <c r="C456" s="7">
        <v>220400</v>
      </c>
      <c r="D456" s="7">
        <f t="shared" si="1"/>
        <v>55100</v>
      </c>
      <c r="E456" s="8">
        <v>165300</v>
      </c>
      <c r="F456" s="15" t="s">
        <v>447</v>
      </c>
    </row>
    <row r="457" spans="1:6" ht="45">
      <c r="A457" s="5">
        <v>456</v>
      </c>
      <c r="B457" s="18" t="s">
        <v>471</v>
      </c>
      <c r="C457" s="7">
        <v>443801</v>
      </c>
      <c r="D457" s="7">
        <f t="shared" si="1"/>
        <v>110950.25</v>
      </c>
      <c r="E457" s="8">
        <v>332850.75</v>
      </c>
      <c r="F457" s="15" t="s">
        <v>447</v>
      </c>
    </row>
    <row r="458" spans="1:6" ht="45">
      <c r="A458" s="5">
        <v>457</v>
      </c>
      <c r="B458" s="18" t="s">
        <v>472</v>
      </c>
      <c r="C458" s="7">
        <v>235101</v>
      </c>
      <c r="D458" s="7">
        <f t="shared" si="1"/>
        <v>58775.25</v>
      </c>
      <c r="E458" s="8">
        <v>176325.75</v>
      </c>
      <c r="F458" s="15" t="s">
        <v>447</v>
      </c>
    </row>
    <row r="459" spans="1:6" ht="45">
      <c r="A459" s="5">
        <v>458</v>
      </c>
      <c r="B459" s="29" t="s">
        <v>473</v>
      </c>
      <c r="C459" s="7">
        <v>226603</v>
      </c>
      <c r="D459" s="7">
        <f t="shared" si="1"/>
        <v>56650.75</v>
      </c>
      <c r="E459" s="8">
        <v>169952.25</v>
      </c>
      <c r="F459" s="15" t="s">
        <v>447</v>
      </c>
    </row>
    <row r="460" spans="1:6" ht="45">
      <c r="A460" s="5">
        <v>459</v>
      </c>
      <c r="B460" s="29" t="s">
        <v>473</v>
      </c>
      <c r="C460" s="7">
        <v>235101</v>
      </c>
      <c r="D460" s="7">
        <f t="shared" si="1"/>
        <v>58775.25</v>
      </c>
      <c r="E460" s="8">
        <v>176325.75</v>
      </c>
      <c r="F460" s="15" t="s">
        <v>447</v>
      </c>
    </row>
    <row r="461" spans="1:6" ht="30">
      <c r="A461" s="5">
        <v>460</v>
      </c>
      <c r="B461" s="18" t="s">
        <v>474</v>
      </c>
      <c r="C461" s="7">
        <v>39479</v>
      </c>
      <c r="D461" s="7">
        <f t="shared" si="1"/>
        <v>9869.75</v>
      </c>
      <c r="E461" s="8">
        <v>29609.25</v>
      </c>
      <c r="F461" s="15" t="s">
        <v>447</v>
      </c>
    </row>
    <row r="462" spans="1:6" ht="90">
      <c r="A462" s="5">
        <v>461</v>
      </c>
      <c r="B462" s="18" t="s">
        <v>475</v>
      </c>
      <c r="C462" s="7">
        <v>95576</v>
      </c>
      <c r="D462" s="7">
        <f t="shared" si="1"/>
        <v>23894</v>
      </c>
      <c r="E462" s="8">
        <v>71682</v>
      </c>
      <c r="F462" s="15" t="s">
        <v>447</v>
      </c>
    </row>
    <row r="463" spans="1:6" ht="15.75">
      <c r="A463" s="5">
        <v>462</v>
      </c>
      <c r="B463" s="18" t="s">
        <v>476</v>
      </c>
      <c r="C463" s="7">
        <v>14113</v>
      </c>
      <c r="D463" s="7">
        <f t="shared" si="1"/>
        <v>3528.25</v>
      </c>
      <c r="E463" s="8">
        <v>10584.75</v>
      </c>
      <c r="F463" s="15" t="s">
        <v>447</v>
      </c>
    </row>
    <row r="464" spans="1:6" ht="30">
      <c r="A464" s="5">
        <v>463</v>
      </c>
      <c r="B464" s="18" t="s">
        <v>477</v>
      </c>
      <c r="C464" s="7">
        <v>70803</v>
      </c>
      <c r="D464" s="7">
        <f t="shared" si="1"/>
        <v>17700.75</v>
      </c>
      <c r="E464" s="8">
        <v>53102.25</v>
      </c>
      <c r="F464" s="15" t="s">
        <v>447</v>
      </c>
    </row>
    <row r="465" spans="1:6" ht="45">
      <c r="A465" s="5">
        <v>464</v>
      </c>
      <c r="B465" s="18" t="s">
        <v>478</v>
      </c>
      <c r="C465" s="7">
        <v>37146</v>
      </c>
      <c r="D465" s="7">
        <f t="shared" si="1"/>
        <v>9286.5</v>
      </c>
      <c r="E465" s="8">
        <v>27859.5</v>
      </c>
      <c r="F465" s="15" t="s">
        <v>447</v>
      </c>
    </row>
    <row r="466" spans="1:6" ht="75">
      <c r="A466" s="5">
        <v>465</v>
      </c>
      <c r="B466" s="18" t="s">
        <v>479</v>
      </c>
      <c r="C466" s="7">
        <v>462101</v>
      </c>
      <c r="D466" s="7">
        <f t="shared" si="1"/>
        <v>115525.25</v>
      </c>
      <c r="E466" s="8">
        <v>346575.75</v>
      </c>
      <c r="F466" s="15" t="s">
        <v>447</v>
      </c>
    </row>
    <row r="467" spans="1:6" ht="60">
      <c r="A467" s="5">
        <v>466</v>
      </c>
      <c r="B467" s="18" t="s">
        <v>480</v>
      </c>
      <c r="C467" s="7">
        <v>242592</v>
      </c>
      <c r="D467" s="7">
        <f t="shared" si="1"/>
        <v>60648</v>
      </c>
      <c r="E467" s="8">
        <v>181944</v>
      </c>
      <c r="F467" s="15" t="s">
        <v>447</v>
      </c>
    </row>
    <row r="468" spans="1:6" ht="45">
      <c r="A468" s="5">
        <v>467</v>
      </c>
      <c r="B468" s="18" t="s">
        <v>481</v>
      </c>
      <c r="C468" s="7">
        <v>31833</v>
      </c>
      <c r="D468" s="7">
        <f t="shared" si="1"/>
        <v>7958.25</v>
      </c>
      <c r="E468" s="8">
        <v>23874.75</v>
      </c>
      <c r="F468" s="15" t="s">
        <v>447</v>
      </c>
    </row>
    <row r="469" spans="1:6" ht="60">
      <c r="A469" s="5">
        <v>468</v>
      </c>
      <c r="B469" s="18" t="s">
        <v>482</v>
      </c>
      <c r="C469" s="7">
        <v>1139439</v>
      </c>
      <c r="D469" s="7">
        <f t="shared" si="1"/>
        <v>284859.75</v>
      </c>
      <c r="E469" s="8">
        <v>854579.25</v>
      </c>
      <c r="F469" s="15" t="s">
        <v>447</v>
      </c>
    </row>
    <row r="470" spans="1:6" ht="30">
      <c r="A470" s="5">
        <v>469</v>
      </c>
      <c r="B470" s="18" t="s">
        <v>483</v>
      </c>
      <c r="C470" s="7">
        <v>42277</v>
      </c>
      <c r="D470" s="7">
        <f t="shared" si="1"/>
        <v>10569.25</v>
      </c>
      <c r="E470" s="8">
        <v>31707.75</v>
      </c>
      <c r="F470" s="15" t="s">
        <v>447</v>
      </c>
    </row>
    <row r="471" spans="1:6" ht="30">
      <c r="A471" s="5">
        <v>470</v>
      </c>
      <c r="B471" s="18" t="s">
        <v>484</v>
      </c>
      <c r="C471" s="7">
        <v>847624</v>
      </c>
      <c r="D471" s="7">
        <f t="shared" si="1"/>
        <v>211906</v>
      </c>
      <c r="E471" s="8">
        <v>635718</v>
      </c>
      <c r="F471" s="15" t="s">
        <v>447</v>
      </c>
    </row>
    <row r="472" spans="1:6" ht="45">
      <c r="A472" s="5">
        <v>471</v>
      </c>
      <c r="B472" s="18" t="s">
        <v>485</v>
      </c>
      <c r="C472" s="7">
        <v>4001037</v>
      </c>
      <c r="D472" s="7">
        <f t="shared" si="1"/>
        <v>1000259.25</v>
      </c>
      <c r="E472" s="8">
        <v>3000777.75</v>
      </c>
      <c r="F472" s="15" t="s">
        <v>447</v>
      </c>
    </row>
    <row r="473" spans="1:6" ht="15.75">
      <c r="A473" s="5">
        <v>472</v>
      </c>
      <c r="B473" s="18" t="s">
        <v>486</v>
      </c>
      <c r="C473" s="7">
        <v>132239</v>
      </c>
      <c r="D473" s="7">
        <f t="shared" si="1"/>
        <v>33059.75</v>
      </c>
      <c r="E473" s="8">
        <v>99179.25</v>
      </c>
      <c r="F473" s="15" t="s">
        <v>447</v>
      </c>
    </row>
    <row r="474" spans="1:6" ht="15.75">
      <c r="A474" s="5">
        <v>473</v>
      </c>
      <c r="B474" s="18" t="s">
        <v>487</v>
      </c>
      <c r="C474" s="7">
        <v>36003</v>
      </c>
      <c r="D474" s="7">
        <f t="shared" si="1"/>
        <v>9000.75</v>
      </c>
      <c r="E474" s="8">
        <v>27002.25</v>
      </c>
      <c r="F474" s="15" t="s">
        <v>447</v>
      </c>
    </row>
    <row r="475" spans="1:6" ht="15.75">
      <c r="A475" s="5">
        <v>474</v>
      </c>
      <c r="B475" s="18" t="s">
        <v>488</v>
      </c>
      <c r="C475" s="7">
        <v>59271</v>
      </c>
      <c r="D475" s="7">
        <f t="shared" si="1"/>
        <v>14817.75</v>
      </c>
      <c r="E475" s="8">
        <v>44453.25</v>
      </c>
      <c r="F475" s="15" t="s">
        <v>447</v>
      </c>
    </row>
    <row r="476" spans="1:6" ht="15.75">
      <c r="A476" s="5">
        <v>475</v>
      </c>
      <c r="B476" s="18" t="s">
        <v>489</v>
      </c>
      <c r="C476" s="7">
        <v>88172</v>
      </c>
      <c r="D476" s="7">
        <f t="shared" si="1"/>
        <v>22043</v>
      </c>
      <c r="E476" s="8">
        <v>66129</v>
      </c>
      <c r="F476" s="15" t="s">
        <v>447</v>
      </c>
    </row>
    <row r="477" spans="1:6" ht="15.75">
      <c r="A477" s="5">
        <v>476</v>
      </c>
      <c r="B477" s="18" t="s">
        <v>490</v>
      </c>
      <c r="C477" s="7">
        <v>42601</v>
      </c>
      <c r="D477" s="7">
        <f t="shared" si="1"/>
        <v>10650.25</v>
      </c>
      <c r="E477" s="8">
        <v>31950.75</v>
      </c>
      <c r="F477" s="15" t="s">
        <v>447</v>
      </c>
    </row>
    <row r="478" spans="1:6" ht="15.75">
      <c r="A478" s="5">
        <v>477</v>
      </c>
      <c r="B478" s="18" t="s">
        <v>491</v>
      </c>
      <c r="C478" s="7">
        <v>49100</v>
      </c>
      <c r="D478" s="7">
        <f t="shared" si="1"/>
        <v>12275</v>
      </c>
      <c r="E478" s="8">
        <v>36825</v>
      </c>
      <c r="F478" s="15" t="s">
        <v>447</v>
      </c>
    </row>
    <row r="479" spans="1:6" ht="15.75">
      <c r="A479" s="5">
        <v>478</v>
      </c>
      <c r="B479" s="18" t="s">
        <v>492</v>
      </c>
      <c r="C479" s="7">
        <v>94850</v>
      </c>
      <c r="D479" s="7">
        <f t="shared" si="1"/>
        <v>23712.5</v>
      </c>
      <c r="E479" s="8">
        <v>71137.5</v>
      </c>
      <c r="F479" s="15" t="s">
        <v>447</v>
      </c>
    </row>
    <row r="480" spans="1:6" ht="15.75">
      <c r="A480" s="5">
        <v>479</v>
      </c>
      <c r="B480" s="18" t="s">
        <v>493</v>
      </c>
      <c r="C480" s="7">
        <v>29166</v>
      </c>
      <c r="D480" s="7">
        <f t="shared" si="1"/>
        <v>7291.5</v>
      </c>
      <c r="E480" s="8">
        <v>21874.5</v>
      </c>
      <c r="F480" s="15" t="s">
        <v>447</v>
      </c>
    </row>
    <row r="481" spans="1:6" ht="30">
      <c r="A481" s="5">
        <v>480</v>
      </c>
      <c r="B481" s="18" t="s">
        <v>494</v>
      </c>
      <c r="C481" s="7">
        <v>33401</v>
      </c>
      <c r="D481" s="7">
        <f t="shared" si="1"/>
        <v>8350.25</v>
      </c>
      <c r="E481" s="8">
        <v>25050.75</v>
      </c>
      <c r="F481" s="15" t="s">
        <v>447</v>
      </c>
    </row>
    <row r="482" spans="1:6" ht="15.75">
      <c r="A482" s="5">
        <v>481</v>
      </c>
      <c r="B482" s="18" t="s">
        <v>495</v>
      </c>
      <c r="C482" s="7">
        <v>23701</v>
      </c>
      <c r="D482" s="7">
        <f t="shared" si="1"/>
        <v>5925.25</v>
      </c>
      <c r="E482" s="8">
        <v>17775.75</v>
      </c>
      <c r="F482" s="15" t="s">
        <v>447</v>
      </c>
    </row>
    <row r="483" spans="1:6" ht="30">
      <c r="A483" s="5">
        <v>482</v>
      </c>
      <c r="B483" s="18" t="s">
        <v>496</v>
      </c>
      <c r="C483" s="7">
        <v>43173</v>
      </c>
      <c r="D483" s="7">
        <f t="shared" si="1"/>
        <v>10793.25</v>
      </c>
      <c r="E483" s="8">
        <v>32379.75</v>
      </c>
      <c r="F483" s="15" t="s">
        <v>447</v>
      </c>
    </row>
    <row r="484" spans="1:6" ht="15.75">
      <c r="A484" s="5">
        <v>483</v>
      </c>
      <c r="B484" s="18" t="s">
        <v>497</v>
      </c>
      <c r="C484" s="7">
        <v>18298</v>
      </c>
      <c r="D484" s="7">
        <f t="shared" si="1"/>
        <v>4574.5</v>
      </c>
      <c r="E484" s="8">
        <v>13723.5</v>
      </c>
      <c r="F484" s="15" t="s">
        <v>447</v>
      </c>
    </row>
    <row r="485" spans="1:6" ht="15.75">
      <c r="A485" s="5">
        <v>484</v>
      </c>
      <c r="B485" s="18" t="s">
        <v>498</v>
      </c>
      <c r="C485" s="7">
        <v>28953</v>
      </c>
      <c r="D485" s="7">
        <f t="shared" si="1"/>
        <v>7238.25</v>
      </c>
      <c r="E485" s="8">
        <v>21714.75</v>
      </c>
      <c r="F485" s="15" t="s">
        <v>447</v>
      </c>
    </row>
    <row r="486" spans="1:6" ht="45">
      <c r="A486" s="5">
        <v>485</v>
      </c>
      <c r="B486" s="18" t="s">
        <v>499</v>
      </c>
      <c r="C486" s="7">
        <v>10701</v>
      </c>
      <c r="D486" s="7">
        <f t="shared" si="1"/>
        <v>2675.25</v>
      </c>
      <c r="E486" s="8">
        <v>8025.75</v>
      </c>
      <c r="F486" s="15" t="s">
        <v>447</v>
      </c>
    </row>
    <row r="487" spans="1:6" ht="60">
      <c r="A487" s="5">
        <v>486</v>
      </c>
      <c r="B487" s="18" t="s">
        <v>500</v>
      </c>
      <c r="C487" s="7">
        <v>1018401</v>
      </c>
      <c r="D487" s="7">
        <f t="shared" si="1"/>
        <v>254600.25</v>
      </c>
      <c r="E487" s="8">
        <v>763800.75</v>
      </c>
      <c r="F487" s="15" t="s">
        <v>447</v>
      </c>
    </row>
    <row r="488" spans="1:6" ht="90">
      <c r="A488" s="5">
        <v>487</v>
      </c>
      <c r="B488" s="18" t="s">
        <v>501</v>
      </c>
      <c r="C488" s="7">
        <v>432701</v>
      </c>
      <c r="D488" s="7">
        <f t="shared" si="1"/>
        <v>108175.25</v>
      </c>
      <c r="E488" s="8">
        <v>324525.75</v>
      </c>
      <c r="F488" s="15" t="s">
        <v>447</v>
      </c>
    </row>
    <row r="489" spans="1:6" ht="30">
      <c r="A489" s="5">
        <v>488</v>
      </c>
      <c r="B489" s="18" t="s">
        <v>502</v>
      </c>
      <c r="C489" s="7">
        <v>312088</v>
      </c>
      <c r="D489" s="7">
        <f t="shared" si="1"/>
        <v>78022</v>
      </c>
      <c r="E489" s="8">
        <v>234066</v>
      </c>
      <c r="F489" s="15" t="s">
        <v>447</v>
      </c>
    </row>
    <row r="490" spans="1:6" ht="30">
      <c r="A490" s="5">
        <v>489</v>
      </c>
      <c r="B490" s="18" t="s">
        <v>503</v>
      </c>
      <c r="C490" s="7">
        <v>89601</v>
      </c>
      <c r="D490" s="7">
        <f t="shared" si="1"/>
        <v>22400.25</v>
      </c>
      <c r="E490" s="8">
        <v>67200.75</v>
      </c>
      <c r="F490" s="15" t="s">
        <v>447</v>
      </c>
    </row>
    <row r="491" spans="1:6" ht="15.75">
      <c r="A491" s="5">
        <v>490</v>
      </c>
      <c r="B491" s="18" t="s">
        <v>504</v>
      </c>
      <c r="C491" s="7">
        <v>29542</v>
      </c>
      <c r="D491" s="7">
        <f t="shared" si="1"/>
        <v>7385.5</v>
      </c>
      <c r="E491" s="8">
        <v>22156.5</v>
      </c>
      <c r="F491" s="15" t="s">
        <v>447</v>
      </c>
    </row>
    <row r="492" spans="1:6" ht="30">
      <c r="A492" s="5">
        <v>491</v>
      </c>
      <c r="B492" s="18" t="s">
        <v>505</v>
      </c>
      <c r="C492" s="7">
        <v>326701</v>
      </c>
      <c r="D492" s="7">
        <f t="shared" si="1"/>
        <v>81675.25</v>
      </c>
      <c r="E492" s="8">
        <v>245025.75</v>
      </c>
      <c r="F492" s="15" t="s">
        <v>447</v>
      </c>
    </row>
    <row r="493" spans="1:6" ht="30">
      <c r="A493" s="5">
        <v>492</v>
      </c>
      <c r="B493" s="18" t="s">
        <v>506</v>
      </c>
      <c r="C493" s="7">
        <v>32711</v>
      </c>
      <c r="D493" s="7">
        <f t="shared" si="1"/>
        <v>8177.75</v>
      </c>
      <c r="E493" s="8">
        <v>24533.25</v>
      </c>
      <c r="F493" s="15" t="s">
        <v>447</v>
      </c>
    </row>
    <row r="494" spans="1:6" ht="30">
      <c r="A494" s="5">
        <v>493</v>
      </c>
      <c r="B494" s="18" t="s">
        <v>507</v>
      </c>
      <c r="C494" s="7">
        <v>43422</v>
      </c>
      <c r="D494" s="7">
        <f t="shared" si="1"/>
        <v>10855.5</v>
      </c>
      <c r="E494" s="8">
        <v>32566.5</v>
      </c>
      <c r="F494" s="15" t="s">
        <v>447</v>
      </c>
    </row>
    <row r="495" spans="1:6" ht="30">
      <c r="A495" s="5">
        <v>494</v>
      </c>
      <c r="B495" s="18" t="s">
        <v>508</v>
      </c>
      <c r="C495" s="7">
        <v>571111</v>
      </c>
      <c r="D495" s="7">
        <f t="shared" si="1"/>
        <v>142777.75</v>
      </c>
      <c r="E495" s="8">
        <v>428333.25</v>
      </c>
      <c r="F495" s="15" t="s">
        <v>447</v>
      </c>
    </row>
    <row r="496" spans="1:6" ht="15.75">
      <c r="A496" s="5">
        <v>495</v>
      </c>
      <c r="B496" s="18" t="s">
        <v>509</v>
      </c>
      <c r="C496" s="7">
        <v>1306789</v>
      </c>
      <c r="D496" s="7">
        <f t="shared" si="1"/>
        <v>326697.25</v>
      </c>
      <c r="E496" s="8">
        <v>980091.75</v>
      </c>
      <c r="F496" s="15" t="s">
        <v>447</v>
      </c>
    </row>
    <row r="497" spans="1:6" ht="30">
      <c r="A497" s="5">
        <v>496</v>
      </c>
      <c r="B497" s="18" t="s">
        <v>510</v>
      </c>
      <c r="C497" s="7">
        <v>1101098</v>
      </c>
      <c r="D497" s="7">
        <f t="shared" si="1"/>
        <v>275274.5</v>
      </c>
      <c r="E497" s="8">
        <v>825823.5</v>
      </c>
      <c r="F497" s="15" t="s">
        <v>447</v>
      </c>
    </row>
    <row r="498" spans="1:6" ht="30">
      <c r="A498" s="5">
        <v>497</v>
      </c>
      <c r="B498" s="18" t="s">
        <v>511</v>
      </c>
      <c r="C498" s="7">
        <v>75402</v>
      </c>
      <c r="D498" s="7">
        <f t="shared" si="1"/>
        <v>18850.5</v>
      </c>
      <c r="E498" s="8">
        <v>56551.5</v>
      </c>
      <c r="F498" s="15" t="s">
        <v>447</v>
      </c>
    </row>
    <row r="499" spans="1:6" ht="15.75">
      <c r="A499" s="5">
        <v>498</v>
      </c>
      <c r="B499" s="18" t="s">
        <v>512</v>
      </c>
      <c r="C499" s="7">
        <v>164776</v>
      </c>
      <c r="D499" s="7">
        <f t="shared" si="1"/>
        <v>41194</v>
      </c>
      <c r="E499" s="8">
        <v>123582</v>
      </c>
      <c r="F499" s="15" t="s">
        <v>447</v>
      </c>
    </row>
    <row r="500" spans="1:6" ht="15.75">
      <c r="A500" s="5">
        <v>499</v>
      </c>
      <c r="B500" s="18" t="s">
        <v>513</v>
      </c>
      <c r="C500" s="7">
        <v>316603</v>
      </c>
      <c r="D500" s="7">
        <f t="shared" si="1"/>
        <v>79150.75</v>
      </c>
      <c r="E500" s="8">
        <v>237452.25</v>
      </c>
      <c r="F500" s="15" t="s">
        <v>447</v>
      </c>
    </row>
    <row r="501" spans="1:6" ht="45">
      <c r="A501" s="5">
        <v>500</v>
      </c>
      <c r="B501" s="18" t="s">
        <v>514</v>
      </c>
      <c r="C501" s="7">
        <v>237611</v>
      </c>
      <c r="D501" s="7">
        <f t="shared" si="1"/>
        <v>59402.75</v>
      </c>
      <c r="E501" s="8">
        <v>178208.25</v>
      </c>
      <c r="F501" s="15" t="s">
        <v>447</v>
      </c>
    </row>
    <row r="502" spans="1:6" ht="45">
      <c r="A502" s="5">
        <v>501</v>
      </c>
      <c r="B502" s="18" t="s">
        <v>515</v>
      </c>
      <c r="C502" s="7">
        <v>454828</v>
      </c>
      <c r="D502" s="7">
        <f t="shared" si="1"/>
        <v>113707</v>
      </c>
      <c r="E502" s="8">
        <v>341121</v>
      </c>
      <c r="F502" s="15" t="s">
        <v>447</v>
      </c>
    </row>
    <row r="503" spans="1:6" ht="15.75">
      <c r="A503" s="5">
        <v>502</v>
      </c>
      <c r="B503" s="18" t="s">
        <v>516</v>
      </c>
      <c r="C503" s="7">
        <v>124000</v>
      </c>
      <c r="D503" s="7">
        <f t="shared" si="1"/>
        <v>31000</v>
      </c>
      <c r="E503" s="8">
        <v>93000</v>
      </c>
      <c r="F503" s="15" t="s">
        <v>447</v>
      </c>
    </row>
    <row r="504" spans="1:6" ht="15.75">
      <c r="A504" s="5">
        <v>503</v>
      </c>
      <c r="B504" s="18" t="s">
        <v>517</v>
      </c>
      <c r="C504" s="7">
        <v>39338</v>
      </c>
      <c r="D504" s="7">
        <f t="shared" si="1"/>
        <v>9834.5</v>
      </c>
      <c r="E504" s="8">
        <v>29503.5</v>
      </c>
      <c r="F504" s="15" t="s">
        <v>447</v>
      </c>
    </row>
    <row r="505" spans="1:6" ht="30">
      <c r="A505" s="5">
        <v>504</v>
      </c>
      <c r="B505" s="18" t="s">
        <v>518</v>
      </c>
      <c r="C505" s="7">
        <v>224724</v>
      </c>
      <c r="D505" s="7">
        <f t="shared" si="1"/>
        <v>56181</v>
      </c>
      <c r="E505" s="8">
        <v>168543</v>
      </c>
      <c r="F505" s="15" t="s">
        <v>447</v>
      </c>
    </row>
    <row r="506" spans="1:6" ht="30">
      <c r="A506" s="5">
        <v>505</v>
      </c>
      <c r="B506" s="18" t="s">
        <v>519</v>
      </c>
      <c r="C506" s="7">
        <v>413286</v>
      </c>
      <c r="D506" s="7">
        <f t="shared" si="1"/>
        <v>103321.5</v>
      </c>
      <c r="E506" s="8">
        <v>309964.5</v>
      </c>
      <c r="F506" s="15" t="s">
        <v>447</v>
      </c>
    </row>
    <row r="507" spans="1:6" ht="105">
      <c r="A507" s="5">
        <v>506</v>
      </c>
      <c r="B507" s="18" t="s">
        <v>520</v>
      </c>
      <c r="C507" s="7">
        <v>326000</v>
      </c>
      <c r="D507" s="7">
        <f t="shared" si="1"/>
        <v>81500</v>
      </c>
      <c r="E507" s="8">
        <v>244500</v>
      </c>
      <c r="F507" s="15" t="s">
        <v>447</v>
      </c>
    </row>
    <row r="508" spans="1:6" ht="30">
      <c r="A508" s="5">
        <v>507</v>
      </c>
      <c r="B508" s="19" t="s">
        <v>521</v>
      </c>
      <c r="C508" s="7">
        <v>3761</v>
      </c>
      <c r="D508" s="7">
        <f t="shared" si="1"/>
        <v>940.25</v>
      </c>
      <c r="E508" s="8">
        <v>2820.75</v>
      </c>
      <c r="F508" s="30" t="s">
        <v>522</v>
      </c>
    </row>
    <row r="509" spans="1:6" ht="60">
      <c r="A509" s="5">
        <v>508</v>
      </c>
      <c r="B509" s="19" t="s">
        <v>523</v>
      </c>
      <c r="C509" s="7">
        <v>8744</v>
      </c>
      <c r="D509" s="7">
        <f t="shared" si="1"/>
        <v>2186</v>
      </c>
      <c r="E509" s="8">
        <v>6558</v>
      </c>
      <c r="F509" s="30" t="s">
        <v>522</v>
      </c>
    </row>
    <row r="510" spans="1:6" ht="45">
      <c r="A510" s="5">
        <v>509</v>
      </c>
      <c r="B510" s="19" t="s">
        <v>524</v>
      </c>
      <c r="C510" s="7">
        <v>132139</v>
      </c>
      <c r="D510" s="7">
        <f t="shared" si="1"/>
        <v>33034.75</v>
      </c>
      <c r="E510" s="8">
        <v>99104.25</v>
      </c>
      <c r="F510" s="30" t="s">
        <v>522</v>
      </c>
    </row>
    <row r="511" spans="1:6" ht="45">
      <c r="A511" s="5">
        <v>510</v>
      </c>
      <c r="B511" s="19" t="s">
        <v>525</v>
      </c>
      <c r="C511" s="7">
        <v>9112</v>
      </c>
      <c r="D511" s="7">
        <f t="shared" si="1"/>
        <v>2278</v>
      </c>
      <c r="E511" s="8">
        <v>6834</v>
      </c>
      <c r="F511" s="30" t="s">
        <v>522</v>
      </c>
    </row>
    <row r="512" spans="1:6" ht="15.75">
      <c r="A512" s="5">
        <v>511</v>
      </c>
      <c r="B512" s="19" t="s">
        <v>526</v>
      </c>
      <c r="C512" s="7">
        <v>564001</v>
      </c>
      <c r="D512" s="7">
        <f t="shared" ref="D512:D531" si="2">C512*0.25</f>
        <v>141000.25</v>
      </c>
      <c r="E512" s="8">
        <v>423000.75</v>
      </c>
      <c r="F512" s="30" t="s">
        <v>522</v>
      </c>
    </row>
    <row r="513" spans="1:6" ht="60">
      <c r="A513" s="5">
        <v>512</v>
      </c>
      <c r="B513" s="19" t="s">
        <v>527</v>
      </c>
      <c r="C513" s="7">
        <v>55900</v>
      </c>
      <c r="D513" s="7">
        <f t="shared" si="2"/>
        <v>13975</v>
      </c>
      <c r="E513" s="8">
        <v>41925</v>
      </c>
      <c r="F513" s="30" t="s">
        <v>522</v>
      </c>
    </row>
    <row r="514" spans="1:6" ht="45">
      <c r="A514" s="5">
        <v>513</v>
      </c>
      <c r="B514" s="19" t="s">
        <v>528</v>
      </c>
      <c r="C514" s="7">
        <v>661001</v>
      </c>
      <c r="D514" s="7">
        <f t="shared" si="2"/>
        <v>165250.25</v>
      </c>
      <c r="E514" s="8">
        <v>495750.75</v>
      </c>
      <c r="F514" s="30" t="s">
        <v>522</v>
      </c>
    </row>
    <row r="515" spans="1:6" ht="30">
      <c r="A515" s="5">
        <v>514</v>
      </c>
      <c r="B515" s="19" t="s">
        <v>529</v>
      </c>
      <c r="C515" s="7">
        <v>297692</v>
      </c>
      <c r="D515" s="7">
        <f t="shared" si="2"/>
        <v>74423</v>
      </c>
      <c r="E515" s="8">
        <v>223269</v>
      </c>
      <c r="F515" s="30" t="s">
        <v>522</v>
      </c>
    </row>
    <row r="516" spans="1:6" ht="30">
      <c r="A516" s="5">
        <v>515</v>
      </c>
      <c r="B516" s="19" t="s">
        <v>530</v>
      </c>
      <c r="C516" s="7">
        <v>1647150</v>
      </c>
      <c r="D516" s="7">
        <f t="shared" si="2"/>
        <v>411787.5</v>
      </c>
      <c r="E516" s="8">
        <v>1235362.5</v>
      </c>
      <c r="F516" s="30" t="s">
        <v>522</v>
      </c>
    </row>
    <row r="517" spans="1:6" ht="30">
      <c r="A517" s="5">
        <v>516</v>
      </c>
      <c r="B517" s="19" t="s">
        <v>531</v>
      </c>
      <c r="C517" s="7">
        <v>43104</v>
      </c>
      <c r="D517" s="7">
        <f t="shared" si="2"/>
        <v>10776</v>
      </c>
      <c r="E517" s="8">
        <v>32328</v>
      </c>
      <c r="F517" s="30" t="s">
        <v>522</v>
      </c>
    </row>
    <row r="518" spans="1:6" ht="30">
      <c r="A518" s="5">
        <v>517</v>
      </c>
      <c r="B518" s="19" t="s">
        <v>532</v>
      </c>
      <c r="C518" s="7">
        <v>316501</v>
      </c>
      <c r="D518" s="7">
        <f t="shared" si="2"/>
        <v>79125.25</v>
      </c>
      <c r="E518" s="8">
        <v>237375.75</v>
      </c>
      <c r="F518" s="30" t="s">
        <v>522</v>
      </c>
    </row>
    <row r="519" spans="1:6" ht="30">
      <c r="A519" s="5">
        <v>518</v>
      </c>
      <c r="B519" s="19" t="s">
        <v>533</v>
      </c>
      <c r="C519" s="7">
        <v>11250</v>
      </c>
      <c r="D519" s="7">
        <f t="shared" si="2"/>
        <v>2812.5</v>
      </c>
      <c r="E519" s="8">
        <v>8437.5</v>
      </c>
      <c r="F519" s="30" t="s">
        <v>522</v>
      </c>
    </row>
    <row r="520" spans="1:6" ht="30">
      <c r="A520" s="5">
        <v>519</v>
      </c>
      <c r="B520" s="19" t="s">
        <v>534</v>
      </c>
      <c r="C520" s="7">
        <v>182121</v>
      </c>
      <c r="D520" s="7">
        <f t="shared" si="2"/>
        <v>45530.25</v>
      </c>
      <c r="E520" s="8">
        <v>136590.75</v>
      </c>
      <c r="F520" s="30" t="s">
        <v>522</v>
      </c>
    </row>
    <row r="521" spans="1:6" ht="30">
      <c r="A521" s="5">
        <v>520</v>
      </c>
      <c r="B521" s="19" t="s">
        <v>535</v>
      </c>
      <c r="C521" s="7">
        <v>7057</v>
      </c>
      <c r="D521" s="7">
        <f t="shared" si="2"/>
        <v>1764.25</v>
      </c>
      <c r="E521" s="8">
        <v>5292.75</v>
      </c>
      <c r="F521" s="30" t="s">
        <v>522</v>
      </c>
    </row>
    <row r="522" spans="1:6" ht="30">
      <c r="A522" s="5">
        <v>521</v>
      </c>
      <c r="B522" s="19" t="s">
        <v>536</v>
      </c>
      <c r="C522" s="7">
        <v>44579</v>
      </c>
      <c r="D522" s="7">
        <f t="shared" si="2"/>
        <v>11144.75</v>
      </c>
      <c r="E522" s="8">
        <v>33434.25</v>
      </c>
      <c r="F522" s="30" t="s">
        <v>522</v>
      </c>
    </row>
    <row r="523" spans="1:6" ht="30">
      <c r="A523" s="5">
        <v>522</v>
      </c>
      <c r="B523" s="19" t="s">
        <v>537</v>
      </c>
      <c r="C523" s="7">
        <v>84926</v>
      </c>
      <c r="D523" s="7">
        <f t="shared" si="2"/>
        <v>21231.5</v>
      </c>
      <c r="E523" s="8">
        <v>63694.5</v>
      </c>
      <c r="F523" s="30" t="s">
        <v>522</v>
      </c>
    </row>
    <row r="524" spans="1:6" ht="45">
      <c r="A524" s="5">
        <v>523</v>
      </c>
      <c r="B524" s="19" t="s">
        <v>538</v>
      </c>
      <c r="C524" s="7">
        <v>108500</v>
      </c>
      <c r="D524" s="7">
        <f t="shared" si="2"/>
        <v>27125</v>
      </c>
      <c r="E524" s="8">
        <v>81375</v>
      </c>
      <c r="F524" s="30" t="s">
        <v>522</v>
      </c>
    </row>
    <row r="525" spans="1:6" ht="90">
      <c r="A525" s="5">
        <v>524</v>
      </c>
      <c r="B525" s="18" t="s">
        <v>539</v>
      </c>
      <c r="C525" s="7">
        <v>1060989</v>
      </c>
      <c r="D525" s="7">
        <f t="shared" si="2"/>
        <v>265247.25</v>
      </c>
      <c r="E525" s="8">
        <v>795741.75</v>
      </c>
      <c r="F525" s="30" t="s">
        <v>522</v>
      </c>
    </row>
    <row r="526" spans="1:6" ht="105">
      <c r="A526" s="5">
        <v>525</v>
      </c>
      <c r="B526" s="18" t="s">
        <v>540</v>
      </c>
      <c r="C526" s="7">
        <v>1234609</v>
      </c>
      <c r="D526" s="7">
        <f t="shared" si="2"/>
        <v>308652.25</v>
      </c>
      <c r="E526" s="8">
        <v>925956.75</v>
      </c>
      <c r="F526" s="30" t="s">
        <v>522</v>
      </c>
    </row>
    <row r="527" spans="1:6" ht="90">
      <c r="A527" s="5">
        <v>526</v>
      </c>
      <c r="B527" s="18" t="s">
        <v>541</v>
      </c>
      <c r="C527" s="7">
        <v>605035</v>
      </c>
      <c r="D527" s="7">
        <f t="shared" si="2"/>
        <v>151258.75</v>
      </c>
      <c r="E527" s="8">
        <v>453776.25</v>
      </c>
      <c r="F527" s="30" t="s">
        <v>522</v>
      </c>
    </row>
    <row r="528" spans="1:6" ht="90">
      <c r="A528" s="5">
        <v>527</v>
      </c>
      <c r="B528" s="18" t="s">
        <v>542</v>
      </c>
      <c r="C528" s="7">
        <v>1071901</v>
      </c>
      <c r="D528" s="7">
        <f t="shared" si="2"/>
        <v>267975.25</v>
      </c>
      <c r="E528" s="8">
        <v>803925.75</v>
      </c>
      <c r="F528" s="30" t="s">
        <v>522</v>
      </c>
    </row>
    <row r="529" spans="1:6" ht="90">
      <c r="A529" s="5">
        <v>528</v>
      </c>
      <c r="B529" s="18" t="s">
        <v>543</v>
      </c>
      <c r="C529" s="7">
        <v>431500</v>
      </c>
      <c r="D529" s="7">
        <f t="shared" si="2"/>
        <v>107875</v>
      </c>
      <c r="E529" s="8">
        <v>323625</v>
      </c>
      <c r="F529" s="30" t="s">
        <v>522</v>
      </c>
    </row>
    <row r="530" spans="1:6" ht="90">
      <c r="A530" s="5">
        <v>529</v>
      </c>
      <c r="B530" s="18" t="s">
        <v>544</v>
      </c>
      <c r="C530" s="7">
        <v>197350</v>
      </c>
      <c r="D530" s="7">
        <f t="shared" si="2"/>
        <v>49337.5</v>
      </c>
      <c r="E530" s="8">
        <v>148012.5</v>
      </c>
      <c r="F530" s="30" t="s">
        <v>522</v>
      </c>
    </row>
    <row r="531" spans="1:6" ht="165">
      <c r="A531" s="5">
        <v>530</v>
      </c>
      <c r="B531" s="18" t="s">
        <v>545</v>
      </c>
      <c r="C531" s="7">
        <v>1511044</v>
      </c>
      <c r="D531" s="7">
        <f t="shared" si="2"/>
        <v>377761</v>
      </c>
      <c r="E531" s="8">
        <v>1133283</v>
      </c>
      <c r="F531" s="30" t="s">
        <v>522</v>
      </c>
    </row>
    <row r="532" spans="1:6" ht="289.5">
      <c r="A532" s="31">
        <v>531</v>
      </c>
      <c r="B532" s="32" t="s">
        <v>546</v>
      </c>
      <c r="C532" s="33"/>
      <c r="D532" s="33"/>
      <c r="E532" s="34"/>
      <c r="F532" s="30" t="s">
        <v>547</v>
      </c>
    </row>
    <row r="533" spans="1:6" ht="409.5">
      <c r="A533" s="35">
        <v>532</v>
      </c>
      <c r="B533" s="36" t="s">
        <v>548</v>
      </c>
      <c r="C533" s="33"/>
      <c r="D533" s="33"/>
      <c r="E533" s="34"/>
      <c r="F533" s="30" t="s">
        <v>547</v>
      </c>
    </row>
    <row r="534" spans="1:6" ht="15.75">
      <c r="A534" s="35">
        <v>533</v>
      </c>
      <c r="B534" s="37" t="s">
        <v>549</v>
      </c>
      <c r="C534" s="33"/>
      <c r="D534" s="33"/>
      <c r="E534" s="34"/>
      <c r="F534" s="30" t="s">
        <v>547</v>
      </c>
    </row>
    <row r="535" spans="1:6" ht="12.75">
      <c r="E535" s="38"/>
      <c r="F535" s="39"/>
    </row>
    <row r="536" spans="1:6" ht="12.75">
      <c r="E536" s="38"/>
      <c r="F536" s="39"/>
    </row>
    <row r="537" spans="1:6" ht="12.75">
      <c r="E537" s="38"/>
      <c r="F537" s="39"/>
    </row>
    <row r="538" spans="1:6" ht="12.75">
      <c r="E538" s="38"/>
      <c r="F538" s="39"/>
    </row>
    <row r="539" spans="1:6" ht="12.75">
      <c r="E539" s="38"/>
      <c r="F539" s="39"/>
    </row>
    <row r="540" spans="1:6" ht="12.75">
      <c r="E540" s="38"/>
      <c r="F540" s="39"/>
    </row>
    <row r="541" spans="1:6" ht="12.75">
      <c r="E541" s="38"/>
      <c r="F541" s="39"/>
    </row>
    <row r="542" spans="1:6" ht="12.75">
      <c r="E542" s="38"/>
      <c r="F542" s="39"/>
    </row>
    <row r="543" spans="1:6" ht="12.75">
      <c r="E543" s="38"/>
      <c r="F543" s="39"/>
    </row>
    <row r="544" spans="1:6" ht="12.75">
      <c r="E544" s="38"/>
      <c r="F544" s="39"/>
    </row>
    <row r="545" spans="5:6" ht="12.75">
      <c r="E545" s="38"/>
      <c r="F545" s="39"/>
    </row>
    <row r="546" spans="5:6" ht="12.75">
      <c r="E546" s="38"/>
      <c r="F546" s="39"/>
    </row>
    <row r="547" spans="5:6" ht="12.75">
      <c r="E547" s="38"/>
      <c r="F547" s="39"/>
    </row>
    <row r="548" spans="5:6" ht="12.75">
      <c r="E548" s="38"/>
      <c r="F548" s="39"/>
    </row>
    <row r="549" spans="5:6" ht="12.75">
      <c r="E549" s="38"/>
      <c r="F549" s="39"/>
    </row>
    <row r="550" spans="5:6" ht="12.75">
      <c r="E550" s="38"/>
      <c r="F550" s="39"/>
    </row>
    <row r="551" spans="5:6" ht="12.75">
      <c r="E551" s="38"/>
      <c r="F551" s="39"/>
    </row>
    <row r="552" spans="5:6" ht="12.75">
      <c r="E552" s="38"/>
      <c r="F552" s="39"/>
    </row>
    <row r="553" spans="5:6" ht="12.75">
      <c r="E553" s="38"/>
      <c r="F553" s="39"/>
    </row>
    <row r="554" spans="5:6" ht="12.75">
      <c r="E554" s="38"/>
      <c r="F554" s="39"/>
    </row>
    <row r="555" spans="5:6" ht="12.75">
      <c r="E555" s="38"/>
      <c r="F555" s="39"/>
    </row>
    <row r="556" spans="5:6" ht="12.75">
      <c r="E556" s="38"/>
      <c r="F556" s="39"/>
    </row>
    <row r="557" spans="5:6" ht="12.75">
      <c r="E557" s="38"/>
      <c r="F557" s="39"/>
    </row>
    <row r="558" spans="5:6" ht="12.75">
      <c r="E558" s="38"/>
      <c r="F558" s="39"/>
    </row>
    <row r="559" spans="5:6" ht="12.75">
      <c r="E559" s="38"/>
      <c r="F559" s="39"/>
    </row>
    <row r="560" spans="5:6" ht="12.75">
      <c r="E560" s="38"/>
      <c r="F560" s="39"/>
    </row>
    <row r="561" spans="5:6" ht="12.75">
      <c r="E561" s="38"/>
      <c r="F561" s="39"/>
    </row>
    <row r="562" spans="5:6" ht="12.75">
      <c r="E562" s="38"/>
      <c r="F562" s="39"/>
    </row>
    <row r="563" spans="5:6" ht="12.75">
      <c r="E563" s="38"/>
      <c r="F563" s="39"/>
    </row>
    <row r="564" spans="5:6" ht="12.75">
      <c r="E564" s="38"/>
      <c r="F564" s="39"/>
    </row>
    <row r="565" spans="5:6" ht="12.75">
      <c r="E565" s="38"/>
      <c r="F565" s="39"/>
    </row>
    <row r="566" spans="5:6" ht="12.75">
      <c r="E566" s="38"/>
      <c r="F566" s="39"/>
    </row>
    <row r="567" spans="5:6" ht="12.75">
      <c r="E567" s="38"/>
      <c r="F567" s="39"/>
    </row>
    <row r="568" spans="5:6" ht="12.75">
      <c r="E568" s="38"/>
      <c r="F568" s="39"/>
    </row>
    <row r="569" spans="5:6" ht="12.75">
      <c r="E569" s="38"/>
      <c r="F569" s="39"/>
    </row>
    <row r="570" spans="5:6" ht="12.75">
      <c r="E570" s="38"/>
      <c r="F570" s="39"/>
    </row>
    <row r="571" spans="5:6" ht="12.75">
      <c r="E571" s="38"/>
      <c r="F571" s="39"/>
    </row>
    <row r="572" spans="5:6" ht="12.75">
      <c r="E572" s="38"/>
      <c r="F572" s="39"/>
    </row>
    <row r="573" spans="5:6" ht="12.75">
      <c r="E573" s="38"/>
      <c r="F573" s="39"/>
    </row>
    <row r="574" spans="5:6" ht="12.75">
      <c r="E574" s="38"/>
      <c r="F574" s="39"/>
    </row>
    <row r="575" spans="5:6" ht="12.75">
      <c r="E575" s="38"/>
      <c r="F575" s="39"/>
    </row>
    <row r="576" spans="5:6" ht="12.75">
      <c r="E576" s="38"/>
      <c r="F576" s="39"/>
    </row>
    <row r="577" spans="5:6" ht="12.75">
      <c r="E577" s="38"/>
      <c r="F577" s="39"/>
    </row>
    <row r="578" spans="5:6" ht="12.75">
      <c r="E578" s="38"/>
      <c r="F578" s="39"/>
    </row>
    <row r="579" spans="5:6" ht="12.75">
      <c r="E579" s="38"/>
      <c r="F579" s="39"/>
    </row>
    <row r="580" spans="5:6" ht="12.75">
      <c r="E580" s="38"/>
      <c r="F580" s="39"/>
    </row>
    <row r="581" spans="5:6" ht="12.75">
      <c r="E581" s="38"/>
      <c r="F581" s="39"/>
    </row>
    <row r="582" spans="5:6" ht="12.75">
      <c r="E582" s="38"/>
      <c r="F582" s="39"/>
    </row>
    <row r="583" spans="5:6" ht="12.75">
      <c r="E583" s="38"/>
      <c r="F583" s="39"/>
    </row>
    <row r="584" spans="5:6" ht="12.75">
      <c r="E584" s="38"/>
      <c r="F584" s="39"/>
    </row>
    <row r="585" spans="5:6" ht="12.75">
      <c r="E585" s="38"/>
      <c r="F585" s="39"/>
    </row>
    <row r="586" spans="5:6" ht="12.75">
      <c r="E586" s="38"/>
      <c r="F586" s="39"/>
    </row>
    <row r="587" spans="5:6" ht="12.75">
      <c r="E587" s="38"/>
      <c r="F587" s="39"/>
    </row>
    <row r="588" spans="5:6" ht="12.75">
      <c r="E588" s="38"/>
      <c r="F588" s="39"/>
    </row>
    <row r="589" spans="5:6" ht="12.75">
      <c r="E589" s="38"/>
      <c r="F589" s="39"/>
    </row>
    <row r="590" spans="5:6" ht="12.75">
      <c r="E590" s="38"/>
      <c r="F590" s="39"/>
    </row>
    <row r="591" spans="5:6" ht="12.75">
      <c r="E591" s="38"/>
      <c r="F591" s="39"/>
    </row>
    <row r="592" spans="5:6" ht="12.75">
      <c r="E592" s="38"/>
      <c r="F592" s="39"/>
    </row>
    <row r="593" spans="5:6" ht="12.75">
      <c r="E593" s="38"/>
      <c r="F593" s="39"/>
    </row>
    <row r="594" spans="5:6" ht="12.75">
      <c r="E594" s="38"/>
      <c r="F594" s="39"/>
    </row>
    <row r="595" spans="5:6" ht="12.75">
      <c r="E595" s="38"/>
      <c r="F595" s="39"/>
    </row>
    <row r="596" spans="5:6" ht="12.75">
      <c r="E596" s="38"/>
      <c r="F596" s="39"/>
    </row>
    <row r="597" spans="5:6" ht="12.75">
      <c r="E597" s="38"/>
      <c r="F597" s="39"/>
    </row>
    <row r="598" spans="5:6" ht="12.75">
      <c r="E598" s="38"/>
      <c r="F598" s="39"/>
    </row>
    <row r="599" spans="5:6" ht="12.75">
      <c r="E599" s="38"/>
      <c r="F599" s="39"/>
    </row>
    <row r="600" spans="5:6" ht="12.75">
      <c r="E600" s="38"/>
      <c r="F600" s="39"/>
    </row>
    <row r="601" spans="5:6" ht="12.75">
      <c r="E601" s="38"/>
      <c r="F601" s="39"/>
    </row>
    <row r="602" spans="5:6" ht="12.75">
      <c r="E602" s="38"/>
      <c r="F602" s="39"/>
    </row>
    <row r="603" spans="5:6" ht="12.75">
      <c r="E603" s="38"/>
      <c r="F603" s="39"/>
    </row>
    <row r="604" spans="5:6" ht="12.75">
      <c r="E604" s="38"/>
      <c r="F604" s="39"/>
    </row>
    <row r="605" spans="5:6" ht="12.75">
      <c r="E605" s="38"/>
      <c r="F605" s="39"/>
    </row>
    <row r="606" spans="5:6" ht="12.75">
      <c r="E606" s="38"/>
      <c r="F606" s="39"/>
    </row>
    <row r="607" spans="5:6" ht="12.75">
      <c r="E607" s="38"/>
      <c r="F607" s="39"/>
    </row>
    <row r="608" spans="5:6" ht="12.75">
      <c r="E608" s="38"/>
      <c r="F608" s="39"/>
    </row>
    <row r="609" spans="5:6" ht="12.75">
      <c r="E609" s="38"/>
      <c r="F609" s="39"/>
    </row>
    <row r="610" spans="5:6" ht="12.75">
      <c r="E610" s="38"/>
      <c r="F610" s="39"/>
    </row>
    <row r="611" spans="5:6" ht="12.75">
      <c r="E611" s="38"/>
      <c r="F611" s="39"/>
    </row>
    <row r="612" spans="5:6" ht="12.75">
      <c r="E612" s="38"/>
      <c r="F612" s="39"/>
    </row>
    <row r="613" spans="5:6" ht="12.75">
      <c r="E613" s="38"/>
      <c r="F613" s="39"/>
    </row>
    <row r="614" spans="5:6" ht="12.75">
      <c r="E614" s="38"/>
      <c r="F614" s="39"/>
    </row>
    <row r="615" spans="5:6" ht="12.75">
      <c r="E615" s="38"/>
      <c r="F615" s="39"/>
    </row>
    <row r="616" spans="5:6" ht="12.75">
      <c r="E616" s="38"/>
      <c r="F616" s="39"/>
    </row>
    <row r="617" spans="5:6" ht="12.75">
      <c r="E617" s="38"/>
      <c r="F617" s="39"/>
    </row>
    <row r="618" spans="5:6" ht="12.75">
      <c r="E618" s="38"/>
      <c r="F618" s="39"/>
    </row>
    <row r="619" spans="5:6" ht="12.75">
      <c r="E619" s="38"/>
      <c r="F619" s="39"/>
    </row>
    <row r="620" spans="5:6" ht="12.75">
      <c r="E620" s="38"/>
      <c r="F620" s="39"/>
    </row>
    <row r="621" spans="5:6" ht="12.75">
      <c r="E621" s="38"/>
      <c r="F621" s="39"/>
    </row>
    <row r="622" spans="5:6" ht="12.75">
      <c r="E622" s="38"/>
      <c r="F622" s="39"/>
    </row>
    <row r="623" spans="5:6" ht="12.75">
      <c r="E623" s="38"/>
      <c r="F623" s="39"/>
    </row>
    <row r="624" spans="5:6" ht="12.75">
      <c r="E624" s="38"/>
      <c r="F624" s="39"/>
    </row>
    <row r="625" spans="5:6" ht="12.75">
      <c r="E625" s="38"/>
      <c r="F625" s="39"/>
    </row>
    <row r="626" spans="5:6" ht="12.75">
      <c r="E626" s="38"/>
      <c r="F626" s="39"/>
    </row>
    <row r="627" spans="5:6" ht="12.75">
      <c r="E627" s="38"/>
      <c r="F627" s="39"/>
    </row>
    <row r="628" spans="5:6" ht="12.75">
      <c r="E628" s="38"/>
      <c r="F628" s="39"/>
    </row>
    <row r="629" spans="5:6" ht="12.75">
      <c r="E629" s="38"/>
      <c r="F629" s="39"/>
    </row>
    <row r="630" spans="5:6" ht="12.75">
      <c r="E630" s="38"/>
      <c r="F630" s="39"/>
    </row>
    <row r="631" spans="5:6" ht="12.75">
      <c r="E631" s="38"/>
      <c r="F631" s="39"/>
    </row>
    <row r="632" spans="5:6" ht="12.75">
      <c r="E632" s="38"/>
      <c r="F632" s="39"/>
    </row>
    <row r="633" spans="5:6" ht="12.75">
      <c r="E633" s="38"/>
      <c r="F633" s="39"/>
    </row>
    <row r="634" spans="5:6" ht="12.75">
      <c r="E634" s="38"/>
      <c r="F634" s="39"/>
    </row>
    <row r="635" spans="5:6" ht="12.75">
      <c r="E635" s="38"/>
      <c r="F635" s="39"/>
    </row>
    <row r="636" spans="5:6" ht="12.75">
      <c r="E636" s="38"/>
      <c r="F636" s="39"/>
    </row>
    <row r="637" spans="5:6" ht="12.75">
      <c r="E637" s="38"/>
      <c r="F637" s="39"/>
    </row>
    <row r="638" spans="5:6" ht="12.75">
      <c r="E638" s="38"/>
      <c r="F638" s="39"/>
    </row>
    <row r="639" spans="5:6" ht="12.75">
      <c r="E639" s="38"/>
      <c r="F639" s="39"/>
    </row>
    <row r="640" spans="5:6" ht="12.75">
      <c r="E640" s="38"/>
      <c r="F640" s="39"/>
    </row>
    <row r="641" spans="5:6" ht="12.75">
      <c r="E641" s="38"/>
      <c r="F641" s="39"/>
    </row>
    <row r="642" spans="5:6" ht="12.75">
      <c r="E642" s="38"/>
      <c r="F642" s="39"/>
    </row>
    <row r="643" spans="5:6" ht="12.75">
      <c r="E643" s="38"/>
      <c r="F643" s="39"/>
    </row>
    <row r="644" spans="5:6" ht="12.75">
      <c r="E644" s="38"/>
      <c r="F644" s="39"/>
    </row>
    <row r="645" spans="5:6" ht="12.75">
      <c r="E645" s="38"/>
      <c r="F645" s="39"/>
    </row>
    <row r="646" spans="5:6" ht="12.75">
      <c r="E646" s="38"/>
      <c r="F646" s="39"/>
    </row>
    <row r="647" spans="5:6" ht="12.75">
      <c r="E647" s="38"/>
      <c r="F647" s="39"/>
    </row>
    <row r="648" spans="5:6" ht="12.75">
      <c r="E648" s="38"/>
      <c r="F648" s="39"/>
    </row>
    <row r="649" spans="5:6" ht="12.75">
      <c r="E649" s="38"/>
      <c r="F649" s="39"/>
    </row>
    <row r="650" spans="5:6" ht="12.75">
      <c r="E650" s="38"/>
      <c r="F650" s="39"/>
    </row>
    <row r="651" spans="5:6" ht="12.75">
      <c r="E651" s="38"/>
      <c r="F651" s="39"/>
    </row>
    <row r="652" spans="5:6" ht="12.75">
      <c r="E652" s="38"/>
      <c r="F652" s="39"/>
    </row>
    <row r="653" spans="5:6" ht="12.75">
      <c r="E653" s="38"/>
      <c r="F653" s="39"/>
    </row>
    <row r="654" spans="5:6" ht="12.75">
      <c r="E654" s="38"/>
      <c r="F654" s="39"/>
    </row>
    <row r="655" spans="5:6" ht="12.75">
      <c r="E655" s="38"/>
      <c r="F655" s="39"/>
    </row>
    <row r="656" spans="5:6" ht="12.75">
      <c r="E656" s="38"/>
      <c r="F656" s="39"/>
    </row>
    <row r="657" spans="5:6" ht="12.75">
      <c r="E657" s="38"/>
      <c r="F657" s="39"/>
    </row>
    <row r="658" spans="5:6" ht="12.75">
      <c r="E658" s="38"/>
      <c r="F658" s="39"/>
    </row>
    <row r="659" spans="5:6" ht="12.75">
      <c r="E659" s="38"/>
      <c r="F659" s="39"/>
    </row>
    <row r="660" spans="5:6" ht="12.75">
      <c r="E660" s="38"/>
      <c r="F660" s="39"/>
    </row>
    <row r="661" spans="5:6" ht="12.75">
      <c r="E661" s="38"/>
      <c r="F661" s="39"/>
    </row>
    <row r="662" spans="5:6" ht="12.75">
      <c r="E662" s="38"/>
      <c r="F662" s="39"/>
    </row>
    <row r="663" spans="5:6" ht="12.75">
      <c r="E663" s="38"/>
      <c r="F663" s="39"/>
    </row>
    <row r="664" spans="5:6" ht="12.75">
      <c r="E664" s="38"/>
      <c r="F664" s="39"/>
    </row>
    <row r="665" spans="5:6" ht="12.75">
      <c r="E665" s="38"/>
      <c r="F665" s="39"/>
    </row>
    <row r="666" spans="5:6" ht="12.75">
      <c r="E666" s="38"/>
      <c r="F666" s="39"/>
    </row>
    <row r="667" spans="5:6" ht="12.75">
      <c r="E667" s="38"/>
      <c r="F667" s="39"/>
    </row>
    <row r="668" spans="5:6" ht="12.75">
      <c r="E668" s="38"/>
      <c r="F668" s="39"/>
    </row>
    <row r="669" spans="5:6" ht="12.75">
      <c r="E669" s="38"/>
      <c r="F669" s="39"/>
    </row>
    <row r="670" spans="5:6" ht="12.75">
      <c r="E670" s="38"/>
      <c r="F670" s="39"/>
    </row>
    <row r="671" spans="5:6" ht="12.75">
      <c r="E671" s="38"/>
      <c r="F671" s="39"/>
    </row>
    <row r="672" spans="5:6" ht="12.75">
      <c r="E672" s="38"/>
      <c r="F672" s="39"/>
    </row>
    <row r="673" spans="5:6" ht="12.75">
      <c r="E673" s="38"/>
      <c r="F673" s="39"/>
    </row>
    <row r="674" spans="5:6" ht="12.75">
      <c r="E674" s="38"/>
      <c r="F674" s="39"/>
    </row>
    <row r="675" spans="5:6" ht="12.75">
      <c r="E675" s="38"/>
      <c r="F675" s="39"/>
    </row>
    <row r="676" spans="5:6" ht="12.75">
      <c r="E676" s="38"/>
      <c r="F676" s="39"/>
    </row>
    <row r="677" spans="5:6" ht="12.75">
      <c r="E677" s="38"/>
      <c r="F677" s="39"/>
    </row>
    <row r="678" spans="5:6" ht="12.75">
      <c r="E678" s="38"/>
      <c r="F678" s="39"/>
    </row>
    <row r="679" spans="5:6" ht="12.75">
      <c r="E679" s="38"/>
      <c r="F679" s="39"/>
    </row>
    <row r="680" spans="5:6" ht="12.75">
      <c r="E680" s="38"/>
      <c r="F680" s="39"/>
    </row>
    <row r="681" spans="5:6" ht="12.75">
      <c r="E681" s="38"/>
      <c r="F681" s="39"/>
    </row>
    <row r="682" spans="5:6" ht="12.75">
      <c r="E682" s="38"/>
      <c r="F682" s="39"/>
    </row>
    <row r="683" spans="5:6" ht="12.75">
      <c r="E683" s="38"/>
      <c r="F683" s="39"/>
    </row>
    <row r="684" spans="5:6" ht="12.75">
      <c r="E684" s="38"/>
      <c r="F684" s="39"/>
    </row>
    <row r="685" spans="5:6" ht="12.75">
      <c r="E685" s="38"/>
      <c r="F685" s="39"/>
    </row>
    <row r="686" spans="5:6" ht="12.75">
      <c r="E686" s="38"/>
      <c r="F686" s="39"/>
    </row>
    <row r="687" spans="5:6" ht="12.75">
      <c r="E687" s="38"/>
      <c r="F687" s="39"/>
    </row>
    <row r="688" spans="5:6" ht="12.75">
      <c r="E688" s="38"/>
      <c r="F688" s="39"/>
    </row>
    <row r="689" spans="5:6" ht="12.75">
      <c r="E689" s="38"/>
      <c r="F689" s="39"/>
    </row>
    <row r="690" spans="5:6" ht="12.75">
      <c r="E690" s="38"/>
      <c r="F690" s="39"/>
    </row>
    <row r="691" spans="5:6" ht="12.75">
      <c r="E691" s="38"/>
      <c r="F691" s="39"/>
    </row>
    <row r="692" spans="5:6" ht="12.75">
      <c r="E692" s="38"/>
      <c r="F692" s="39"/>
    </row>
    <row r="693" spans="5:6" ht="12.75">
      <c r="E693" s="38"/>
      <c r="F693" s="39"/>
    </row>
    <row r="694" spans="5:6" ht="12.75">
      <c r="E694" s="38"/>
      <c r="F694" s="39"/>
    </row>
    <row r="695" spans="5:6" ht="12.75">
      <c r="E695" s="38"/>
      <c r="F695" s="39"/>
    </row>
    <row r="696" spans="5:6" ht="12.75">
      <c r="E696" s="38"/>
      <c r="F696" s="39"/>
    </row>
    <row r="697" spans="5:6" ht="12.75">
      <c r="E697" s="38"/>
      <c r="F697" s="39"/>
    </row>
    <row r="698" spans="5:6" ht="12.75">
      <c r="E698" s="38"/>
      <c r="F698" s="39"/>
    </row>
    <row r="699" spans="5:6" ht="12.75">
      <c r="E699" s="38"/>
      <c r="F699" s="39"/>
    </row>
    <row r="700" spans="5:6" ht="12.75">
      <c r="E700" s="38"/>
      <c r="F700" s="39"/>
    </row>
    <row r="701" spans="5:6" ht="12.75">
      <c r="E701" s="38"/>
      <c r="F701" s="39"/>
    </row>
    <row r="702" spans="5:6" ht="12.75">
      <c r="E702" s="38"/>
      <c r="F702" s="39"/>
    </row>
    <row r="703" spans="5:6" ht="12.75">
      <c r="E703" s="38"/>
      <c r="F703" s="39"/>
    </row>
    <row r="704" spans="5:6" ht="12.75">
      <c r="E704" s="38"/>
      <c r="F704" s="39"/>
    </row>
    <row r="705" spans="5:6" ht="12.75">
      <c r="E705" s="38"/>
      <c r="F705" s="39"/>
    </row>
    <row r="706" spans="5:6" ht="12.75">
      <c r="E706" s="38"/>
      <c r="F706" s="39"/>
    </row>
    <row r="707" spans="5:6" ht="12.75">
      <c r="E707" s="38"/>
      <c r="F707" s="39"/>
    </row>
    <row r="708" spans="5:6" ht="12.75">
      <c r="E708" s="38"/>
      <c r="F708" s="39"/>
    </row>
    <row r="709" spans="5:6" ht="12.75">
      <c r="E709" s="38"/>
      <c r="F709" s="39"/>
    </row>
    <row r="710" spans="5:6" ht="12.75">
      <c r="E710" s="38"/>
      <c r="F710" s="39"/>
    </row>
    <row r="711" spans="5:6" ht="12.75">
      <c r="E711" s="38"/>
      <c r="F711" s="39"/>
    </row>
    <row r="712" spans="5:6" ht="12.75">
      <c r="E712" s="38"/>
      <c r="F712" s="39"/>
    </row>
    <row r="713" spans="5:6" ht="12.75">
      <c r="E713" s="38"/>
      <c r="F713" s="39"/>
    </row>
    <row r="714" spans="5:6" ht="12.75">
      <c r="E714" s="38"/>
      <c r="F714" s="39"/>
    </row>
    <row r="715" spans="5:6" ht="12.75">
      <c r="E715" s="38"/>
      <c r="F715" s="39"/>
    </row>
    <row r="716" spans="5:6" ht="12.75">
      <c r="E716" s="38"/>
      <c r="F716" s="39"/>
    </row>
    <row r="717" spans="5:6" ht="12.75">
      <c r="E717" s="38"/>
      <c r="F717" s="39"/>
    </row>
    <row r="718" spans="5:6" ht="12.75">
      <c r="E718" s="38"/>
      <c r="F718" s="39"/>
    </row>
    <row r="719" spans="5:6" ht="12.75">
      <c r="E719" s="38"/>
      <c r="F719" s="39"/>
    </row>
    <row r="720" spans="5:6" ht="12.75">
      <c r="E720" s="38"/>
      <c r="F720" s="39"/>
    </row>
    <row r="721" spans="5:6" ht="12.75">
      <c r="E721" s="38"/>
      <c r="F721" s="39"/>
    </row>
    <row r="722" spans="5:6" ht="12.75">
      <c r="E722" s="38"/>
      <c r="F722" s="39"/>
    </row>
    <row r="723" spans="5:6" ht="12.75">
      <c r="E723" s="38"/>
      <c r="F723" s="39"/>
    </row>
    <row r="724" spans="5:6" ht="12.75">
      <c r="E724" s="38"/>
      <c r="F724" s="39"/>
    </row>
    <row r="725" spans="5:6" ht="12.75">
      <c r="E725" s="38"/>
      <c r="F725" s="39"/>
    </row>
    <row r="726" spans="5:6" ht="12.75">
      <c r="E726" s="38"/>
      <c r="F726" s="39"/>
    </row>
    <row r="727" spans="5:6" ht="12.75">
      <c r="E727" s="38"/>
      <c r="F727" s="39"/>
    </row>
    <row r="728" spans="5:6" ht="12.75">
      <c r="E728" s="38"/>
      <c r="F728" s="39"/>
    </row>
    <row r="729" spans="5:6" ht="12.75">
      <c r="E729" s="38"/>
      <c r="F729" s="39"/>
    </row>
    <row r="730" spans="5:6" ht="12.75">
      <c r="E730" s="38"/>
      <c r="F730" s="39"/>
    </row>
    <row r="731" spans="5:6" ht="12.75">
      <c r="E731" s="38"/>
      <c r="F731" s="39"/>
    </row>
    <row r="732" spans="5:6" ht="12.75">
      <c r="E732" s="38"/>
      <c r="F732" s="39"/>
    </row>
    <row r="733" spans="5:6" ht="12.75">
      <c r="E733" s="38"/>
      <c r="F733" s="39"/>
    </row>
    <row r="734" spans="5:6" ht="12.75">
      <c r="E734" s="38"/>
      <c r="F734" s="39"/>
    </row>
    <row r="735" spans="5:6" ht="12.75">
      <c r="E735" s="38"/>
      <c r="F735" s="39"/>
    </row>
    <row r="736" spans="5:6" ht="12.75">
      <c r="E736" s="38"/>
      <c r="F736" s="39"/>
    </row>
    <row r="737" spans="5:6" ht="12.75">
      <c r="E737" s="38"/>
      <c r="F737" s="39"/>
    </row>
    <row r="738" spans="5:6" ht="12.75">
      <c r="E738" s="38"/>
      <c r="F738" s="39"/>
    </row>
    <row r="739" spans="5:6" ht="12.75">
      <c r="E739" s="38"/>
      <c r="F739" s="39"/>
    </row>
    <row r="740" spans="5:6" ht="12.75">
      <c r="E740" s="38"/>
      <c r="F740" s="39"/>
    </row>
    <row r="741" spans="5:6" ht="12.75">
      <c r="E741" s="38"/>
      <c r="F741" s="39"/>
    </row>
    <row r="742" spans="5:6" ht="12.75">
      <c r="E742" s="38"/>
      <c r="F742" s="39"/>
    </row>
    <row r="743" spans="5:6" ht="12.75">
      <c r="E743" s="38"/>
      <c r="F743" s="39"/>
    </row>
    <row r="744" spans="5:6" ht="12.75">
      <c r="E744" s="38"/>
      <c r="F744" s="39"/>
    </row>
    <row r="745" spans="5:6" ht="12.75">
      <c r="E745" s="38"/>
      <c r="F745" s="39"/>
    </row>
    <row r="746" spans="5:6" ht="12.75">
      <c r="E746" s="38"/>
      <c r="F746" s="39"/>
    </row>
    <row r="747" spans="5:6" ht="12.75">
      <c r="E747" s="38"/>
      <c r="F747" s="39"/>
    </row>
    <row r="748" spans="5:6" ht="12.75">
      <c r="E748" s="38"/>
      <c r="F748" s="39"/>
    </row>
    <row r="749" spans="5:6" ht="12.75">
      <c r="E749" s="38"/>
      <c r="F749" s="39"/>
    </row>
    <row r="750" spans="5:6" ht="12.75">
      <c r="E750" s="38"/>
      <c r="F750" s="39"/>
    </row>
    <row r="751" spans="5:6" ht="12.75">
      <c r="E751" s="38"/>
      <c r="F751" s="39"/>
    </row>
    <row r="752" spans="5:6" ht="12.75">
      <c r="E752" s="38"/>
      <c r="F752" s="39"/>
    </row>
    <row r="753" spans="5:6" ht="12.75">
      <c r="E753" s="38"/>
      <c r="F753" s="39"/>
    </row>
    <row r="754" spans="5:6" ht="12.75">
      <c r="E754" s="38"/>
      <c r="F754" s="39"/>
    </row>
    <row r="755" spans="5:6" ht="12.75">
      <c r="E755" s="38"/>
      <c r="F755" s="39"/>
    </row>
    <row r="756" spans="5:6" ht="12.75">
      <c r="E756" s="38"/>
      <c r="F756" s="39"/>
    </row>
    <row r="757" spans="5:6" ht="12.75">
      <c r="E757" s="38"/>
      <c r="F757" s="39"/>
    </row>
    <row r="758" spans="5:6" ht="12.75">
      <c r="E758" s="38"/>
      <c r="F758" s="39"/>
    </row>
    <row r="759" spans="5:6" ht="12.75">
      <c r="E759" s="38"/>
      <c r="F759" s="39"/>
    </row>
    <row r="760" spans="5:6" ht="12.75">
      <c r="E760" s="38"/>
      <c r="F760" s="39"/>
    </row>
    <row r="761" spans="5:6" ht="12.75">
      <c r="E761" s="38"/>
      <c r="F761" s="39"/>
    </row>
    <row r="762" spans="5:6" ht="12.75">
      <c r="E762" s="38"/>
      <c r="F762" s="39"/>
    </row>
    <row r="763" spans="5:6" ht="12.75">
      <c r="E763" s="38"/>
      <c r="F763" s="39"/>
    </row>
    <row r="764" spans="5:6" ht="12.75">
      <c r="E764" s="38"/>
      <c r="F764" s="39"/>
    </row>
    <row r="765" spans="5:6" ht="12.75">
      <c r="E765" s="38"/>
      <c r="F765" s="39"/>
    </row>
    <row r="766" spans="5:6" ht="12.75">
      <c r="E766" s="38"/>
      <c r="F766" s="39"/>
    </row>
    <row r="767" spans="5:6" ht="12.75">
      <c r="E767" s="38"/>
      <c r="F767" s="39"/>
    </row>
    <row r="768" spans="5:6" ht="12.75">
      <c r="E768" s="38"/>
      <c r="F768" s="39"/>
    </row>
    <row r="769" spans="5:6" ht="12.75">
      <c r="E769" s="38"/>
      <c r="F769" s="39"/>
    </row>
    <row r="770" spans="5:6" ht="12.75">
      <c r="E770" s="38"/>
      <c r="F770" s="39"/>
    </row>
    <row r="771" spans="5:6" ht="12.75">
      <c r="E771" s="38"/>
      <c r="F771" s="39"/>
    </row>
    <row r="772" spans="5:6" ht="12.75">
      <c r="E772" s="38"/>
      <c r="F772" s="39"/>
    </row>
    <row r="773" spans="5:6" ht="12.75">
      <c r="E773" s="38"/>
      <c r="F773" s="39"/>
    </row>
    <row r="774" spans="5:6" ht="12.75">
      <c r="E774" s="38"/>
      <c r="F774" s="39"/>
    </row>
    <row r="775" spans="5:6" ht="12.75">
      <c r="E775" s="38"/>
      <c r="F775" s="39"/>
    </row>
    <row r="776" spans="5:6" ht="12.75">
      <c r="E776" s="38"/>
      <c r="F776" s="39"/>
    </row>
    <row r="777" spans="5:6" ht="12.75">
      <c r="E777" s="38"/>
      <c r="F777" s="39"/>
    </row>
    <row r="778" spans="5:6" ht="12.75">
      <c r="E778" s="38"/>
      <c r="F778" s="39"/>
    </row>
    <row r="779" spans="5:6" ht="12.75">
      <c r="E779" s="38"/>
      <c r="F779" s="39"/>
    </row>
    <row r="780" spans="5:6" ht="12.75">
      <c r="E780" s="38"/>
      <c r="F780" s="39"/>
    </row>
    <row r="781" spans="5:6" ht="12.75">
      <c r="E781" s="38"/>
      <c r="F781" s="39"/>
    </row>
    <row r="782" spans="5:6" ht="12.75">
      <c r="E782" s="38"/>
      <c r="F782" s="39"/>
    </row>
    <row r="783" spans="5:6" ht="12.75">
      <c r="E783" s="38"/>
      <c r="F783" s="39"/>
    </row>
    <row r="784" spans="5:6" ht="12.75">
      <c r="E784" s="38"/>
      <c r="F784" s="39"/>
    </row>
    <row r="785" spans="5:6" ht="12.75">
      <c r="E785" s="38"/>
      <c r="F785" s="39"/>
    </row>
    <row r="786" spans="5:6" ht="12.75">
      <c r="E786" s="38"/>
      <c r="F786" s="39"/>
    </row>
    <row r="787" spans="5:6" ht="12.75">
      <c r="E787" s="38"/>
      <c r="F787" s="39"/>
    </row>
    <row r="788" spans="5:6" ht="12.75">
      <c r="E788" s="38"/>
      <c r="F788" s="39"/>
    </row>
    <row r="789" spans="5:6" ht="12.75">
      <c r="E789" s="38"/>
      <c r="F789" s="39"/>
    </row>
    <row r="790" spans="5:6" ht="12.75">
      <c r="E790" s="38"/>
      <c r="F790" s="39"/>
    </row>
    <row r="791" spans="5:6" ht="12.75">
      <c r="E791" s="38"/>
      <c r="F791" s="39"/>
    </row>
    <row r="792" spans="5:6" ht="12.75">
      <c r="E792" s="38"/>
      <c r="F792" s="39"/>
    </row>
    <row r="793" spans="5:6" ht="12.75">
      <c r="E793" s="38"/>
      <c r="F793" s="39"/>
    </row>
    <row r="794" spans="5:6" ht="12.75">
      <c r="E794" s="38"/>
      <c r="F794" s="39"/>
    </row>
    <row r="795" spans="5:6" ht="12.75">
      <c r="E795" s="38"/>
      <c r="F795" s="39"/>
    </row>
    <row r="796" spans="5:6" ht="12.75">
      <c r="E796" s="38"/>
      <c r="F796" s="39"/>
    </row>
    <row r="797" spans="5:6" ht="12.75">
      <c r="E797" s="38"/>
      <c r="F797" s="39"/>
    </row>
    <row r="798" spans="5:6" ht="12.75">
      <c r="E798" s="38"/>
      <c r="F798" s="39"/>
    </row>
    <row r="799" spans="5:6" ht="12.75">
      <c r="E799" s="38"/>
      <c r="F799" s="39"/>
    </row>
    <row r="800" spans="5:6" ht="12.75">
      <c r="E800" s="38"/>
      <c r="F800" s="39"/>
    </row>
    <row r="801" spans="5:6" ht="12.75">
      <c r="E801" s="38"/>
      <c r="F801" s="39"/>
    </row>
    <row r="802" spans="5:6" ht="12.75">
      <c r="E802" s="38"/>
      <c r="F802" s="39"/>
    </row>
    <row r="803" spans="5:6" ht="12.75">
      <c r="E803" s="38"/>
      <c r="F803" s="39"/>
    </row>
    <row r="804" spans="5:6" ht="12.75">
      <c r="E804" s="38"/>
      <c r="F804" s="39"/>
    </row>
    <row r="805" spans="5:6" ht="12.75">
      <c r="E805" s="38"/>
      <c r="F805" s="39"/>
    </row>
    <row r="806" spans="5:6" ht="12.75">
      <c r="E806" s="38"/>
      <c r="F806" s="39"/>
    </row>
    <row r="807" spans="5:6" ht="12.75">
      <c r="E807" s="38"/>
      <c r="F807" s="39"/>
    </row>
    <row r="808" spans="5:6" ht="12.75">
      <c r="E808" s="38"/>
      <c r="F808" s="39"/>
    </row>
    <row r="809" spans="5:6" ht="12.75">
      <c r="E809" s="38"/>
      <c r="F809" s="39"/>
    </row>
    <row r="810" spans="5:6" ht="12.75">
      <c r="E810" s="38"/>
      <c r="F810" s="39"/>
    </row>
    <row r="811" spans="5:6" ht="12.75">
      <c r="E811" s="38"/>
      <c r="F811" s="39"/>
    </row>
    <row r="812" spans="5:6" ht="12.75">
      <c r="E812" s="38"/>
      <c r="F812" s="39"/>
    </row>
    <row r="813" spans="5:6" ht="12.75">
      <c r="E813" s="38"/>
      <c r="F813" s="39"/>
    </row>
    <row r="814" spans="5:6" ht="12.75">
      <c r="E814" s="38"/>
      <c r="F814" s="39"/>
    </row>
    <row r="815" spans="5:6" ht="12.75">
      <c r="E815" s="38"/>
      <c r="F815" s="39"/>
    </row>
    <row r="816" spans="5:6" ht="12.75">
      <c r="E816" s="38"/>
      <c r="F816" s="39"/>
    </row>
    <row r="817" spans="5:6" ht="12.75">
      <c r="E817" s="38"/>
      <c r="F817" s="39"/>
    </row>
    <row r="818" spans="5:6" ht="12.75">
      <c r="E818" s="38"/>
      <c r="F818" s="39"/>
    </row>
    <row r="819" spans="5:6" ht="12.75">
      <c r="E819" s="38"/>
      <c r="F819" s="39"/>
    </row>
    <row r="820" spans="5:6" ht="12.75">
      <c r="E820" s="38"/>
      <c r="F820" s="39"/>
    </row>
    <row r="821" spans="5:6" ht="12.75">
      <c r="E821" s="38"/>
      <c r="F821" s="39"/>
    </row>
    <row r="822" spans="5:6" ht="12.75">
      <c r="E822" s="38"/>
      <c r="F822" s="39"/>
    </row>
    <row r="823" spans="5:6" ht="12.75">
      <c r="E823" s="38"/>
      <c r="F823" s="39"/>
    </row>
    <row r="824" spans="5:6" ht="12.75">
      <c r="E824" s="38"/>
      <c r="F824" s="39"/>
    </row>
    <row r="825" spans="5:6" ht="12.75">
      <c r="E825" s="38"/>
      <c r="F825" s="39"/>
    </row>
    <row r="826" spans="5:6" ht="12.75">
      <c r="E826" s="38"/>
      <c r="F826" s="39"/>
    </row>
    <row r="827" spans="5:6" ht="12.75">
      <c r="E827" s="38"/>
      <c r="F827" s="39"/>
    </row>
    <row r="828" spans="5:6" ht="12.75">
      <c r="E828" s="38"/>
      <c r="F828" s="39"/>
    </row>
    <row r="829" spans="5:6" ht="12.75">
      <c r="E829" s="38"/>
      <c r="F829" s="39"/>
    </row>
    <row r="830" spans="5:6" ht="12.75">
      <c r="E830" s="38"/>
      <c r="F830" s="39"/>
    </row>
    <row r="831" spans="5:6" ht="12.75">
      <c r="E831" s="38"/>
      <c r="F831" s="39"/>
    </row>
    <row r="832" spans="5:6" ht="12.75">
      <c r="E832" s="38"/>
      <c r="F832" s="39"/>
    </row>
    <row r="833" spans="5:6" ht="12.75">
      <c r="E833" s="38"/>
      <c r="F833" s="39"/>
    </row>
    <row r="834" spans="5:6" ht="12.75">
      <c r="E834" s="38"/>
      <c r="F834" s="39"/>
    </row>
    <row r="835" spans="5:6" ht="12.75">
      <c r="E835" s="38"/>
      <c r="F835" s="39"/>
    </row>
    <row r="836" spans="5:6" ht="12.75">
      <c r="E836" s="38"/>
      <c r="F836" s="39"/>
    </row>
    <row r="837" spans="5:6" ht="12.75">
      <c r="E837" s="38"/>
      <c r="F837" s="39"/>
    </row>
    <row r="838" spans="5:6" ht="12.75">
      <c r="E838" s="38"/>
      <c r="F838" s="39"/>
    </row>
    <row r="839" spans="5:6" ht="12.75">
      <c r="E839" s="38"/>
      <c r="F839" s="39"/>
    </row>
    <row r="840" spans="5:6" ht="12.75">
      <c r="E840" s="38"/>
      <c r="F840" s="39"/>
    </row>
    <row r="841" spans="5:6" ht="12.75">
      <c r="E841" s="38"/>
      <c r="F841" s="39"/>
    </row>
    <row r="842" spans="5:6" ht="12.75">
      <c r="E842" s="38"/>
      <c r="F842" s="39"/>
    </row>
    <row r="843" spans="5:6" ht="12.75">
      <c r="E843" s="38"/>
      <c r="F843" s="39"/>
    </row>
    <row r="844" spans="5:6" ht="12.75">
      <c r="E844" s="38"/>
      <c r="F844" s="39"/>
    </row>
    <row r="845" spans="5:6" ht="12.75">
      <c r="E845" s="38"/>
      <c r="F845" s="39"/>
    </row>
    <row r="846" spans="5:6" ht="12.75">
      <c r="E846" s="38"/>
      <c r="F846" s="39"/>
    </row>
    <row r="847" spans="5:6" ht="12.75">
      <c r="E847" s="38"/>
      <c r="F847" s="39"/>
    </row>
    <row r="848" spans="5:6" ht="12.75">
      <c r="E848" s="38"/>
      <c r="F848" s="39"/>
    </row>
    <row r="849" spans="5:6" ht="12.75">
      <c r="E849" s="38"/>
      <c r="F849" s="39"/>
    </row>
    <row r="850" spans="5:6" ht="12.75">
      <c r="E850" s="38"/>
      <c r="F850" s="39"/>
    </row>
    <row r="851" spans="5:6" ht="12.75">
      <c r="E851" s="38"/>
      <c r="F851" s="39"/>
    </row>
    <row r="852" spans="5:6" ht="12.75">
      <c r="E852" s="38"/>
      <c r="F852" s="39"/>
    </row>
    <row r="853" spans="5:6" ht="12.75">
      <c r="E853" s="38"/>
      <c r="F853" s="39"/>
    </row>
    <row r="854" spans="5:6" ht="12.75">
      <c r="E854" s="38"/>
      <c r="F854" s="39"/>
    </row>
    <row r="855" spans="5:6" ht="12.75">
      <c r="E855" s="38"/>
      <c r="F855" s="39"/>
    </row>
    <row r="856" spans="5:6" ht="12.75">
      <c r="E856" s="38"/>
      <c r="F856" s="39"/>
    </row>
    <row r="857" spans="5:6" ht="12.75">
      <c r="E857" s="38"/>
      <c r="F857" s="39"/>
    </row>
    <row r="858" spans="5:6" ht="12.75">
      <c r="E858" s="38"/>
      <c r="F858" s="39"/>
    </row>
    <row r="859" spans="5:6" ht="12.75">
      <c r="E859" s="38"/>
      <c r="F859" s="39"/>
    </row>
    <row r="860" spans="5:6" ht="12.75">
      <c r="E860" s="38"/>
      <c r="F860" s="39"/>
    </row>
    <row r="861" spans="5:6" ht="12.75">
      <c r="E861" s="38"/>
      <c r="F861" s="39"/>
    </row>
    <row r="862" spans="5:6" ht="12.75">
      <c r="E862" s="38"/>
      <c r="F862" s="39"/>
    </row>
    <row r="863" spans="5:6" ht="12.75">
      <c r="E863" s="38"/>
      <c r="F863" s="39"/>
    </row>
    <row r="864" spans="5:6" ht="12.75">
      <c r="E864" s="38"/>
      <c r="F864" s="39"/>
    </row>
    <row r="865" spans="5:6" ht="12.75">
      <c r="E865" s="38"/>
      <c r="F865" s="39"/>
    </row>
    <row r="866" spans="5:6" ht="12.75">
      <c r="E866" s="38"/>
      <c r="F866" s="39"/>
    </row>
    <row r="867" spans="5:6" ht="12.75">
      <c r="E867" s="38"/>
      <c r="F867" s="39"/>
    </row>
    <row r="868" spans="5:6" ht="12.75">
      <c r="E868" s="38"/>
      <c r="F868" s="39"/>
    </row>
    <row r="869" spans="5:6" ht="12.75">
      <c r="E869" s="38"/>
      <c r="F869" s="39"/>
    </row>
    <row r="870" spans="5:6" ht="12.75">
      <c r="E870" s="38"/>
      <c r="F870" s="39"/>
    </row>
    <row r="871" spans="5:6" ht="12.75">
      <c r="E871" s="38"/>
      <c r="F871" s="39"/>
    </row>
    <row r="872" spans="5:6" ht="12.75">
      <c r="E872" s="38"/>
      <c r="F872" s="39"/>
    </row>
    <row r="873" spans="5:6" ht="12.75">
      <c r="E873" s="38"/>
      <c r="F873" s="39"/>
    </row>
    <row r="874" spans="5:6" ht="12.75">
      <c r="E874" s="38"/>
      <c r="F874" s="39"/>
    </row>
    <row r="875" spans="5:6" ht="12.75">
      <c r="E875" s="38"/>
      <c r="F875" s="39"/>
    </row>
    <row r="876" spans="5:6" ht="12.75">
      <c r="E876" s="38"/>
      <c r="F876" s="39"/>
    </row>
    <row r="877" spans="5:6" ht="12.75">
      <c r="E877" s="38"/>
      <c r="F877" s="39"/>
    </row>
    <row r="878" spans="5:6" ht="12.75">
      <c r="E878" s="38"/>
      <c r="F878" s="39"/>
    </row>
    <row r="879" spans="5:6" ht="12.75">
      <c r="E879" s="38"/>
      <c r="F879" s="39"/>
    </row>
    <row r="880" spans="5:6" ht="12.75">
      <c r="E880" s="38"/>
      <c r="F880" s="39"/>
    </row>
    <row r="881" spans="5:6" ht="12.75">
      <c r="E881" s="38"/>
      <c r="F881" s="39"/>
    </row>
    <row r="882" spans="5:6" ht="12.75">
      <c r="E882" s="38"/>
      <c r="F882" s="39"/>
    </row>
    <row r="883" spans="5:6" ht="12.75">
      <c r="E883" s="38"/>
      <c r="F883" s="39"/>
    </row>
    <row r="884" spans="5:6" ht="12.75">
      <c r="E884" s="38"/>
      <c r="F884" s="39"/>
    </row>
    <row r="885" spans="5:6" ht="12.75">
      <c r="E885" s="38"/>
      <c r="F885" s="39"/>
    </row>
    <row r="886" spans="5:6" ht="12.75">
      <c r="E886" s="38"/>
      <c r="F886" s="39"/>
    </row>
    <row r="887" spans="5:6" ht="12.75">
      <c r="E887" s="38"/>
      <c r="F887" s="39"/>
    </row>
    <row r="888" spans="5:6" ht="12.75">
      <c r="E888" s="38"/>
      <c r="F888" s="39"/>
    </row>
    <row r="889" spans="5:6" ht="12.75">
      <c r="E889" s="38"/>
      <c r="F889" s="39"/>
    </row>
    <row r="890" spans="5:6" ht="12.75">
      <c r="E890" s="38"/>
      <c r="F890" s="39"/>
    </row>
    <row r="891" spans="5:6" ht="12.75">
      <c r="E891" s="38"/>
      <c r="F891" s="39"/>
    </row>
    <row r="892" spans="5:6" ht="12.75">
      <c r="E892" s="38"/>
      <c r="F892" s="39"/>
    </row>
    <row r="893" spans="5:6" ht="12.75">
      <c r="E893" s="38"/>
      <c r="F893" s="39"/>
    </row>
    <row r="894" spans="5:6" ht="12.75">
      <c r="E894" s="38"/>
      <c r="F894" s="39"/>
    </row>
    <row r="895" spans="5:6" ht="12.75">
      <c r="E895" s="38"/>
      <c r="F895" s="39"/>
    </row>
    <row r="896" spans="5:6" ht="12.75">
      <c r="E896" s="38"/>
      <c r="F896" s="39"/>
    </row>
    <row r="897" spans="5:6" ht="12.75">
      <c r="E897" s="38"/>
      <c r="F897" s="39"/>
    </row>
    <row r="898" spans="5:6" ht="12.75">
      <c r="E898" s="38"/>
      <c r="F898" s="39"/>
    </row>
    <row r="899" spans="5:6" ht="12.75">
      <c r="E899" s="38"/>
      <c r="F899" s="39"/>
    </row>
    <row r="900" spans="5:6" ht="12.75">
      <c r="E900" s="38"/>
      <c r="F900" s="39"/>
    </row>
    <row r="901" spans="5:6" ht="12.75">
      <c r="E901" s="38"/>
      <c r="F901" s="39"/>
    </row>
    <row r="902" spans="5:6" ht="12.75">
      <c r="E902" s="38"/>
      <c r="F902" s="39"/>
    </row>
    <row r="903" spans="5:6" ht="12.75">
      <c r="E903" s="38"/>
      <c r="F903" s="39"/>
    </row>
    <row r="904" spans="5:6" ht="12.75">
      <c r="E904" s="38"/>
      <c r="F904" s="39"/>
    </row>
    <row r="905" spans="5:6" ht="12.75">
      <c r="E905" s="38"/>
      <c r="F905" s="39"/>
    </row>
    <row r="906" spans="5:6" ht="12.75">
      <c r="E906" s="38"/>
      <c r="F906" s="39"/>
    </row>
    <row r="907" spans="5:6" ht="12.75">
      <c r="E907" s="38"/>
      <c r="F907" s="39"/>
    </row>
    <row r="908" spans="5:6" ht="12.75">
      <c r="E908" s="38"/>
      <c r="F908" s="39"/>
    </row>
    <row r="909" spans="5:6" ht="12.75">
      <c r="E909" s="38"/>
      <c r="F909" s="39"/>
    </row>
    <row r="910" spans="5:6" ht="12.75">
      <c r="E910" s="38"/>
      <c r="F910" s="39"/>
    </row>
    <row r="911" spans="5:6" ht="12.75">
      <c r="E911" s="38"/>
      <c r="F911" s="39"/>
    </row>
    <row r="912" spans="5:6" ht="12.75">
      <c r="E912" s="38"/>
      <c r="F912" s="39"/>
    </row>
    <row r="913" spans="5:6" ht="12.75">
      <c r="E913" s="38"/>
      <c r="F913" s="39"/>
    </row>
    <row r="914" spans="5:6" ht="12.75">
      <c r="E914" s="38"/>
      <c r="F914" s="39"/>
    </row>
    <row r="915" spans="5:6" ht="12.75">
      <c r="E915" s="38"/>
      <c r="F915" s="39"/>
    </row>
    <row r="916" spans="5:6" ht="12.75">
      <c r="E916" s="38"/>
      <c r="F916" s="39"/>
    </row>
    <row r="917" spans="5:6" ht="12.75">
      <c r="E917" s="38"/>
      <c r="F917" s="39"/>
    </row>
    <row r="918" spans="5:6" ht="12.75">
      <c r="E918" s="38"/>
      <c r="F918" s="39"/>
    </row>
    <row r="919" spans="5:6" ht="12.75">
      <c r="E919" s="38"/>
      <c r="F919" s="39"/>
    </row>
    <row r="920" spans="5:6" ht="12.75">
      <c r="E920" s="38"/>
      <c r="F920" s="39"/>
    </row>
    <row r="921" spans="5:6" ht="12.75">
      <c r="E921" s="38"/>
      <c r="F921" s="39"/>
    </row>
    <row r="922" spans="5:6" ht="12.75">
      <c r="E922" s="38"/>
      <c r="F922" s="39"/>
    </row>
    <row r="923" spans="5:6" ht="12.75">
      <c r="E923" s="38"/>
      <c r="F923" s="39"/>
    </row>
    <row r="924" spans="5:6" ht="12.75">
      <c r="E924" s="38"/>
      <c r="F924" s="39"/>
    </row>
    <row r="925" spans="5:6" ht="12.75">
      <c r="E925" s="38"/>
      <c r="F925" s="39"/>
    </row>
    <row r="926" spans="5:6" ht="12.75">
      <c r="E926" s="38"/>
      <c r="F926" s="39"/>
    </row>
    <row r="927" spans="5:6" ht="12.75">
      <c r="E927" s="38"/>
      <c r="F927" s="39"/>
    </row>
    <row r="928" spans="5:6" ht="12.75">
      <c r="E928" s="38"/>
      <c r="F928" s="39"/>
    </row>
    <row r="929" spans="5:6" ht="12.75">
      <c r="E929" s="38"/>
      <c r="F929" s="39"/>
    </row>
    <row r="930" spans="5:6" ht="12.75">
      <c r="E930" s="38"/>
      <c r="F930" s="39"/>
    </row>
    <row r="931" spans="5:6" ht="12.75">
      <c r="E931" s="38"/>
      <c r="F931" s="39"/>
    </row>
    <row r="932" spans="5:6" ht="12.75">
      <c r="E932" s="38"/>
      <c r="F932" s="39"/>
    </row>
    <row r="933" spans="5:6" ht="12.75">
      <c r="E933" s="38"/>
      <c r="F933" s="39"/>
    </row>
    <row r="934" spans="5:6" ht="12.75">
      <c r="E934" s="38"/>
      <c r="F934" s="39"/>
    </row>
    <row r="935" spans="5:6" ht="12.75">
      <c r="E935" s="38"/>
      <c r="F935" s="39"/>
    </row>
    <row r="936" spans="5:6" ht="12.75">
      <c r="E936" s="38"/>
      <c r="F936" s="39"/>
    </row>
    <row r="937" spans="5:6" ht="12.75">
      <c r="E937" s="38"/>
      <c r="F937" s="39"/>
    </row>
    <row r="938" spans="5:6" ht="12.75">
      <c r="E938" s="38"/>
      <c r="F938" s="39"/>
    </row>
    <row r="939" spans="5:6" ht="12.75">
      <c r="E939" s="38"/>
      <c r="F939" s="39"/>
    </row>
    <row r="940" spans="5:6" ht="12.75">
      <c r="E940" s="38"/>
      <c r="F940" s="39"/>
    </row>
    <row r="941" spans="5:6" ht="12.75">
      <c r="E941" s="38"/>
      <c r="F941" s="39"/>
    </row>
    <row r="942" spans="5:6" ht="12.75">
      <c r="E942" s="38"/>
      <c r="F942" s="39"/>
    </row>
    <row r="943" spans="5:6" ht="12.75">
      <c r="E943" s="38"/>
      <c r="F943" s="39"/>
    </row>
    <row r="944" spans="5:6" ht="12.75">
      <c r="E944" s="38"/>
      <c r="F944" s="39"/>
    </row>
    <row r="945" spans="5:6" ht="12.75">
      <c r="E945" s="38"/>
      <c r="F945" s="39"/>
    </row>
    <row r="946" spans="5:6" ht="12.75">
      <c r="E946" s="38"/>
      <c r="F946" s="39"/>
    </row>
    <row r="947" spans="5:6" ht="12.75">
      <c r="E947" s="38"/>
      <c r="F947" s="39"/>
    </row>
    <row r="948" spans="5:6" ht="12.75">
      <c r="E948" s="38"/>
      <c r="F948" s="39"/>
    </row>
    <row r="949" spans="5:6" ht="12.75">
      <c r="E949" s="38"/>
      <c r="F949" s="39"/>
    </row>
    <row r="950" spans="5:6" ht="12.75">
      <c r="E950" s="38"/>
      <c r="F950" s="39"/>
    </row>
    <row r="951" spans="5:6" ht="12.75">
      <c r="E951" s="38"/>
      <c r="F951" s="39"/>
    </row>
    <row r="952" spans="5:6" ht="12.75">
      <c r="E952" s="38"/>
      <c r="F952" s="39"/>
    </row>
    <row r="953" spans="5:6" ht="12.75">
      <c r="E953" s="38"/>
      <c r="F953" s="39"/>
    </row>
    <row r="954" spans="5:6" ht="12.75">
      <c r="E954" s="38"/>
      <c r="F954" s="39"/>
    </row>
    <row r="955" spans="5:6" ht="12.75">
      <c r="E955" s="38"/>
      <c r="F955" s="39"/>
    </row>
    <row r="956" spans="5:6" ht="12.75">
      <c r="E956" s="38"/>
      <c r="F956" s="39"/>
    </row>
    <row r="957" spans="5:6" ht="12.75">
      <c r="E957" s="38"/>
      <c r="F957" s="39"/>
    </row>
    <row r="958" spans="5:6" ht="12.75">
      <c r="E958" s="38"/>
      <c r="F958" s="39"/>
    </row>
    <row r="959" spans="5:6" ht="12.75">
      <c r="E959" s="38"/>
      <c r="F959" s="39"/>
    </row>
    <row r="960" spans="5:6" ht="12.75">
      <c r="E960" s="38"/>
      <c r="F960" s="39"/>
    </row>
    <row r="961" spans="5:6" ht="12.75">
      <c r="E961" s="38"/>
      <c r="F961" s="39"/>
    </row>
    <row r="962" spans="5:6" ht="12.75">
      <c r="E962" s="38"/>
      <c r="F962" s="39"/>
    </row>
    <row r="963" spans="5:6" ht="12.75">
      <c r="E963" s="38"/>
      <c r="F963" s="39"/>
    </row>
    <row r="964" spans="5:6" ht="12.75">
      <c r="E964" s="38"/>
      <c r="F964" s="39"/>
    </row>
    <row r="965" spans="5:6" ht="12.75">
      <c r="E965" s="38"/>
      <c r="F965" s="39"/>
    </row>
    <row r="966" spans="5:6" ht="12.75">
      <c r="E966" s="38"/>
      <c r="F966" s="39"/>
    </row>
    <row r="967" spans="5:6" ht="12.75">
      <c r="E967" s="38"/>
      <c r="F967" s="39"/>
    </row>
    <row r="968" spans="5:6" ht="12.75">
      <c r="E968" s="38"/>
      <c r="F968" s="39"/>
    </row>
    <row r="969" spans="5:6" ht="12.75">
      <c r="E969" s="38"/>
      <c r="F969" s="39"/>
    </row>
    <row r="970" spans="5:6" ht="12.75">
      <c r="E970" s="38"/>
      <c r="F970" s="39"/>
    </row>
    <row r="971" spans="5:6" ht="12.75">
      <c r="E971" s="38"/>
      <c r="F971" s="39"/>
    </row>
    <row r="972" spans="5:6" ht="12.75">
      <c r="E972" s="38"/>
      <c r="F972" s="39"/>
    </row>
    <row r="973" spans="5:6" ht="12.75">
      <c r="E973" s="38"/>
      <c r="F973" s="39"/>
    </row>
    <row r="974" spans="5:6" ht="12.75">
      <c r="E974" s="38"/>
      <c r="F974" s="39"/>
    </row>
    <row r="975" spans="5:6" ht="12.75">
      <c r="E975" s="38"/>
      <c r="F975" s="39"/>
    </row>
    <row r="976" spans="5:6" ht="12.75">
      <c r="E976" s="38"/>
      <c r="F976" s="39"/>
    </row>
    <row r="977" spans="5:6" ht="12.75">
      <c r="E977" s="38"/>
      <c r="F977" s="39"/>
    </row>
    <row r="978" spans="5:6" ht="12.75">
      <c r="E978" s="38"/>
      <c r="F978" s="39"/>
    </row>
    <row r="979" spans="5:6" ht="12.75">
      <c r="E979" s="38"/>
      <c r="F979" s="39"/>
    </row>
    <row r="980" spans="5:6" ht="12.75">
      <c r="E980" s="38"/>
      <c r="F980" s="39"/>
    </row>
    <row r="981" spans="5:6" ht="12.75">
      <c r="E981" s="38"/>
      <c r="F981" s="39"/>
    </row>
    <row r="982" spans="5:6" ht="12.75">
      <c r="E982" s="38"/>
      <c r="F982" s="39"/>
    </row>
    <row r="983" spans="5:6" ht="12.75">
      <c r="E983" s="38"/>
      <c r="F983" s="39"/>
    </row>
    <row r="984" spans="5:6" ht="12.75">
      <c r="E984" s="38"/>
      <c r="F984" s="39"/>
    </row>
    <row r="985" spans="5:6" ht="12.75">
      <c r="E985" s="38"/>
      <c r="F985" s="39"/>
    </row>
    <row r="986" spans="5:6" ht="12.75">
      <c r="E986" s="38"/>
      <c r="F986" s="39"/>
    </row>
    <row r="987" spans="5:6" ht="12.75">
      <c r="E987" s="38"/>
      <c r="F987" s="39"/>
    </row>
    <row r="988" spans="5:6" ht="12.75">
      <c r="E988" s="38"/>
      <c r="F988" s="39"/>
    </row>
    <row r="989" spans="5:6" ht="12.75">
      <c r="E989" s="38"/>
      <c r="F989" s="39"/>
    </row>
    <row r="990" spans="5:6" ht="12.75">
      <c r="E990" s="38"/>
      <c r="F990" s="39"/>
    </row>
    <row r="991" spans="5:6" ht="12.75">
      <c r="E991" s="38"/>
      <c r="F991" s="39"/>
    </row>
    <row r="992" spans="5:6" ht="12.75">
      <c r="E992" s="38"/>
      <c r="F992" s="39"/>
    </row>
    <row r="993" spans="5:6" ht="12.75">
      <c r="E993" s="38"/>
      <c r="F993" s="39"/>
    </row>
    <row r="994" spans="5:6" ht="12.75">
      <c r="E994" s="38"/>
      <c r="F994" s="39"/>
    </row>
    <row r="995" spans="5:6" ht="12.75">
      <c r="E995" s="38"/>
      <c r="F995" s="39"/>
    </row>
    <row r="996" spans="5:6" ht="12.75">
      <c r="E996" s="38"/>
      <c r="F996" s="39"/>
    </row>
    <row r="997" spans="5:6" ht="12.75">
      <c r="E997" s="38"/>
      <c r="F997" s="39"/>
    </row>
    <row r="998" spans="5:6" ht="12.75">
      <c r="E998" s="38"/>
      <c r="F998" s="39"/>
    </row>
    <row r="999" spans="5:6" ht="12.75">
      <c r="E999" s="38"/>
      <c r="F999" s="39"/>
    </row>
    <row r="1000" spans="5:6" ht="12.75">
      <c r="E1000" s="38"/>
      <c r="F1000" s="39"/>
    </row>
  </sheetData>
  <printOptions horizontalCentered="1" gridLines="1"/>
  <pageMargins left="0.7" right="0.7" top="0.75" bottom="0.75" header="0" footer="0"/>
  <pageSetup paperSize="9" fitToHeight="0" pageOrder="overThenDown" orientation="portrait" cellComments="atEnd"/>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3AA1B-A2E5-41D8-BCBB-2926C48B7D9F}">
  <sheetPr>
    <tabColor rgb="FF00FF00"/>
    <pageSetUpPr fitToPage="1"/>
  </sheetPr>
  <dimension ref="A1:Z528"/>
  <sheetViews>
    <sheetView tabSelected="1" workbookViewId="0">
      <selection activeCell="B3" sqref="B3:L3"/>
    </sheetView>
  </sheetViews>
  <sheetFormatPr baseColWidth="10" defaultColWidth="12.5703125" defaultRowHeight="15" customHeight="1"/>
  <cols>
    <col min="1" max="1" width="19.28515625" customWidth="1"/>
    <col min="2" max="2" width="47.42578125" customWidth="1"/>
    <col min="3" max="3" width="16.42578125" customWidth="1"/>
    <col min="4" max="4" width="10.7109375" customWidth="1"/>
    <col min="5" max="5" width="18.140625" customWidth="1"/>
    <col min="6" max="6" width="19.42578125" customWidth="1"/>
    <col min="7" max="7" width="19.140625" customWidth="1"/>
    <col min="8" max="8" width="17.7109375" customWidth="1"/>
    <col min="9" max="9" width="11.7109375" customWidth="1"/>
    <col min="10" max="10" width="13.7109375" customWidth="1"/>
    <col min="11" max="11" width="25.7109375" customWidth="1"/>
    <col min="12" max="12" width="42.7109375" customWidth="1"/>
    <col min="13" max="13" width="12.42578125" customWidth="1"/>
    <col min="14" max="14" width="13.140625" customWidth="1"/>
    <col min="15" max="26" width="12.42578125" customWidth="1"/>
  </cols>
  <sheetData>
    <row r="1" spans="1:26" ht="12.75" customHeight="1">
      <c r="A1" s="82" t="s">
        <v>550</v>
      </c>
      <c r="B1" s="83"/>
      <c r="C1" s="83"/>
      <c r="D1" s="83"/>
      <c r="E1" s="83"/>
      <c r="F1" s="83"/>
      <c r="G1" s="83"/>
      <c r="H1" s="83"/>
      <c r="I1" s="83"/>
      <c r="J1" s="83"/>
      <c r="K1" s="83"/>
      <c r="L1" s="84"/>
      <c r="M1" s="41"/>
      <c r="N1" s="41"/>
      <c r="O1" s="41"/>
      <c r="P1" s="41"/>
      <c r="Q1" s="41"/>
      <c r="R1" s="41"/>
      <c r="S1" s="41"/>
      <c r="T1" s="41"/>
      <c r="U1" s="41"/>
      <c r="V1" s="41"/>
      <c r="W1" s="41"/>
      <c r="X1" s="41"/>
      <c r="Y1" s="41"/>
      <c r="Z1" s="41"/>
    </row>
    <row r="2" spans="1:26" ht="24.75" customHeight="1">
      <c r="A2" s="85" t="s">
        <v>551</v>
      </c>
      <c r="B2" s="86"/>
      <c r="C2" s="86"/>
      <c r="D2" s="86"/>
      <c r="E2" s="86"/>
      <c r="F2" s="86"/>
      <c r="G2" s="86"/>
      <c r="H2" s="86"/>
      <c r="I2" s="86"/>
      <c r="J2" s="86"/>
      <c r="K2" s="86"/>
      <c r="L2" s="87"/>
      <c r="M2" s="41"/>
      <c r="N2" s="41"/>
      <c r="O2" s="41"/>
      <c r="P2" s="41"/>
      <c r="Q2" s="41"/>
      <c r="R2" s="41"/>
      <c r="S2" s="41"/>
      <c r="T2" s="41"/>
      <c r="U2" s="41"/>
      <c r="V2" s="41"/>
      <c r="W2" s="41"/>
      <c r="X2" s="41"/>
      <c r="Y2" s="41"/>
      <c r="Z2" s="41"/>
    </row>
    <row r="3" spans="1:26" ht="105.75" customHeight="1">
      <c r="A3" s="40" t="s">
        <v>595</v>
      </c>
      <c r="B3" s="88" t="s">
        <v>596</v>
      </c>
      <c r="C3" s="86"/>
      <c r="D3" s="86"/>
      <c r="E3" s="86"/>
      <c r="F3" s="86"/>
      <c r="G3" s="86"/>
      <c r="H3" s="86"/>
      <c r="I3" s="86"/>
      <c r="J3" s="86"/>
      <c r="K3" s="86"/>
      <c r="L3" s="87"/>
      <c r="M3" s="41"/>
      <c r="N3" s="41"/>
      <c r="O3" s="41"/>
      <c r="P3" s="41"/>
      <c r="Q3" s="41"/>
      <c r="R3" s="41"/>
      <c r="S3" s="41"/>
      <c r="T3" s="41"/>
      <c r="U3" s="41"/>
      <c r="V3" s="41"/>
      <c r="W3" s="41"/>
      <c r="X3" s="41"/>
      <c r="Y3" s="41"/>
      <c r="Z3" s="41"/>
    </row>
    <row r="4" spans="1:26" ht="12.75" customHeight="1">
      <c r="A4" s="42" t="s">
        <v>553</v>
      </c>
      <c r="B4" s="43" t="s">
        <v>1</v>
      </c>
      <c r="C4" s="44" t="s">
        <v>554</v>
      </c>
      <c r="D4" s="44" t="s">
        <v>555</v>
      </c>
      <c r="E4" s="44" t="s">
        <v>556</v>
      </c>
      <c r="F4" s="44" t="s">
        <v>557</v>
      </c>
      <c r="G4" s="44" t="s">
        <v>558</v>
      </c>
      <c r="H4" s="44" t="s">
        <v>559</v>
      </c>
      <c r="I4" s="44" t="s">
        <v>560</v>
      </c>
      <c r="J4" s="44" t="s">
        <v>561</v>
      </c>
      <c r="K4" s="44" t="s">
        <v>562</v>
      </c>
      <c r="L4" s="44" t="s">
        <v>563</v>
      </c>
      <c r="M4" s="41"/>
      <c r="N4" s="41"/>
      <c r="O4" s="41"/>
      <c r="P4" s="41"/>
      <c r="Q4" s="41"/>
      <c r="R4" s="41"/>
      <c r="S4" s="41"/>
      <c r="T4" s="41"/>
      <c r="U4" s="41"/>
      <c r="V4" s="41"/>
      <c r="W4" s="41"/>
      <c r="X4" s="41"/>
      <c r="Y4" s="41"/>
      <c r="Z4" s="41"/>
    </row>
    <row r="5" spans="1:26" ht="285">
      <c r="A5" s="45">
        <v>342</v>
      </c>
      <c r="B5" s="60" t="str">
        <f>IF(AND(A5&gt;0,A5&lt;534),VLOOKUP(A5,FICHA_2024!$A$2:$B$534,2,0),"Ingrese el numero del item")</f>
        <v>OPERADOR LOGÍSTICO DE PROTOCOLO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C5" s="56" t="s">
        <v>564</v>
      </c>
      <c r="D5" s="57" t="s">
        <v>565</v>
      </c>
      <c r="E5" s="46">
        <v>1</v>
      </c>
      <c r="F5" s="59">
        <f t="shared" ref="F5" si="0">IFERROR(H5/1.19,0)</f>
        <v>292724.36974789918</v>
      </c>
      <c r="G5" s="59">
        <f t="shared" ref="G5" si="1">IFERROR((H5-F5),"")</f>
        <v>55617.630252100818</v>
      </c>
      <c r="H5" s="58">
        <f>IFERROR(VLOOKUP(A5,FICHA_2024!$A$2:$F$531,5,0),0)</f>
        <v>348342</v>
      </c>
      <c r="I5" s="56" t="str">
        <f t="shared" ref="I5" si="2">IF(C5="Si","Ingrese el porcentaje","%")</f>
        <v>%</v>
      </c>
      <c r="J5" s="56" t="str">
        <f t="shared" ref="J5" si="3">IF(C5="Si",(H5*I5),"$0")</f>
        <v>$0</v>
      </c>
      <c r="K5" s="61">
        <f t="shared" ref="K5" si="4">IFERROR(IF(C5="Si",H5-J5,H5*E5),0)</f>
        <v>348342</v>
      </c>
      <c r="L5" s="47"/>
      <c r="M5" s="41"/>
      <c r="N5" s="41"/>
      <c r="O5" s="41"/>
      <c r="P5" s="41"/>
      <c r="Q5" s="41"/>
      <c r="R5" s="41"/>
      <c r="S5" s="41"/>
      <c r="T5" s="41"/>
      <c r="U5" s="41"/>
      <c r="V5" s="41"/>
      <c r="W5" s="41"/>
      <c r="X5" s="41"/>
      <c r="Y5" s="41"/>
      <c r="Z5" s="41"/>
    </row>
    <row r="6" spans="1:26" ht="55.5" customHeight="1">
      <c r="A6" s="49">
        <v>334</v>
      </c>
      <c r="B6" s="60" t="str">
        <f>IF(AND(A6&gt;0,A6&lt;534),VLOOKUP(A6,FICHA_2024!$A$2:$B$534,2,0),"Ingrese el numero del item")</f>
        <v>Personal de carga // Personal de carga x 8 horas</v>
      </c>
      <c r="C6" s="56" t="s">
        <v>564</v>
      </c>
      <c r="D6" s="57" t="s">
        <v>565</v>
      </c>
      <c r="E6" s="46">
        <v>6</v>
      </c>
      <c r="F6" s="59">
        <f t="shared" ref="F6:F28" si="5">IFERROR(H6/1.19,0)</f>
        <v>129327.10084033613</v>
      </c>
      <c r="G6" s="59">
        <f t="shared" ref="G6:G28" si="6">IFERROR((H6-F6),"")</f>
        <v>24572.149159663866</v>
      </c>
      <c r="H6" s="58">
        <f>IFERROR(VLOOKUP(A6,FICHA_2024!$A$2:$F$531,5,0),0)</f>
        <v>153899.25</v>
      </c>
      <c r="I6" s="56" t="str">
        <f t="shared" ref="I6:I28" si="7">IF(C6="Si","Ingrese el porcentaje","%")</f>
        <v>%</v>
      </c>
      <c r="J6" s="56" t="str">
        <f t="shared" ref="J6:J28" si="8">IF(C6="Si",(H6*I6),"$0")</f>
        <v>$0</v>
      </c>
      <c r="K6" s="61">
        <f t="shared" ref="K6:K28" si="9">IFERROR(IF(C6="Si",H6-J6,H6*E6),0)</f>
        <v>923395.5</v>
      </c>
      <c r="L6" s="48"/>
      <c r="M6" s="41"/>
      <c r="N6" s="41"/>
      <c r="O6" s="41"/>
      <c r="P6" s="41"/>
      <c r="Q6" s="41"/>
      <c r="R6" s="41"/>
      <c r="S6" s="41"/>
      <c r="T6" s="41"/>
      <c r="U6" s="41"/>
      <c r="V6" s="41"/>
      <c r="W6" s="41"/>
      <c r="X6" s="41"/>
      <c r="Y6" s="41"/>
      <c r="Z6" s="41"/>
    </row>
    <row r="7" spans="1:26" ht="30">
      <c r="A7" s="49">
        <v>334</v>
      </c>
      <c r="B7" s="60" t="str">
        <f>IF(AND(A7&gt;0,A7&lt;534),VLOOKUP(A7,FICHA_2024!$A$2:$B$534,2,0),"Ingrese el numero del item")</f>
        <v>Personal de carga // Personal de carga x 8 horas</v>
      </c>
      <c r="C7" s="56" t="s">
        <v>564</v>
      </c>
      <c r="D7" s="57" t="s">
        <v>565</v>
      </c>
      <c r="E7" s="46">
        <v>2</v>
      </c>
      <c r="F7" s="59">
        <f t="shared" si="5"/>
        <v>129327.10084033613</v>
      </c>
      <c r="G7" s="59">
        <f t="shared" si="6"/>
        <v>24572.149159663866</v>
      </c>
      <c r="H7" s="58">
        <f>IFERROR(VLOOKUP(A7,FICHA_2024!$A$2:$F$531,5,0),0)</f>
        <v>153899.25</v>
      </c>
      <c r="I7" s="56" t="str">
        <f t="shared" si="7"/>
        <v>%</v>
      </c>
      <c r="J7" s="56" t="str">
        <f t="shared" si="8"/>
        <v>$0</v>
      </c>
      <c r="K7" s="61">
        <f t="shared" si="9"/>
        <v>307798.5</v>
      </c>
      <c r="L7" s="48"/>
      <c r="M7" s="41"/>
      <c r="N7" s="41"/>
      <c r="O7" s="41"/>
      <c r="P7" s="41"/>
      <c r="Q7" s="41"/>
      <c r="R7" s="41"/>
      <c r="S7" s="41"/>
      <c r="T7" s="41"/>
      <c r="U7" s="41"/>
      <c r="V7" s="41"/>
      <c r="W7" s="41"/>
      <c r="X7" s="41"/>
      <c r="Y7" s="41"/>
      <c r="Z7" s="41"/>
    </row>
    <row r="8" spans="1:26" ht="45">
      <c r="A8" s="49">
        <v>344</v>
      </c>
      <c r="B8" s="60" t="str">
        <f>IF(AND(A8&gt;0,A8&lt;534),VLOOKUP(A8,FICHA_2024!$A$2:$B$534,2,0),"Ingrese el numero del item")</f>
        <v>Operario para montaje y desmontaje de Carga por día de servicio. con dotacion de guantes y elementos de carga.</v>
      </c>
      <c r="C8" s="56" t="s">
        <v>564</v>
      </c>
      <c r="D8" s="57" t="s">
        <v>565</v>
      </c>
      <c r="E8" s="46">
        <v>2</v>
      </c>
      <c r="F8" s="59">
        <f t="shared" ref="F8" si="10">IFERROR(H8/1.19,0)</f>
        <v>148331.72268907563</v>
      </c>
      <c r="G8" s="59">
        <f t="shared" ref="G8" si="11">IFERROR((H8-F8),"")</f>
        <v>28183.027310924372</v>
      </c>
      <c r="H8" s="58">
        <f>IFERROR(VLOOKUP(A8,FICHA_2024!$A$2:$F$531,5,0),0)</f>
        <v>176514.75</v>
      </c>
      <c r="I8" s="56" t="str">
        <f t="shared" ref="I8" si="12">IF(C8="Si","Ingrese el porcentaje","%")</f>
        <v>%</v>
      </c>
      <c r="J8" s="56" t="str">
        <f t="shared" ref="J8" si="13">IF(C8="Si",(H8*I8),"$0")</f>
        <v>$0</v>
      </c>
      <c r="K8" s="61">
        <f t="shared" ref="K8" si="14">IFERROR(IF(C8="Si",H8-J8,H8*E8),0)</f>
        <v>353029.5</v>
      </c>
      <c r="L8" s="73"/>
      <c r="M8" s="41"/>
      <c r="N8" s="41"/>
      <c r="O8" s="41"/>
      <c r="P8" s="41"/>
      <c r="Q8" s="41"/>
      <c r="R8" s="41"/>
      <c r="S8" s="41"/>
      <c r="T8" s="41"/>
      <c r="U8" s="41"/>
      <c r="V8" s="41"/>
      <c r="W8" s="41"/>
      <c r="X8" s="41"/>
      <c r="Y8" s="41"/>
      <c r="Z8" s="41"/>
    </row>
    <row r="9" spans="1:26" ht="66.75" customHeight="1">
      <c r="A9" s="49">
        <v>376</v>
      </c>
      <c r="B9" s="60" t="str">
        <f>IF(AND(A9&gt;0,A9&lt;534),VLOOKUP(A9,FICHA_2024!$A$2:$B$534,2,0),"Ingrese el numero del item")</f>
        <v>AMBULANCIA BÁSICA: Servicio / 8 Horas. De incluir equipos y personal en salud certificado por las normativas vigentes y combustible.</v>
      </c>
      <c r="C9" s="56" t="s">
        <v>564</v>
      </c>
      <c r="D9" s="57" t="s">
        <v>565</v>
      </c>
      <c r="E9" s="46">
        <v>1</v>
      </c>
      <c r="F9" s="59">
        <f t="shared" si="5"/>
        <v>1199400</v>
      </c>
      <c r="G9" s="59">
        <f t="shared" si="6"/>
        <v>227886</v>
      </c>
      <c r="H9" s="58">
        <f>IFERROR(VLOOKUP(A9,FICHA_2024!$A$2:$F$531,5,0),0)</f>
        <v>1427286</v>
      </c>
      <c r="I9" s="56" t="str">
        <f t="shared" si="7"/>
        <v>%</v>
      </c>
      <c r="J9" s="56" t="str">
        <f t="shared" si="8"/>
        <v>$0</v>
      </c>
      <c r="K9" s="61">
        <f t="shared" si="9"/>
        <v>1427286</v>
      </c>
      <c r="L9" s="73"/>
      <c r="M9" s="41"/>
      <c r="N9" s="41"/>
      <c r="O9" s="41"/>
      <c r="P9" s="41"/>
      <c r="Q9" s="41"/>
      <c r="R9" s="41"/>
      <c r="S9" s="41"/>
      <c r="T9" s="41"/>
      <c r="U9" s="41"/>
      <c r="V9" s="41"/>
      <c r="W9" s="41"/>
      <c r="X9" s="41"/>
      <c r="Y9" s="41"/>
      <c r="Z9" s="41"/>
    </row>
    <row r="10" spans="1:26" ht="409.5">
      <c r="A10" s="49">
        <v>375</v>
      </c>
      <c r="B10" s="60" t="str">
        <f>IF(AND(A10&gt;0,A10&lt;534),VLOOKUP(A10,FICHA_2024!$A$2:$B$534,2,0),"Ingrese el numero del item")</f>
        <v>BRIGADISTA DE SALUD certificado -que deberá cumplir con los requisitos específicos, experiencia, nivel académico y cursos de acuerdo a lo señalado en las especificaciones técnicas, por 6 horas // 1. Requisitos específicos: a) Contar con los distintivos y elementos básicos que los caracterice como brigadistas. b) Administrar primeros auxilios básicos, a nivel de una primera respuesta, necesarios para estabilizar una víctima de accidente o enfermedad súbita, que ocurra dentro de las instalaciones.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Bogotá.4. Experiencia Requerida: Superior a dos (2) años en ejecución de labores de rescate</v>
      </c>
      <c r="C10" s="56" t="s">
        <v>564</v>
      </c>
      <c r="D10" s="57" t="s">
        <v>565</v>
      </c>
      <c r="E10" s="46">
        <v>4</v>
      </c>
      <c r="F10" s="59">
        <f t="shared" ref="F10" si="15">IFERROR(H10/1.19,0)</f>
        <v>208494.95798319328</v>
      </c>
      <c r="G10" s="59">
        <f t="shared" ref="G10" si="16">IFERROR((H10-F10),"")</f>
        <v>39614.042016806721</v>
      </c>
      <c r="H10" s="58">
        <f>IFERROR(VLOOKUP(A10,FICHA_2024!$A$2:$F$531,5,0),0)</f>
        <v>248109</v>
      </c>
      <c r="I10" s="56" t="str">
        <f t="shared" ref="I10" si="17">IF(C10="Si","Ingrese el porcentaje","%")</f>
        <v>%</v>
      </c>
      <c r="J10" s="56" t="str">
        <f t="shared" ref="J10" si="18">IF(C10="Si",(H10*I10),"$0")</f>
        <v>$0</v>
      </c>
      <c r="K10" s="61">
        <f t="shared" ref="K10" si="19">IFERROR(IF(C10="Si",H10-J10,H10*E10),0)</f>
        <v>992436</v>
      </c>
      <c r="L10" s="48"/>
      <c r="M10" s="41"/>
      <c r="N10" s="41"/>
      <c r="O10" s="41"/>
      <c r="P10" s="41"/>
      <c r="Q10" s="41"/>
      <c r="R10" s="41"/>
      <c r="S10" s="41"/>
      <c r="T10" s="41"/>
      <c r="U10" s="41"/>
      <c r="V10" s="41"/>
      <c r="W10" s="41"/>
      <c r="X10" s="41"/>
      <c r="Y10" s="41"/>
      <c r="Z10" s="41"/>
    </row>
    <row r="11" spans="1:26" ht="55.5" customHeight="1">
      <c r="A11" s="49">
        <v>266</v>
      </c>
      <c r="B11" s="60" t="str">
        <f>IF(AND(A11&gt;0,A11&lt;534),VLOOKUP(A11,FICHA_2024!$A$2:$B$534,2,0),"Ingrese el numero del item")</f>
        <v>Rompe filas acabado cromado con cordón negro. Servicio de alquiler por 12 horas, contadas a partir del recibo a satisfacción de la entidad. // Alquiler de rompe filas acabado cromado con cordón negro. Dicho servicio incluye transporte al lugar y en el horario indicado por la FUGA</v>
      </c>
      <c r="C11" s="56" t="s">
        <v>564</v>
      </c>
      <c r="D11" s="57" t="s">
        <v>565</v>
      </c>
      <c r="E11" s="46">
        <v>10</v>
      </c>
      <c r="F11" s="59">
        <f t="shared" si="5"/>
        <v>86666.596638655465</v>
      </c>
      <c r="G11" s="59">
        <f t="shared" si="6"/>
        <v>16466.653361344535</v>
      </c>
      <c r="H11" s="58">
        <f>IFERROR(VLOOKUP(A11,FICHA_2024!$A$2:$F$531,5,0),0)</f>
        <v>103133.25</v>
      </c>
      <c r="I11" s="56" t="str">
        <f t="shared" si="7"/>
        <v>%</v>
      </c>
      <c r="J11" s="56" t="str">
        <f t="shared" si="8"/>
        <v>$0</v>
      </c>
      <c r="K11" s="61">
        <f t="shared" si="9"/>
        <v>1031332.5</v>
      </c>
      <c r="L11" s="48"/>
      <c r="M11" s="41"/>
      <c r="N11" s="41"/>
      <c r="O11" s="41"/>
      <c r="P11" s="41"/>
      <c r="Q11" s="41"/>
      <c r="R11" s="41"/>
      <c r="S11" s="41"/>
      <c r="T11" s="41"/>
      <c r="U11" s="41"/>
      <c r="V11" s="41"/>
      <c r="W11" s="41"/>
      <c r="X11" s="41"/>
      <c r="Y11" s="41"/>
      <c r="Z11" s="41"/>
    </row>
    <row r="12" spans="1:26" ht="330">
      <c r="A12" s="49">
        <v>217</v>
      </c>
      <c r="B12" s="60" t="str">
        <f>IF(AND(A12&gt;0,A12&lt;534),VLOOKUP(A12,FICHA_2024!$A$2:$B$534,2,0),"Ingrese el numero del item")</f>
        <v>Vallas de Seguridad. Servicio de alquiler por 24 horas, contadas a partir del recibo a satisfacción de la entidad. // Alquiler de vallas de seguridad o contención para evento, en tubo de 1/12" de diámetro. De acuerdo a especificaciones. En tubo 1 1⁄2” de diámetro, de la parte inferior se desprenden los soportes giratorios (patas), de sus laterales lado derecho (vista de frente) lleva dos (2) ganchos en varillas de 1⁄2” en forma de U invertida y del lado izquierdo de dos (2) acoples en tubo de 1⁄2”, donde enganchan los ganchos para unir las vallas. Todos estos componentes deben estar ubicados de forma simétrica y uniforme.
 . El servicio incluye transporte, instalación en el lugar y horario especificados por la FUGA para garantizar su correcta puesta en funcionamiento. Asimismo, al finalizar el período de alquiler, se llevará a cabo su desinstalación y retirada.</v>
      </c>
      <c r="C12" s="56" t="s">
        <v>564</v>
      </c>
      <c r="D12" s="57" t="s">
        <v>565</v>
      </c>
      <c r="E12" s="46">
        <v>10</v>
      </c>
      <c r="F12" s="59">
        <f t="shared" si="5"/>
        <v>36402.731092436974</v>
      </c>
      <c r="G12" s="59">
        <f t="shared" si="6"/>
        <v>6916.518907563026</v>
      </c>
      <c r="H12" s="58">
        <f>IFERROR(VLOOKUP(A12,FICHA_2024!$A$2:$F$531,5,0),0)</f>
        <v>43319.25</v>
      </c>
      <c r="I12" s="56" t="str">
        <f t="shared" si="7"/>
        <v>%</v>
      </c>
      <c r="J12" s="56" t="str">
        <f t="shared" si="8"/>
        <v>$0</v>
      </c>
      <c r="K12" s="61">
        <f t="shared" si="9"/>
        <v>433192.5</v>
      </c>
      <c r="L12" s="48"/>
      <c r="M12" s="41"/>
      <c r="N12" s="41"/>
      <c r="O12" s="41"/>
      <c r="P12" s="41"/>
      <c r="Q12" s="41"/>
      <c r="R12" s="41"/>
      <c r="S12" s="41"/>
      <c r="T12" s="41"/>
      <c r="U12" s="41"/>
      <c r="V12" s="41"/>
      <c r="W12" s="41"/>
      <c r="X12" s="41"/>
      <c r="Y12" s="41"/>
      <c r="Z12" s="41"/>
    </row>
    <row r="13" spans="1:26" ht="225">
      <c r="A13" s="49">
        <v>1</v>
      </c>
      <c r="B13" s="60" t="str">
        <f>IF(AND(A13&gt;0,A13&lt;534),VLOOKUP(A13,FICHA_2024!$A$2:$B$534,2,0),"Ingrese el numero del item")</f>
        <v>Batería completa y platos. Servicio de alquiler por 12 horas, contadas a partir del recibo a satisfacción de la entidad. // Incluye lo siguiente: Dos (2) Toms de aire, dos (2) toms de piso, Un (1) bombo, Un (1) redoblante, Una (1) silla, Una (1) base para hi-hat, Un (1) pedal sencillo, Un (1) tapete, Cinco (5) bases para platillos y Juego de platos
  El servicio incluye transporte, instalación en el lugar y horario especificados por la FUGA para garantizar su correcta puesta en funcionamiento. Asimismo, al finalizar el período de alquiler, se llevará a cabo su desinstalación y retirada.</v>
      </c>
      <c r="C13" s="56" t="s">
        <v>564</v>
      </c>
      <c r="D13" s="57" t="s">
        <v>565</v>
      </c>
      <c r="E13" s="46">
        <v>1</v>
      </c>
      <c r="F13" s="59">
        <f t="shared" si="5"/>
        <v>498626.4705882353</v>
      </c>
      <c r="G13" s="59">
        <f t="shared" si="6"/>
        <v>94739.029411764699</v>
      </c>
      <c r="H13" s="58">
        <f>IFERROR(VLOOKUP(A13,FICHA_2024!$A$2:$F$531,5,0),0)</f>
        <v>593365.5</v>
      </c>
      <c r="I13" s="56" t="str">
        <f t="shared" si="7"/>
        <v>%</v>
      </c>
      <c r="J13" s="56" t="str">
        <f t="shared" si="8"/>
        <v>$0</v>
      </c>
      <c r="K13" s="61">
        <f t="shared" si="9"/>
        <v>593365.5</v>
      </c>
      <c r="L13" s="48"/>
      <c r="M13" s="41"/>
      <c r="N13" s="41"/>
      <c r="O13" s="41"/>
      <c r="P13" s="41"/>
      <c r="Q13" s="41"/>
      <c r="R13" s="41"/>
      <c r="S13" s="41"/>
      <c r="T13" s="41"/>
      <c r="U13" s="41"/>
      <c r="V13" s="41"/>
      <c r="W13" s="41"/>
      <c r="X13" s="41"/>
      <c r="Y13" s="41"/>
      <c r="Z13" s="41"/>
    </row>
    <row r="14" spans="1:26" ht="240">
      <c r="A14" s="49">
        <v>119</v>
      </c>
      <c r="B14" s="60" t="str">
        <f>IF(AND(A14&gt;0,A14&lt;534),VLOOKUP(A14,FICHA_2024!$A$2:$B$534,2,0),"Ingrese el numero del item")</f>
        <v>Paquete 3 de sonido. Servicio de alquiler por 12 horas, contadas a partir del recibo a satisfacción de la entidad. //Incluye lo siguiente: 4 Micrófonos inalámbricos de mano (Ítem 97) - 4 módulos de monitoreo In Ear (Ítem 99)
  El servicio incluye transporte,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v>
      </c>
      <c r="C14" s="56" t="s">
        <v>564</v>
      </c>
      <c r="D14" s="57" t="s">
        <v>565</v>
      </c>
      <c r="E14" s="46">
        <v>1</v>
      </c>
      <c r="F14" s="59">
        <f t="shared" si="5"/>
        <v>1596075</v>
      </c>
      <c r="G14" s="59">
        <f t="shared" si="6"/>
        <v>303254.25</v>
      </c>
      <c r="H14" s="58">
        <f>IFERROR(VLOOKUP(A14,FICHA_2024!$A$2:$F$531,5,0),0)</f>
        <v>1899329.25</v>
      </c>
      <c r="I14" s="56" t="str">
        <f t="shared" si="7"/>
        <v>%</v>
      </c>
      <c r="J14" s="56" t="str">
        <f t="shared" si="8"/>
        <v>$0</v>
      </c>
      <c r="K14" s="61">
        <f t="shared" si="9"/>
        <v>1899329.25</v>
      </c>
      <c r="L14" s="48"/>
      <c r="M14" s="41"/>
      <c r="N14" s="41"/>
      <c r="O14" s="41"/>
      <c r="P14" s="41"/>
      <c r="Q14" s="41"/>
      <c r="R14" s="41"/>
      <c r="S14" s="41"/>
      <c r="T14" s="41"/>
      <c r="U14" s="41"/>
      <c r="V14" s="41"/>
      <c r="W14" s="41"/>
      <c r="X14" s="41"/>
      <c r="Y14" s="41"/>
      <c r="Z14" s="41"/>
    </row>
    <row r="15" spans="1:26" ht="240">
      <c r="A15" s="49">
        <v>55</v>
      </c>
      <c r="B15" s="60" t="str">
        <f>IF(AND(A15&gt;0,A15&lt;534),VLOOKUP(A15,FICHA_2024!$A$2:$B$534,2,0),"Ingrese el numero del item")</f>
        <v>Cabina de sonido tipo Line array pasiva. Servicio de alquiler por 12 horas, contadas a partir del recibo a satisfacción de la entidad. // Incluye lo siguiente: // Incluye lo siguiente: Cabina capaz de proveer mínimo120dB SPL (RMS), sistema de amplificación (adecuado para suplir la potencia necesaria), sistema de colgado o stacking, accesorios de conexión y empalme,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v>
      </c>
      <c r="C15" s="56" t="s">
        <v>564</v>
      </c>
      <c r="D15" s="57" t="s">
        <v>565</v>
      </c>
      <c r="E15" s="46">
        <v>8</v>
      </c>
      <c r="F15" s="59">
        <f t="shared" si="5"/>
        <v>351601.26050420169</v>
      </c>
      <c r="G15" s="59">
        <f t="shared" si="6"/>
        <v>66804.239495798305</v>
      </c>
      <c r="H15" s="58">
        <f>IFERROR(VLOOKUP(A15,FICHA_2024!$A$2:$F$531,5,0),0)</f>
        <v>418405.5</v>
      </c>
      <c r="I15" s="56" t="str">
        <f t="shared" si="7"/>
        <v>%</v>
      </c>
      <c r="J15" s="56" t="str">
        <f t="shared" si="8"/>
        <v>$0</v>
      </c>
      <c r="K15" s="61">
        <f t="shared" si="9"/>
        <v>3347244</v>
      </c>
      <c r="L15" s="48"/>
      <c r="M15" s="41"/>
      <c r="N15" s="41"/>
      <c r="O15" s="41"/>
      <c r="P15" s="41"/>
      <c r="Q15" s="41"/>
      <c r="R15" s="41"/>
      <c r="S15" s="41"/>
      <c r="T15" s="41"/>
      <c r="U15" s="41"/>
      <c r="V15" s="41"/>
      <c r="W15" s="41"/>
      <c r="X15" s="41"/>
      <c r="Y15" s="41"/>
      <c r="Z15" s="41"/>
    </row>
    <row r="16" spans="1:26" ht="240">
      <c r="A16" s="49">
        <v>59</v>
      </c>
      <c r="B16" s="60" t="str">
        <f>IF(AND(A16&gt;0,A16&lt;534),VLOOKUP(A16,FICHA_2024!$A$2:$B$534,2,0),"Ingrese el numero del item")</f>
        <v>Cabina de sonido tipo Subwoofer pasiva. Servicio de alquiler por 12 horas, contadas a partir del recibo a satisfacción de la entidad. // Incluye lo siguiente: Cabina capaz de proveer mínimo 120dB SPL (RMS), sistema de amplificación (adecuado para suplir la potencia necesaria), sistema de colgado o stacking, accesorios de conexión y empalme,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v>
      </c>
      <c r="C16" s="56" t="s">
        <v>564</v>
      </c>
      <c r="D16" s="57" t="s">
        <v>565</v>
      </c>
      <c r="E16" s="46">
        <v>2</v>
      </c>
      <c r="F16" s="59">
        <f t="shared" si="5"/>
        <v>278781.93277310923</v>
      </c>
      <c r="G16" s="59">
        <f t="shared" si="6"/>
        <v>52968.567226890766</v>
      </c>
      <c r="H16" s="58">
        <f>IFERROR(VLOOKUP(A16,FICHA_2024!$A$2:$F$531,5,0),0)</f>
        <v>331750.5</v>
      </c>
      <c r="I16" s="56" t="str">
        <f t="shared" si="7"/>
        <v>%</v>
      </c>
      <c r="J16" s="56" t="str">
        <f t="shared" si="8"/>
        <v>$0</v>
      </c>
      <c r="K16" s="61">
        <f t="shared" si="9"/>
        <v>663501</v>
      </c>
      <c r="L16" s="48"/>
      <c r="M16" s="41"/>
      <c r="N16" s="41"/>
      <c r="O16" s="41"/>
      <c r="P16" s="41"/>
      <c r="Q16" s="41"/>
      <c r="R16" s="41"/>
      <c r="S16" s="41"/>
      <c r="T16" s="41"/>
      <c r="U16" s="41"/>
      <c r="V16" s="41"/>
      <c r="W16" s="41"/>
      <c r="X16" s="41"/>
      <c r="Y16" s="41"/>
      <c r="Z16" s="41"/>
    </row>
    <row r="17" spans="1:26" ht="195">
      <c r="A17" s="49">
        <v>89</v>
      </c>
      <c r="B17" s="60" t="str">
        <f>IF(AND(A17&gt;0,A17&lt;534),VLOOKUP(A17,FICHA_2024!$A$2:$B$534,2,0),"Ingrese el numero del item")</f>
        <v>Micrófonos para amplificación de instrumento. Servicio de alquiler por 12 horas, contadas a partir del recibido a satisfacción de la entidad. ////Incluye lo siguiente: 8 Micrófonos, bases de micrófono y cableado para su funcionamiento (señal XLR a XLR de minimo 15m).
  El servicio incluye transporte, instalación en el lugar y horario especificados por la FUGA para garantizar su correcta puesta en funcionamiento. Asimismo, al finalizar el período de alquiler, se llevará a cabo su desinstalación y retirada.</v>
      </c>
      <c r="C17" s="56" t="s">
        <v>564</v>
      </c>
      <c r="D17" s="57" t="s">
        <v>565</v>
      </c>
      <c r="E17" s="46">
        <v>1</v>
      </c>
      <c r="F17" s="59">
        <f t="shared" si="5"/>
        <v>724789.91596638656</v>
      </c>
      <c r="G17" s="59">
        <f t="shared" si="6"/>
        <v>137710.08403361344</v>
      </c>
      <c r="H17" s="58">
        <f>IFERROR(VLOOKUP(A17,FICHA_2024!$A$2:$F$531,5,0),0)</f>
        <v>862500</v>
      </c>
      <c r="I17" s="56" t="str">
        <f t="shared" si="7"/>
        <v>%</v>
      </c>
      <c r="J17" s="56" t="str">
        <f t="shared" si="8"/>
        <v>$0</v>
      </c>
      <c r="K17" s="61">
        <f t="shared" si="9"/>
        <v>862500</v>
      </c>
      <c r="L17" s="48"/>
      <c r="M17" s="41"/>
      <c r="N17" s="41"/>
      <c r="O17" s="41"/>
      <c r="P17" s="41"/>
      <c r="Q17" s="41"/>
      <c r="R17" s="41"/>
      <c r="S17" s="41"/>
      <c r="T17" s="41"/>
      <c r="U17" s="41"/>
      <c r="V17" s="41"/>
      <c r="W17" s="41"/>
      <c r="X17" s="41"/>
      <c r="Y17" s="41"/>
      <c r="Z17" s="41"/>
    </row>
    <row r="18" spans="1:26" ht="30">
      <c r="A18" s="49">
        <v>321</v>
      </c>
      <c r="B18" s="60" t="str">
        <f>IF(AND(A18&gt;0,A18&lt;534),VLOOKUP(A18,FICHA_2024!$A$2:$B$534,2,0),"Ingrese el numero del item")</f>
        <v>Personal Técnico Especializado en escenario (Roadie) // servicio 1 a 12 horas</v>
      </c>
      <c r="C18" s="56" t="s">
        <v>564</v>
      </c>
      <c r="D18" s="57" t="s">
        <v>565</v>
      </c>
      <c r="E18" s="46">
        <v>2</v>
      </c>
      <c r="F18" s="59">
        <f t="shared" si="5"/>
        <v>666081.93277310929</v>
      </c>
      <c r="G18" s="59">
        <f t="shared" si="6"/>
        <v>126555.56722689071</v>
      </c>
      <c r="H18" s="58">
        <f>IFERROR(VLOOKUP(A18,FICHA_2024!$A$2:$F$531,5,0),0)</f>
        <v>792637.5</v>
      </c>
      <c r="I18" s="56" t="str">
        <f t="shared" si="7"/>
        <v>%</v>
      </c>
      <c r="J18" s="56" t="str">
        <f t="shared" si="8"/>
        <v>$0</v>
      </c>
      <c r="K18" s="61">
        <f t="shared" si="9"/>
        <v>1585275</v>
      </c>
      <c r="L18" s="48"/>
      <c r="M18" s="41"/>
      <c r="N18" s="41"/>
      <c r="O18" s="41"/>
      <c r="P18" s="41"/>
      <c r="Q18" s="41"/>
      <c r="R18" s="41"/>
      <c r="S18" s="41"/>
      <c r="T18" s="41"/>
      <c r="U18" s="41"/>
      <c r="V18" s="41"/>
      <c r="W18" s="41"/>
      <c r="X18" s="41"/>
      <c r="Y18" s="41"/>
      <c r="Z18" s="41"/>
    </row>
    <row r="19" spans="1:26" ht="195">
      <c r="A19" s="49">
        <v>147</v>
      </c>
      <c r="B19" s="60" t="str">
        <f>IF(AND(A19&gt;0,A19&lt;534),VLOOKUP(A19,FICHA_2024!$A$2:$B$534,2,0),"Ingrese el numero del item")</f>
        <v>Equipos cabeza móvil spot o wash. |Servicio de alquiler por 12 horas, contadas a partir del recibo a satisfacción de la entidad. //Incluye lo siguiente: Cabeza móvil spot de 700W.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v>
      </c>
      <c r="C19" s="56" t="s">
        <v>564</v>
      </c>
      <c r="D19" s="57" t="s">
        <v>565</v>
      </c>
      <c r="E19" s="46">
        <v>4</v>
      </c>
      <c r="F19" s="59">
        <f t="shared" si="5"/>
        <v>259322.89915966388</v>
      </c>
      <c r="G19" s="59">
        <f t="shared" si="6"/>
        <v>49271.350840336119</v>
      </c>
      <c r="H19" s="58">
        <f>IFERROR(VLOOKUP(A19,FICHA_2024!$A$2:$F$531,5,0),0)</f>
        <v>308594.25</v>
      </c>
      <c r="I19" s="56" t="str">
        <f t="shared" si="7"/>
        <v>%</v>
      </c>
      <c r="J19" s="56" t="str">
        <f t="shared" si="8"/>
        <v>$0</v>
      </c>
      <c r="K19" s="61">
        <f t="shared" si="9"/>
        <v>1234377</v>
      </c>
      <c r="L19" s="48"/>
      <c r="M19" s="41"/>
      <c r="N19" s="41"/>
      <c r="O19" s="41"/>
      <c r="P19" s="41"/>
      <c r="Q19" s="41"/>
      <c r="R19" s="41"/>
      <c r="S19" s="41"/>
      <c r="T19" s="41"/>
      <c r="U19" s="41"/>
      <c r="V19" s="41"/>
      <c r="W19" s="41"/>
      <c r="X19" s="41"/>
      <c r="Y19" s="41"/>
      <c r="Z19" s="41"/>
    </row>
    <row r="20" spans="1:26" ht="31.5" customHeight="1">
      <c r="A20" s="49">
        <v>339</v>
      </c>
      <c r="B20" s="60" t="str">
        <f>IF(AND(A20&gt;0,A20&lt;534),VLOOKUP(A20,FICHA_2024!$A$2:$B$534,2,0),"Ingrese el numero del item")</f>
        <v>Electricista // Electricista - Servicio 8 horas</v>
      </c>
      <c r="C20" s="56" t="s">
        <v>564</v>
      </c>
      <c r="D20" s="57" t="s">
        <v>565</v>
      </c>
      <c r="E20" s="46">
        <v>1</v>
      </c>
      <c r="F20" s="59">
        <f t="shared" si="5"/>
        <v>343214.49579831935</v>
      </c>
      <c r="G20" s="59">
        <f t="shared" si="6"/>
        <v>65210.754201680655</v>
      </c>
      <c r="H20" s="58">
        <f>IFERROR(VLOOKUP(A20,FICHA_2024!$A$2:$F$531,5,0),0)</f>
        <v>408425.25</v>
      </c>
      <c r="I20" s="56" t="str">
        <f t="shared" si="7"/>
        <v>%</v>
      </c>
      <c r="J20" s="56" t="str">
        <f t="shared" si="8"/>
        <v>$0</v>
      </c>
      <c r="K20" s="61">
        <f t="shared" si="9"/>
        <v>408425.25</v>
      </c>
      <c r="L20" s="48"/>
      <c r="M20" s="41"/>
      <c r="N20" s="41"/>
      <c r="O20" s="41"/>
      <c r="P20" s="41"/>
      <c r="Q20" s="41"/>
      <c r="R20" s="41"/>
      <c r="S20" s="41"/>
      <c r="T20" s="41"/>
      <c r="U20" s="41"/>
      <c r="V20" s="41"/>
      <c r="W20" s="41"/>
      <c r="X20" s="41"/>
      <c r="Y20" s="41"/>
      <c r="Z20" s="41"/>
    </row>
    <row r="21" spans="1:26" ht="409.5">
      <c r="A21" s="49">
        <v>134</v>
      </c>
      <c r="B21" s="60" t="str">
        <f>IF(AND(A21&gt;0,A21&lt;534),VLOOKUP(A21,FICHA_2024!$A$2:$B$534,2,0),"Ingrese el numero del item")</f>
        <v>Generador eléctrico. Servicio de alquiler por 8 horas, contadas a partir del recibo a satisfacción de la entidad. // Alquiler de generador a gasolina de 75 KW continuos trifásica, debe contar con personal idóneo para su manejo y su perfecto funcionamiento durante pruebas y días de eventos. Debe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instrumentos e interruptor termo magnético, silenciador y breaker. Todos los elementos deben incluir los respectivos accesorios (parciales, bajantes, cajas de distribución (distro con salidas tomacorriente de 120V y 220V), herramientas, elementos de protección y seguridad industrial, sistema de aterrizaje, etc). Deberá contar con extintores en vehículo y planta. Todo el cableado utilizado deberá estar en perfectas condiciones de instalación teniendo en cuenta las normas de seguridad y que funcione de manera correcta a una distancia mínima de 50m.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v>
      </c>
      <c r="C21" s="56" t="s">
        <v>564</v>
      </c>
      <c r="D21" s="57" t="s">
        <v>565</v>
      </c>
      <c r="E21" s="46">
        <v>1</v>
      </c>
      <c r="F21" s="59">
        <f t="shared" si="5"/>
        <v>1464743.6974789917</v>
      </c>
      <c r="G21" s="59">
        <f t="shared" si="6"/>
        <v>278301.3025210083</v>
      </c>
      <c r="H21" s="58">
        <f>IFERROR(VLOOKUP(A21,FICHA_2024!$A$2:$F$531,5,0),0)</f>
        <v>1743045</v>
      </c>
      <c r="I21" s="56" t="str">
        <f t="shared" si="7"/>
        <v>%</v>
      </c>
      <c r="J21" s="56" t="str">
        <f t="shared" si="8"/>
        <v>$0</v>
      </c>
      <c r="K21" s="61">
        <f t="shared" si="9"/>
        <v>1743045</v>
      </c>
      <c r="L21" s="48"/>
      <c r="M21" s="41"/>
      <c r="N21" s="41"/>
      <c r="O21" s="41"/>
      <c r="P21" s="41"/>
      <c r="Q21" s="41"/>
      <c r="R21" s="41"/>
      <c r="S21" s="41"/>
      <c r="T21" s="41"/>
      <c r="U21" s="41"/>
      <c r="V21" s="41"/>
      <c r="W21" s="41"/>
      <c r="X21" s="41"/>
      <c r="Y21" s="41"/>
      <c r="Z21" s="41"/>
    </row>
    <row r="22" spans="1:26" ht="409.5">
      <c r="A22" s="49">
        <v>130</v>
      </c>
      <c r="B22" s="60" t="str">
        <f>IF(AND(A22&gt;0,A22&lt;534),VLOOKUP(A22,FICHA_2024!$A$2:$B$534,2,0),"Ingrese el numero del item")</f>
        <v>Generador eléctrico. Servicio de alquiler por 8 horas, contadas a partir del recibo a satisfacción de la entidad. // Alquiler de generador a gasolina de 15 KW continuos trifásica, debe contar con personal idóneo para su manejo y su perfecto funcionamiento durante pruebas y días de eventos. Debe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instrumentos e interruptor termo magnético, silenciador y breaker. Todos los elementos deben incluir los respectivos accesorios (parciales, bajantes, cajas de distribución (distro con salidas tomacorriente de 120V y 220V), herramientas, elementos de protección y seguridad industrial, sistema de aterrizaje, etc). Deberá contar con extintores en vehículo y planta. Todo el cableado utilizado deberá estar en perfectas condiciones de instalación teniendo en cuenta las normas de seguridad y que funcione de manera correcta a una distancia mínima de 30m.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v>
      </c>
      <c r="C22" s="56" t="s">
        <v>564</v>
      </c>
      <c r="D22" s="57" t="s">
        <v>565</v>
      </c>
      <c r="E22" s="46">
        <v>1</v>
      </c>
      <c r="F22" s="59">
        <f t="shared" ref="F22" si="20">IFERROR(H22/1.19,0)</f>
        <v>761202.73109243705</v>
      </c>
      <c r="G22" s="59">
        <f t="shared" ref="G22" si="21">IFERROR((H22-F22),"")</f>
        <v>144628.51890756295</v>
      </c>
      <c r="H22" s="58">
        <f>IFERROR(VLOOKUP(A22,FICHA_2024!$A$2:$F$531,5,0),0)</f>
        <v>905831.25</v>
      </c>
      <c r="I22" s="56" t="str">
        <f t="shared" ref="I22" si="22">IF(C22="Si","Ingrese el porcentaje","%")</f>
        <v>%</v>
      </c>
      <c r="J22" s="56" t="str">
        <f t="shared" ref="J22" si="23">IF(C22="Si",(H22*I22),"$0")</f>
        <v>$0</v>
      </c>
      <c r="K22" s="61">
        <f t="shared" ref="K22" si="24">IFERROR(IF(C22="Si",H22-J22,H22*E22),0)</f>
        <v>905831.25</v>
      </c>
      <c r="L22" s="73"/>
      <c r="M22" s="41"/>
      <c r="N22" s="41"/>
      <c r="O22" s="41"/>
      <c r="P22" s="41"/>
      <c r="Q22" s="41"/>
      <c r="R22" s="41"/>
      <c r="S22" s="41"/>
      <c r="T22" s="41"/>
      <c r="U22" s="41"/>
      <c r="V22" s="41"/>
      <c r="W22" s="41"/>
      <c r="X22" s="41"/>
      <c r="Y22" s="41"/>
      <c r="Z22" s="41"/>
    </row>
    <row r="23" spans="1:26" ht="255">
      <c r="A23" s="49">
        <v>126</v>
      </c>
      <c r="B23" s="60" t="str">
        <f>IF(AND(A23&gt;0,A23&lt;534),VLOOKUP(A23,FICHA_2024!$A$2:$B$534,2,0),"Ingrese el numero del item")</f>
        <v>Pasacables (Yellow Jacket). Servicio de alquiler por 8 horas, contadas a partir del recibo a satisfacción de la entidad. // Alquiler Pasacables fabricado en poliuretano de alta densidad con textura antideslizante. Incorpora 2 carriles internos. Datos técnicos MPC 52: Dimensiones: 1000 x 250 x 45mm. Peso: 7,5kg. // 
 .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v>
      </c>
      <c r="C23" s="56" t="s">
        <v>564</v>
      </c>
      <c r="D23" s="57" t="s">
        <v>565</v>
      </c>
      <c r="E23" s="46">
        <v>10</v>
      </c>
      <c r="F23" s="59">
        <f t="shared" ref="F23" si="25">IFERROR(H23/1.19,0)</f>
        <v>159584.24369747899</v>
      </c>
      <c r="G23" s="59">
        <f t="shared" ref="G23" si="26">IFERROR((H23-F23),"")</f>
        <v>30321.006302521011</v>
      </c>
      <c r="H23" s="58">
        <f>IFERROR(VLOOKUP(A23,FICHA_2024!$A$2:$F$531,5,0),0)</f>
        <v>189905.25</v>
      </c>
      <c r="I23" s="56" t="str">
        <f t="shared" ref="I23" si="27">IF(C23="Si","Ingrese el porcentaje","%")</f>
        <v>%</v>
      </c>
      <c r="J23" s="56" t="str">
        <f t="shared" ref="J23" si="28">IF(C23="Si",(H23*I23),"$0")</f>
        <v>$0</v>
      </c>
      <c r="K23" s="61">
        <f t="shared" ref="K23" si="29">IFERROR(IF(C23="Si",H23-J23,H23*E23),0)</f>
        <v>1899052.5</v>
      </c>
      <c r="L23" s="48"/>
      <c r="M23" s="41"/>
      <c r="N23" s="41"/>
      <c r="O23" s="41"/>
      <c r="P23" s="41"/>
      <c r="Q23" s="41"/>
      <c r="R23" s="41"/>
      <c r="S23" s="41"/>
      <c r="T23" s="41"/>
      <c r="U23" s="41"/>
      <c r="V23" s="41"/>
      <c r="W23" s="41"/>
      <c r="X23" s="41"/>
      <c r="Y23" s="41"/>
      <c r="Z23" s="41"/>
    </row>
    <row r="24" spans="1:26" ht="60">
      <c r="A24" s="49">
        <v>303</v>
      </c>
      <c r="B24" s="60" t="str">
        <f>IF(AND(A24&gt;0,A24&lt;534),VLOOKUP(A24,FICHA_2024!$A$2:$B$534,2,0),"Ingrese el numero del item")</f>
        <v>Servicio de transporte Van de techo alto de 15 a 19 pasajeros dentro de Bogotá por 12 horas. Modelos recientes, con una antigüedad no mayor a 10 años.</v>
      </c>
      <c r="C24" s="56" t="s">
        <v>564</v>
      </c>
      <c r="D24" s="57" t="s">
        <v>565</v>
      </c>
      <c r="E24" s="46">
        <v>2</v>
      </c>
      <c r="F24" s="59">
        <f t="shared" si="5"/>
        <v>1021009.0336134455</v>
      </c>
      <c r="G24" s="59">
        <f t="shared" si="6"/>
        <v>193991.71638655453</v>
      </c>
      <c r="H24" s="58">
        <f>IFERROR(VLOOKUP(A24,FICHA_2024!$A$2:$F$531,5,0),0)</f>
        <v>1215000.75</v>
      </c>
      <c r="I24" s="56" t="str">
        <f t="shared" si="7"/>
        <v>%</v>
      </c>
      <c r="J24" s="56" t="str">
        <f t="shared" si="8"/>
        <v>$0</v>
      </c>
      <c r="K24" s="61">
        <f t="shared" si="9"/>
        <v>2430001.5</v>
      </c>
      <c r="L24" s="48"/>
      <c r="M24" s="41"/>
      <c r="N24" s="41"/>
      <c r="O24" s="41"/>
      <c r="P24" s="41"/>
      <c r="Q24" s="41"/>
      <c r="R24" s="41"/>
      <c r="S24" s="41"/>
      <c r="T24" s="41"/>
      <c r="U24" s="41"/>
      <c r="V24" s="41"/>
      <c r="W24" s="41"/>
      <c r="X24" s="41"/>
      <c r="Y24" s="41"/>
      <c r="Z24" s="41"/>
    </row>
    <row r="25" spans="1:26" ht="60">
      <c r="A25" s="49">
        <v>486</v>
      </c>
      <c r="B25" s="60" t="str">
        <f>IF(AND(A25&gt;0,A25&lt;534),VLOOKUP(A25,FICHA_2024!$A$2:$B$534,2,0),"Ingrese el numero del item")</f>
        <v>Letreros // Letreros: Elaboración de letreros en poliestireno forradas con impresión laminada. Metro cuadrado.
  Diseño suministrado por la FUGA.</v>
      </c>
      <c r="C25" s="56" t="s">
        <v>564</v>
      </c>
      <c r="D25" s="57" t="s">
        <v>565</v>
      </c>
      <c r="E25" s="46">
        <v>1</v>
      </c>
      <c r="F25" s="59">
        <f t="shared" si="5"/>
        <v>641849.36974789924</v>
      </c>
      <c r="G25" s="59">
        <f t="shared" si="6"/>
        <v>121951.38025210076</v>
      </c>
      <c r="H25" s="58">
        <f>IFERROR(VLOOKUP(A25,FICHA_2024!$A$2:$F$531,5,0),0)</f>
        <v>763800.75</v>
      </c>
      <c r="I25" s="56" t="str">
        <f t="shared" si="7"/>
        <v>%</v>
      </c>
      <c r="J25" s="56" t="str">
        <f t="shared" si="8"/>
        <v>$0</v>
      </c>
      <c r="K25" s="61">
        <f t="shared" si="9"/>
        <v>763800.75</v>
      </c>
      <c r="L25" s="48"/>
      <c r="M25" s="41"/>
      <c r="N25" s="41"/>
      <c r="O25" s="41"/>
      <c r="P25" s="41"/>
      <c r="Q25" s="41"/>
      <c r="R25" s="41"/>
      <c r="S25" s="41"/>
      <c r="T25" s="41"/>
      <c r="U25" s="41"/>
      <c r="V25" s="41"/>
      <c r="W25" s="41"/>
      <c r="X25" s="41"/>
      <c r="Y25" s="41"/>
      <c r="Z25" s="41"/>
    </row>
    <row r="26" spans="1:26" ht="90">
      <c r="A26" s="49">
        <v>524</v>
      </c>
      <c r="B26" s="60" t="str">
        <f>IF(AND(A26&gt;0,A26&lt;534),VLOOKUP(A26,FICHA_2024!$A$2:$B$534,2,0),"Ingrese el numero del item")</f>
        <v>Plotter 1. Impresión de Banner a 1440 DPI, tamaño 2,20 X 2,20 metros. Backing // Banner backing: Incluye costo de instalación en marco tipo C y transporte al lugar de instalación. modular y escalable. Diseño suministrado por la FUGA</v>
      </c>
      <c r="C26" s="56" t="s">
        <v>564</v>
      </c>
      <c r="D26" s="57" t="s">
        <v>565</v>
      </c>
      <c r="E26" s="46">
        <v>2</v>
      </c>
      <c r="F26" s="59">
        <f t="shared" si="5"/>
        <v>668690.54621848743</v>
      </c>
      <c r="G26" s="59">
        <f t="shared" si="6"/>
        <v>127051.20378151257</v>
      </c>
      <c r="H26" s="58">
        <f>IFERROR(VLOOKUP(A26,FICHA_2024!$A$2:$F$531,5,0),0)</f>
        <v>795741.75</v>
      </c>
      <c r="I26" s="56" t="str">
        <f t="shared" si="7"/>
        <v>%</v>
      </c>
      <c r="J26" s="56" t="str">
        <f t="shared" si="8"/>
        <v>$0</v>
      </c>
      <c r="K26" s="61">
        <f t="shared" si="9"/>
        <v>1591483.5</v>
      </c>
      <c r="L26" s="48"/>
      <c r="M26" s="41"/>
      <c r="N26" s="41"/>
      <c r="O26" s="41"/>
      <c r="P26" s="41"/>
      <c r="Q26" s="41"/>
      <c r="R26" s="41"/>
      <c r="S26" s="41"/>
      <c r="T26" s="41"/>
      <c r="U26" s="41"/>
      <c r="V26" s="41"/>
      <c r="W26" s="41"/>
      <c r="X26" s="41"/>
      <c r="Y26" s="41"/>
      <c r="Z26" s="41"/>
    </row>
    <row r="27" spans="1:26" ht="105">
      <c r="A27" s="49">
        <v>506</v>
      </c>
      <c r="B27" s="60" t="str">
        <f>IF(AND(A27&gt;0,A27&lt;534),VLOOKUP(A27,FICHA_2024!$A$2:$B$534,2,0),"Ingrese el numero del item")</f>
        <v>Manillas para identificación personal en áreas de trabajo y participantes de los eventos. Manilla: Manillas de identificación para eventos en papel tyvek estampadas de diferentes colores. De 2 cm de ancho. Diseño, colores (fluorescentes), texto y logos entregado por la FUGA</v>
      </c>
      <c r="C27" s="56" t="s">
        <v>564</v>
      </c>
      <c r="D27" s="57" t="s">
        <v>565</v>
      </c>
      <c r="E27" s="46">
        <v>10</v>
      </c>
      <c r="F27" s="59">
        <f t="shared" si="5"/>
        <v>205462.18487394959</v>
      </c>
      <c r="G27" s="59">
        <f t="shared" si="6"/>
        <v>39037.815126050409</v>
      </c>
      <c r="H27" s="58">
        <f>IFERROR(VLOOKUP(A27,FICHA_2024!$A$2:$F$531,5,0),0)</f>
        <v>244500</v>
      </c>
      <c r="I27" s="56" t="str">
        <f t="shared" si="7"/>
        <v>%</v>
      </c>
      <c r="J27" s="56" t="str">
        <f t="shared" si="8"/>
        <v>$0</v>
      </c>
      <c r="K27" s="61">
        <f t="shared" si="9"/>
        <v>2445000</v>
      </c>
      <c r="L27" s="48"/>
      <c r="M27" s="41"/>
      <c r="N27" s="41"/>
      <c r="O27" s="41"/>
      <c r="P27" s="41"/>
      <c r="Q27" s="41"/>
      <c r="R27" s="41"/>
      <c r="S27" s="41"/>
      <c r="T27" s="41"/>
      <c r="U27" s="41"/>
      <c r="V27" s="41"/>
      <c r="W27" s="41"/>
      <c r="X27" s="41"/>
      <c r="Y27" s="41"/>
      <c r="Z27" s="41"/>
    </row>
    <row r="28" spans="1:26" ht="285">
      <c r="A28" s="49">
        <v>343</v>
      </c>
      <c r="B28" s="60" t="str">
        <f>IF(AND(A28&gt;0,A28&lt;534),VLOOKUP(A28,FICHA_2024!$A$2:$B$534,2,0),"Ingrese el numero del item")</f>
        <v>OPERADOR LOGÍSTICO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C28" s="56" t="s">
        <v>564</v>
      </c>
      <c r="D28" s="57" t="s">
        <v>565</v>
      </c>
      <c r="E28" s="46">
        <v>1</v>
      </c>
      <c r="F28" s="59">
        <f t="shared" si="5"/>
        <v>391433.19327731093</v>
      </c>
      <c r="G28" s="59">
        <f t="shared" si="6"/>
        <v>74372.306722689071</v>
      </c>
      <c r="H28" s="58">
        <f>IFERROR(VLOOKUP(A28,FICHA_2024!$A$2:$F$531,5,0),0)</f>
        <v>465805.5</v>
      </c>
      <c r="I28" s="56" t="str">
        <f t="shared" si="7"/>
        <v>%</v>
      </c>
      <c r="J28" s="56" t="str">
        <f t="shared" si="8"/>
        <v>$0</v>
      </c>
      <c r="K28" s="61">
        <f t="shared" si="9"/>
        <v>465805.5</v>
      </c>
      <c r="L28" s="48"/>
      <c r="M28" s="41"/>
      <c r="N28" s="41"/>
      <c r="O28" s="41"/>
      <c r="P28" s="41"/>
      <c r="Q28" s="41"/>
      <c r="R28" s="41"/>
      <c r="S28" s="41"/>
      <c r="T28" s="41"/>
      <c r="U28" s="41"/>
      <c r="V28" s="41"/>
      <c r="W28" s="41"/>
      <c r="X28" s="41"/>
      <c r="Y28" s="41"/>
      <c r="Z28" s="41"/>
    </row>
    <row r="29" spans="1:26" ht="44.25" customHeight="1">
      <c r="A29" s="49"/>
      <c r="B29" s="60"/>
      <c r="C29" s="56"/>
      <c r="D29" s="57"/>
      <c r="E29" s="46"/>
      <c r="F29" s="59"/>
      <c r="G29" s="59"/>
      <c r="H29" s="58"/>
      <c r="I29" s="56"/>
      <c r="J29" s="72" t="s">
        <v>588</v>
      </c>
      <c r="K29" s="61">
        <f>K5+K6+K7+K8+K9+K10+K11+K12+K13+K14+K15+K16+K17+K18+K19+K20+K21+K22+K23+K24+K25+K26+K27+K28</f>
        <v>28654849.5</v>
      </c>
      <c r="L29" s="48"/>
      <c r="M29" s="41"/>
      <c r="N29" s="41"/>
      <c r="O29" s="41"/>
      <c r="P29" s="41"/>
      <c r="Q29" s="41"/>
      <c r="R29" s="41"/>
      <c r="S29" s="41"/>
      <c r="T29" s="41"/>
      <c r="U29" s="41"/>
      <c r="V29" s="41"/>
      <c r="W29" s="41"/>
      <c r="X29" s="41"/>
      <c r="Y29" s="41"/>
      <c r="Z29" s="41"/>
    </row>
    <row r="30" spans="1:26" ht="12.75" customHeight="1">
      <c r="A30" s="51"/>
      <c r="B30" s="41"/>
      <c r="C30" s="41"/>
      <c r="D30" s="41"/>
      <c r="E30" s="41"/>
      <c r="F30" s="41"/>
      <c r="G30" s="41"/>
      <c r="H30" s="41"/>
      <c r="I30" s="41"/>
      <c r="J30" s="41"/>
      <c r="K30" s="41"/>
      <c r="L30" s="50"/>
      <c r="M30" s="41"/>
      <c r="N30" s="41"/>
      <c r="O30" s="41"/>
      <c r="P30" s="41"/>
      <c r="Q30" s="41"/>
      <c r="R30" s="41"/>
      <c r="S30" s="41"/>
      <c r="T30" s="41"/>
      <c r="U30" s="41"/>
      <c r="V30" s="41"/>
      <c r="W30" s="41"/>
      <c r="X30" s="41"/>
      <c r="Y30" s="41"/>
      <c r="Z30" s="41"/>
    </row>
    <row r="31" spans="1:26" ht="12.75" customHeight="1">
      <c r="A31" s="51"/>
      <c r="B31" s="41"/>
      <c r="C31" s="41"/>
      <c r="D31" s="41"/>
      <c r="E31" s="41"/>
      <c r="F31" s="41"/>
      <c r="G31" s="41"/>
      <c r="H31" s="41"/>
      <c r="I31" s="41"/>
      <c r="J31" s="41"/>
      <c r="K31" s="41"/>
      <c r="L31" s="50"/>
      <c r="M31" s="41"/>
      <c r="N31" s="41"/>
      <c r="O31" s="41"/>
      <c r="P31" s="41"/>
      <c r="Q31" s="41"/>
      <c r="R31" s="41"/>
      <c r="S31" s="41"/>
      <c r="T31" s="41"/>
      <c r="U31" s="41"/>
      <c r="V31" s="41"/>
      <c r="W31" s="41"/>
      <c r="X31" s="41"/>
      <c r="Y31" s="41"/>
      <c r="Z31" s="41"/>
    </row>
    <row r="32" spans="1:26" ht="12.75" customHeight="1">
      <c r="A32" s="51"/>
      <c r="B32" s="41"/>
      <c r="C32" s="41"/>
      <c r="D32" s="41"/>
      <c r="E32" s="41"/>
      <c r="F32" s="41"/>
      <c r="G32" s="41"/>
      <c r="H32" s="41"/>
      <c r="I32" s="41"/>
      <c r="J32" s="41"/>
      <c r="K32" s="41"/>
      <c r="L32" s="50"/>
      <c r="M32" s="41"/>
      <c r="N32" s="41"/>
      <c r="O32" s="41"/>
      <c r="P32" s="41"/>
      <c r="Q32" s="41"/>
      <c r="R32" s="41"/>
      <c r="S32" s="41"/>
      <c r="T32" s="41"/>
      <c r="U32" s="41"/>
      <c r="V32" s="41"/>
      <c r="W32" s="41"/>
      <c r="X32" s="41"/>
      <c r="Y32" s="41"/>
      <c r="Z32" s="41"/>
    </row>
    <row r="33" spans="1:26" ht="12.75" customHeight="1">
      <c r="A33" s="51"/>
      <c r="B33" s="41"/>
      <c r="C33" s="41"/>
      <c r="D33" s="41"/>
      <c r="E33" s="41"/>
      <c r="F33" s="41"/>
      <c r="G33" s="41"/>
      <c r="H33" s="41"/>
      <c r="I33" s="41"/>
      <c r="J33" s="41"/>
      <c r="K33" s="41"/>
      <c r="L33" s="50"/>
      <c r="M33" s="41"/>
      <c r="N33" s="41"/>
      <c r="O33" s="41"/>
      <c r="P33" s="41"/>
      <c r="Q33" s="41"/>
      <c r="R33" s="41"/>
      <c r="S33" s="41"/>
      <c r="T33" s="41"/>
      <c r="U33" s="41"/>
      <c r="V33" s="41"/>
      <c r="W33" s="41"/>
      <c r="X33" s="41"/>
      <c r="Y33" s="41"/>
      <c r="Z33" s="41"/>
    </row>
    <row r="34" spans="1:26" ht="12.75" customHeight="1">
      <c r="A34" s="51"/>
      <c r="B34" s="41"/>
      <c r="C34" s="41"/>
      <c r="D34" s="41"/>
      <c r="E34" s="41"/>
      <c r="F34" s="41"/>
      <c r="G34" s="41"/>
      <c r="H34" s="41"/>
      <c r="I34" s="41"/>
      <c r="J34" s="41"/>
      <c r="K34" s="41"/>
      <c r="L34" s="50"/>
      <c r="M34" s="41"/>
      <c r="N34" s="41"/>
      <c r="O34" s="41"/>
      <c r="P34" s="41"/>
      <c r="Q34" s="41"/>
      <c r="R34" s="41"/>
      <c r="S34" s="41"/>
      <c r="T34" s="41"/>
      <c r="U34" s="41"/>
      <c r="V34" s="41"/>
      <c r="W34" s="41"/>
      <c r="X34" s="41"/>
      <c r="Y34" s="41"/>
      <c r="Z34" s="41"/>
    </row>
    <row r="35" spans="1:26" ht="12.75" customHeight="1">
      <c r="A35" s="51"/>
      <c r="B35" s="41"/>
      <c r="C35" s="41"/>
      <c r="D35" s="41"/>
      <c r="E35" s="41"/>
      <c r="F35" s="41"/>
      <c r="G35" s="41"/>
      <c r="H35" s="41"/>
      <c r="I35" s="41"/>
      <c r="J35" s="41"/>
      <c r="K35" s="41"/>
      <c r="L35" s="50"/>
      <c r="M35" s="41"/>
      <c r="N35" s="41"/>
      <c r="O35" s="41"/>
      <c r="P35" s="41"/>
      <c r="Q35" s="41"/>
      <c r="R35" s="41"/>
      <c r="S35" s="41"/>
      <c r="T35" s="41"/>
      <c r="U35" s="41"/>
      <c r="V35" s="41"/>
      <c r="W35" s="41"/>
      <c r="X35" s="41"/>
      <c r="Y35" s="41"/>
      <c r="Z35" s="41"/>
    </row>
    <row r="36" spans="1:26" ht="12.75" customHeight="1">
      <c r="A36" s="51"/>
      <c r="B36" s="41"/>
      <c r="C36" s="41"/>
      <c r="D36" s="41"/>
      <c r="E36" s="41"/>
      <c r="F36" s="41"/>
      <c r="G36" s="41"/>
      <c r="H36" s="41"/>
      <c r="I36" s="41"/>
      <c r="J36" s="41"/>
      <c r="K36" s="41"/>
      <c r="L36" s="50"/>
      <c r="M36" s="41"/>
      <c r="N36" s="41"/>
      <c r="O36" s="41"/>
      <c r="P36" s="41"/>
      <c r="Q36" s="41"/>
      <c r="R36" s="41"/>
      <c r="S36" s="41"/>
      <c r="T36" s="41"/>
      <c r="U36" s="41"/>
      <c r="V36" s="41"/>
      <c r="W36" s="41"/>
      <c r="X36" s="41"/>
      <c r="Y36" s="41"/>
      <c r="Z36" s="41"/>
    </row>
    <row r="37" spans="1:26" ht="12.75" customHeight="1">
      <c r="A37" s="51"/>
      <c r="B37" s="41"/>
      <c r="C37" s="41"/>
      <c r="D37" s="41"/>
      <c r="E37" s="41"/>
      <c r="F37" s="41"/>
      <c r="G37" s="41"/>
      <c r="H37" s="41"/>
      <c r="I37" s="41"/>
      <c r="J37" s="41"/>
      <c r="K37" s="41"/>
      <c r="L37" s="50"/>
      <c r="M37" s="41"/>
      <c r="N37" s="41"/>
      <c r="O37" s="41"/>
      <c r="P37" s="41"/>
      <c r="Q37" s="41"/>
      <c r="R37" s="41"/>
      <c r="S37" s="41"/>
      <c r="T37" s="41"/>
      <c r="U37" s="41"/>
      <c r="V37" s="41"/>
      <c r="W37" s="41"/>
      <c r="X37" s="41"/>
      <c r="Y37" s="41"/>
      <c r="Z37" s="41"/>
    </row>
    <row r="38" spans="1:26" ht="12.75" customHeight="1">
      <c r="A38" s="51"/>
      <c r="B38" s="41"/>
      <c r="C38" s="41"/>
      <c r="D38" s="41"/>
      <c r="E38" s="41"/>
      <c r="F38" s="41"/>
      <c r="G38" s="41"/>
      <c r="H38" s="41"/>
      <c r="I38" s="41"/>
      <c r="J38" s="41"/>
      <c r="K38" s="41"/>
      <c r="L38" s="50"/>
      <c r="M38" s="41"/>
      <c r="N38" s="41"/>
      <c r="O38" s="41"/>
      <c r="P38" s="41"/>
      <c r="Q38" s="41"/>
      <c r="R38" s="41"/>
      <c r="S38" s="41"/>
      <c r="T38" s="41"/>
      <c r="U38" s="41"/>
      <c r="V38" s="41"/>
      <c r="W38" s="41"/>
      <c r="X38" s="41"/>
      <c r="Y38" s="41"/>
      <c r="Z38" s="41"/>
    </row>
    <row r="39" spans="1:26" ht="12.75" customHeight="1">
      <c r="A39" s="51"/>
      <c r="B39" s="41"/>
      <c r="C39" s="41"/>
      <c r="D39" s="41"/>
      <c r="E39" s="41"/>
      <c r="F39" s="41"/>
      <c r="G39" s="41"/>
      <c r="H39" s="41"/>
      <c r="I39" s="41"/>
      <c r="J39" s="41"/>
      <c r="K39" s="41"/>
      <c r="L39" s="50"/>
      <c r="M39" s="41"/>
      <c r="N39" s="41"/>
      <c r="O39" s="41"/>
      <c r="P39" s="41"/>
      <c r="Q39" s="41"/>
      <c r="R39" s="41"/>
      <c r="S39" s="41"/>
      <c r="T39" s="41"/>
      <c r="U39" s="41"/>
      <c r="V39" s="41"/>
      <c r="W39" s="41"/>
      <c r="X39" s="41"/>
      <c r="Y39" s="41"/>
      <c r="Z39" s="41"/>
    </row>
    <row r="40" spans="1:26" ht="12.75" customHeight="1">
      <c r="A40" s="51"/>
      <c r="B40" s="41"/>
      <c r="C40" s="41"/>
      <c r="D40" s="41"/>
      <c r="E40" s="41"/>
      <c r="F40" s="41"/>
      <c r="G40" s="41"/>
      <c r="H40" s="41"/>
      <c r="I40" s="41"/>
      <c r="J40" s="41"/>
      <c r="K40" s="41"/>
      <c r="L40" s="50"/>
      <c r="M40" s="41"/>
      <c r="N40" s="41"/>
      <c r="O40" s="41"/>
      <c r="P40" s="41"/>
      <c r="Q40" s="41"/>
      <c r="R40" s="41"/>
      <c r="S40" s="41"/>
      <c r="T40" s="41"/>
      <c r="U40" s="41"/>
      <c r="V40" s="41"/>
      <c r="W40" s="41"/>
      <c r="X40" s="41"/>
      <c r="Y40" s="41"/>
      <c r="Z40" s="41"/>
    </row>
    <row r="41" spans="1:26" ht="12.75" customHeight="1">
      <c r="A41" s="51"/>
      <c r="B41" s="41"/>
      <c r="C41" s="41"/>
      <c r="D41" s="41"/>
      <c r="E41" s="41"/>
      <c r="F41" s="41"/>
      <c r="G41" s="41"/>
      <c r="H41" s="41"/>
      <c r="I41" s="41"/>
      <c r="J41" s="41"/>
      <c r="K41" s="41"/>
      <c r="L41" s="50"/>
      <c r="M41" s="41"/>
      <c r="N41" s="41"/>
      <c r="O41" s="41"/>
      <c r="P41" s="41"/>
      <c r="Q41" s="41"/>
      <c r="R41" s="41"/>
      <c r="S41" s="41"/>
      <c r="T41" s="41"/>
      <c r="U41" s="41"/>
      <c r="V41" s="41"/>
      <c r="W41" s="41"/>
      <c r="X41" s="41"/>
      <c r="Y41" s="41"/>
      <c r="Z41" s="41"/>
    </row>
    <row r="42" spans="1:26" ht="12.75" customHeight="1">
      <c r="A42" s="51"/>
      <c r="B42" s="41"/>
      <c r="C42" s="41"/>
      <c r="D42" s="41"/>
      <c r="E42" s="41"/>
      <c r="F42" s="41"/>
      <c r="G42" s="41"/>
      <c r="H42" s="41"/>
      <c r="I42" s="41"/>
      <c r="J42" s="41"/>
      <c r="K42" s="41"/>
      <c r="L42" s="50"/>
      <c r="M42" s="41"/>
      <c r="N42" s="41"/>
      <c r="O42" s="41"/>
      <c r="P42" s="41"/>
      <c r="Q42" s="41"/>
      <c r="R42" s="41"/>
      <c r="S42" s="41"/>
      <c r="T42" s="41"/>
      <c r="U42" s="41"/>
      <c r="V42" s="41"/>
      <c r="W42" s="41"/>
      <c r="X42" s="41"/>
      <c r="Y42" s="41"/>
      <c r="Z42" s="41"/>
    </row>
    <row r="43" spans="1:26" ht="12.75" customHeight="1">
      <c r="A43" s="51"/>
      <c r="B43" s="41"/>
      <c r="C43" s="41"/>
      <c r="D43" s="41"/>
      <c r="E43" s="41"/>
      <c r="F43" s="41"/>
      <c r="G43" s="41"/>
      <c r="H43" s="41"/>
      <c r="I43" s="41"/>
      <c r="J43" s="41"/>
      <c r="K43" s="41"/>
      <c r="L43" s="50"/>
      <c r="M43" s="41"/>
      <c r="N43" s="41"/>
      <c r="O43" s="41"/>
      <c r="P43" s="41"/>
      <c r="Q43" s="41"/>
      <c r="R43" s="41"/>
      <c r="S43" s="41"/>
      <c r="T43" s="41"/>
      <c r="U43" s="41"/>
      <c r="V43" s="41"/>
      <c r="W43" s="41"/>
      <c r="X43" s="41"/>
      <c r="Y43" s="41"/>
      <c r="Z43" s="41"/>
    </row>
    <row r="44" spans="1:26" ht="12.75" customHeight="1">
      <c r="A44" s="51"/>
      <c r="B44" s="41"/>
      <c r="C44" s="41"/>
      <c r="D44" s="41"/>
      <c r="E44" s="41"/>
      <c r="F44" s="41"/>
      <c r="G44" s="41"/>
      <c r="H44" s="41"/>
      <c r="I44" s="41"/>
      <c r="J44" s="41"/>
      <c r="K44" s="41"/>
      <c r="L44" s="50"/>
      <c r="M44" s="41"/>
      <c r="N44" s="41"/>
      <c r="O44" s="41"/>
      <c r="P44" s="41"/>
      <c r="Q44" s="41"/>
      <c r="R44" s="41"/>
      <c r="S44" s="41"/>
      <c r="T44" s="41"/>
      <c r="U44" s="41"/>
      <c r="V44" s="41"/>
      <c r="W44" s="41"/>
      <c r="X44" s="41"/>
      <c r="Y44" s="41"/>
      <c r="Z44" s="41"/>
    </row>
    <row r="45" spans="1:26" ht="12.75" customHeight="1">
      <c r="A45" s="51"/>
      <c r="B45" s="41"/>
      <c r="C45" s="41"/>
      <c r="D45" s="41"/>
      <c r="E45" s="41"/>
      <c r="F45" s="41"/>
      <c r="G45" s="41"/>
      <c r="H45" s="41"/>
      <c r="I45" s="41"/>
      <c r="J45" s="41"/>
      <c r="K45" s="41"/>
      <c r="L45" s="50"/>
      <c r="M45" s="41"/>
      <c r="N45" s="41"/>
      <c r="O45" s="41"/>
      <c r="P45" s="41"/>
      <c r="Q45" s="41"/>
      <c r="R45" s="41"/>
      <c r="S45" s="41"/>
      <c r="T45" s="41"/>
      <c r="U45" s="41"/>
      <c r="V45" s="41"/>
      <c r="W45" s="41"/>
      <c r="X45" s="41"/>
      <c r="Y45" s="41"/>
      <c r="Z45" s="41"/>
    </row>
    <row r="46" spans="1:26" ht="12.75" customHeight="1">
      <c r="A46" s="51"/>
      <c r="B46" s="41"/>
      <c r="C46" s="41"/>
      <c r="D46" s="41"/>
      <c r="E46" s="41"/>
      <c r="F46" s="41"/>
      <c r="G46" s="41"/>
      <c r="H46" s="41"/>
      <c r="I46" s="41"/>
      <c r="J46" s="41"/>
      <c r="K46" s="41"/>
      <c r="L46" s="50"/>
      <c r="M46" s="41"/>
      <c r="N46" s="41"/>
      <c r="O46" s="41"/>
      <c r="P46" s="41"/>
      <c r="Q46" s="41"/>
      <c r="R46" s="41"/>
      <c r="S46" s="41"/>
      <c r="T46" s="41"/>
      <c r="U46" s="41"/>
      <c r="V46" s="41"/>
      <c r="W46" s="41"/>
      <c r="X46" s="41"/>
      <c r="Y46" s="41"/>
      <c r="Z46" s="41"/>
    </row>
    <row r="47" spans="1:26" ht="12.75" customHeight="1">
      <c r="A47" s="51"/>
      <c r="B47" s="41"/>
      <c r="C47" s="41"/>
      <c r="D47" s="41"/>
      <c r="E47" s="41"/>
      <c r="F47" s="41"/>
      <c r="G47" s="41"/>
      <c r="H47" s="41"/>
      <c r="I47" s="41"/>
      <c r="J47" s="41"/>
      <c r="K47" s="41"/>
      <c r="L47" s="50"/>
      <c r="M47" s="41"/>
      <c r="N47" s="41"/>
      <c r="O47" s="41"/>
      <c r="P47" s="41"/>
      <c r="Q47" s="41"/>
      <c r="R47" s="41"/>
      <c r="S47" s="41"/>
      <c r="T47" s="41"/>
      <c r="U47" s="41"/>
      <c r="V47" s="41"/>
      <c r="W47" s="41"/>
      <c r="X47" s="41"/>
      <c r="Y47" s="41"/>
      <c r="Z47" s="41"/>
    </row>
    <row r="48" spans="1:26" ht="12.75" customHeight="1">
      <c r="A48" s="51"/>
      <c r="B48" s="41"/>
      <c r="C48" s="41"/>
      <c r="D48" s="41"/>
      <c r="E48" s="41"/>
      <c r="F48" s="41"/>
      <c r="G48" s="41"/>
      <c r="H48" s="41"/>
      <c r="I48" s="41"/>
      <c r="J48" s="41"/>
      <c r="K48" s="41"/>
      <c r="L48" s="50"/>
      <c r="M48" s="41"/>
      <c r="N48" s="41"/>
      <c r="O48" s="41"/>
      <c r="P48" s="41"/>
      <c r="Q48" s="41"/>
      <c r="R48" s="41"/>
      <c r="S48" s="41"/>
      <c r="T48" s="41"/>
      <c r="U48" s="41"/>
      <c r="V48" s="41"/>
      <c r="W48" s="41"/>
      <c r="X48" s="41"/>
      <c r="Y48" s="41"/>
      <c r="Z48" s="41"/>
    </row>
    <row r="49" spans="1:26" ht="12.75" customHeight="1">
      <c r="A49" s="51"/>
      <c r="B49" s="41"/>
      <c r="C49" s="41"/>
      <c r="D49" s="41"/>
      <c r="E49" s="41"/>
      <c r="F49" s="41"/>
      <c r="G49" s="41"/>
      <c r="H49" s="41"/>
      <c r="I49" s="41"/>
      <c r="J49" s="41"/>
      <c r="K49" s="41"/>
      <c r="L49" s="50"/>
      <c r="M49" s="41"/>
      <c r="N49" s="41"/>
      <c r="O49" s="41"/>
      <c r="P49" s="41"/>
      <c r="Q49" s="41"/>
      <c r="R49" s="41"/>
      <c r="S49" s="41"/>
      <c r="T49" s="41"/>
      <c r="U49" s="41"/>
      <c r="V49" s="41"/>
      <c r="W49" s="41"/>
      <c r="X49" s="41"/>
      <c r="Y49" s="41"/>
      <c r="Z49" s="41"/>
    </row>
    <row r="50" spans="1:26" ht="12.75" customHeight="1">
      <c r="A50" s="51"/>
      <c r="B50" s="41"/>
      <c r="C50" s="41"/>
      <c r="D50" s="41"/>
      <c r="E50" s="41"/>
      <c r="F50" s="41"/>
      <c r="G50" s="41"/>
      <c r="H50" s="41"/>
      <c r="I50" s="41"/>
      <c r="J50" s="41"/>
      <c r="K50" s="41"/>
      <c r="L50" s="50"/>
      <c r="M50" s="41"/>
      <c r="N50" s="41"/>
      <c r="O50" s="41"/>
      <c r="P50" s="41"/>
      <c r="Q50" s="41"/>
      <c r="R50" s="41"/>
      <c r="S50" s="41"/>
      <c r="T50" s="41"/>
      <c r="U50" s="41"/>
      <c r="V50" s="41"/>
      <c r="W50" s="41"/>
      <c r="X50" s="41"/>
      <c r="Y50" s="41"/>
      <c r="Z50" s="41"/>
    </row>
    <row r="51" spans="1:26" ht="12.75" customHeight="1">
      <c r="A51" s="51"/>
      <c r="B51" s="41"/>
      <c r="C51" s="41"/>
      <c r="D51" s="41"/>
      <c r="E51" s="41"/>
      <c r="F51" s="41"/>
      <c r="G51" s="41"/>
      <c r="H51" s="41"/>
      <c r="I51" s="41"/>
      <c r="J51" s="41"/>
      <c r="K51" s="41"/>
      <c r="L51" s="50"/>
      <c r="M51" s="41"/>
      <c r="N51" s="41"/>
      <c r="O51" s="41"/>
      <c r="P51" s="41"/>
      <c r="Q51" s="41"/>
      <c r="R51" s="41"/>
      <c r="S51" s="41"/>
      <c r="T51" s="41"/>
      <c r="U51" s="41"/>
      <c r="V51" s="41"/>
      <c r="W51" s="41"/>
      <c r="X51" s="41"/>
      <c r="Y51" s="41"/>
      <c r="Z51" s="41"/>
    </row>
    <row r="52" spans="1:26" ht="12.75" customHeight="1">
      <c r="A52" s="51"/>
      <c r="B52" s="41"/>
      <c r="C52" s="41"/>
      <c r="D52" s="41"/>
      <c r="E52" s="41"/>
      <c r="F52" s="41"/>
      <c r="G52" s="41"/>
      <c r="H52" s="41"/>
      <c r="I52" s="41"/>
      <c r="J52" s="41"/>
      <c r="K52" s="41"/>
      <c r="L52" s="50"/>
      <c r="M52" s="41"/>
      <c r="N52" s="41"/>
      <c r="O52" s="41"/>
      <c r="P52" s="41"/>
      <c r="Q52" s="41"/>
      <c r="R52" s="41"/>
      <c r="S52" s="41"/>
      <c r="T52" s="41"/>
      <c r="U52" s="41"/>
      <c r="V52" s="41"/>
      <c r="W52" s="41"/>
      <c r="X52" s="41"/>
      <c r="Y52" s="41"/>
      <c r="Z52" s="41"/>
    </row>
    <row r="53" spans="1:26" ht="12.75" customHeight="1">
      <c r="A53" s="51"/>
      <c r="B53" s="41"/>
      <c r="C53" s="41"/>
      <c r="D53" s="41"/>
      <c r="E53" s="41"/>
      <c r="F53" s="41"/>
      <c r="G53" s="41"/>
      <c r="H53" s="41"/>
      <c r="I53" s="41"/>
      <c r="J53" s="41"/>
      <c r="K53" s="41"/>
      <c r="L53" s="50"/>
      <c r="M53" s="41"/>
      <c r="N53" s="41"/>
      <c r="O53" s="41"/>
      <c r="P53" s="41"/>
      <c r="Q53" s="41"/>
      <c r="R53" s="41"/>
      <c r="S53" s="41"/>
      <c r="T53" s="41"/>
      <c r="U53" s="41"/>
      <c r="V53" s="41"/>
      <c r="W53" s="41"/>
      <c r="X53" s="41"/>
      <c r="Y53" s="41"/>
      <c r="Z53" s="41"/>
    </row>
    <row r="54" spans="1:26" ht="12.75" customHeight="1">
      <c r="A54" s="51"/>
      <c r="B54" s="41"/>
      <c r="C54" s="41"/>
      <c r="D54" s="41"/>
      <c r="E54" s="41"/>
      <c r="F54" s="41"/>
      <c r="G54" s="41"/>
      <c r="H54" s="41"/>
      <c r="I54" s="41"/>
      <c r="J54" s="41"/>
      <c r="K54" s="41"/>
      <c r="L54" s="50"/>
      <c r="M54" s="41"/>
      <c r="N54" s="41"/>
      <c r="O54" s="41"/>
      <c r="P54" s="41"/>
      <c r="Q54" s="41"/>
      <c r="R54" s="41"/>
      <c r="S54" s="41"/>
      <c r="T54" s="41"/>
      <c r="U54" s="41"/>
      <c r="V54" s="41"/>
      <c r="W54" s="41"/>
      <c r="X54" s="41"/>
      <c r="Y54" s="41"/>
      <c r="Z54" s="41"/>
    </row>
    <row r="55" spans="1:26" ht="12.75" customHeight="1">
      <c r="A55" s="51"/>
      <c r="B55" s="41"/>
      <c r="C55" s="41"/>
      <c r="D55" s="41"/>
      <c r="E55" s="41"/>
      <c r="F55" s="41"/>
      <c r="G55" s="41"/>
      <c r="H55" s="41"/>
      <c r="I55" s="41"/>
      <c r="J55" s="41"/>
      <c r="K55" s="41"/>
      <c r="L55" s="50"/>
      <c r="M55" s="41"/>
      <c r="N55" s="41"/>
      <c r="O55" s="41"/>
      <c r="P55" s="41"/>
      <c r="Q55" s="41"/>
      <c r="R55" s="41"/>
      <c r="S55" s="41"/>
      <c r="T55" s="41"/>
      <c r="U55" s="41"/>
      <c r="V55" s="41"/>
      <c r="W55" s="41"/>
      <c r="X55" s="41"/>
      <c r="Y55" s="41"/>
      <c r="Z55" s="41"/>
    </row>
    <row r="56" spans="1:26" ht="12.75" customHeight="1">
      <c r="A56" s="51"/>
      <c r="B56" s="41"/>
      <c r="C56" s="41"/>
      <c r="D56" s="41"/>
      <c r="E56" s="41"/>
      <c r="F56" s="41"/>
      <c r="G56" s="41"/>
      <c r="H56" s="41"/>
      <c r="I56" s="41"/>
      <c r="J56" s="41"/>
      <c r="K56" s="41"/>
      <c r="L56" s="50"/>
      <c r="M56" s="41"/>
      <c r="N56" s="41"/>
      <c r="O56" s="41"/>
      <c r="P56" s="41"/>
      <c r="Q56" s="41"/>
      <c r="R56" s="41"/>
      <c r="S56" s="41"/>
      <c r="T56" s="41"/>
      <c r="U56" s="41"/>
      <c r="V56" s="41"/>
      <c r="W56" s="41"/>
      <c r="X56" s="41"/>
      <c r="Y56" s="41"/>
      <c r="Z56" s="41"/>
    </row>
    <row r="57" spans="1:26" ht="12.75" customHeight="1">
      <c r="A57" s="51"/>
      <c r="B57" s="41"/>
      <c r="C57" s="41"/>
      <c r="D57" s="41"/>
      <c r="E57" s="41"/>
      <c r="F57" s="41"/>
      <c r="G57" s="41"/>
      <c r="H57" s="41"/>
      <c r="I57" s="41"/>
      <c r="J57" s="41"/>
      <c r="K57" s="41"/>
      <c r="L57" s="50"/>
      <c r="M57" s="41"/>
      <c r="N57" s="41"/>
      <c r="O57" s="41"/>
      <c r="P57" s="41"/>
      <c r="Q57" s="41"/>
      <c r="R57" s="41"/>
      <c r="S57" s="41"/>
      <c r="T57" s="41"/>
      <c r="U57" s="41"/>
      <c r="V57" s="41"/>
      <c r="W57" s="41"/>
      <c r="X57" s="41"/>
      <c r="Y57" s="41"/>
      <c r="Z57" s="41"/>
    </row>
    <row r="58" spans="1:26" ht="12.75" customHeight="1">
      <c r="A58" s="51"/>
      <c r="B58" s="41"/>
      <c r="C58" s="41"/>
      <c r="D58" s="41"/>
      <c r="E58" s="41"/>
      <c r="F58" s="41"/>
      <c r="G58" s="41"/>
      <c r="H58" s="41"/>
      <c r="I58" s="41"/>
      <c r="J58" s="41"/>
      <c r="K58" s="41"/>
      <c r="L58" s="50"/>
      <c r="M58" s="41"/>
      <c r="N58" s="41"/>
      <c r="O58" s="41"/>
      <c r="P58" s="41"/>
      <c r="Q58" s="41"/>
      <c r="R58" s="41"/>
      <c r="S58" s="41"/>
      <c r="T58" s="41"/>
      <c r="U58" s="41"/>
      <c r="V58" s="41"/>
      <c r="W58" s="41"/>
      <c r="X58" s="41"/>
      <c r="Y58" s="41"/>
      <c r="Z58" s="41"/>
    </row>
    <row r="59" spans="1:26" ht="12.75" customHeight="1">
      <c r="A59" s="51"/>
      <c r="B59" s="41"/>
      <c r="C59" s="41"/>
      <c r="D59" s="41"/>
      <c r="E59" s="41"/>
      <c r="F59" s="41"/>
      <c r="G59" s="41"/>
      <c r="H59" s="41"/>
      <c r="I59" s="41"/>
      <c r="J59" s="41"/>
      <c r="K59" s="41"/>
      <c r="L59" s="50"/>
      <c r="M59" s="41"/>
      <c r="N59" s="41"/>
      <c r="O59" s="41"/>
      <c r="P59" s="41"/>
      <c r="Q59" s="41"/>
      <c r="R59" s="41"/>
      <c r="S59" s="41"/>
      <c r="T59" s="41"/>
      <c r="U59" s="41"/>
      <c r="V59" s="41"/>
      <c r="W59" s="41"/>
      <c r="X59" s="41"/>
      <c r="Y59" s="41"/>
      <c r="Z59" s="41"/>
    </row>
    <row r="60" spans="1:26" ht="12.75" customHeight="1">
      <c r="A60" s="51"/>
      <c r="B60" s="41"/>
      <c r="C60" s="41"/>
      <c r="D60" s="41"/>
      <c r="E60" s="41"/>
      <c r="F60" s="41"/>
      <c r="G60" s="41"/>
      <c r="H60" s="41"/>
      <c r="I60" s="41"/>
      <c r="J60" s="41"/>
      <c r="K60" s="41"/>
      <c r="L60" s="50"/>
      <c r="M60" s="41"/>
      <c r="N60" s="41"/>
      <c r="O60" s="41"/>
      <c r="P60" s="41"/>
      <c r="Q60" s="41"/>
      <c r="R60" s="41"/>
      <c r="S60" s="41"/>
      <c r="T60" s="41"/>
      <c r="U60" s="41"/>
      <c r="V60" s="41"/>
      <c r="W60" s="41"/>
      <c r="X60" s="41"/>
      <c r="Y60" s="41"/>
      <c r="Z60" s="41"/>
    </row>
    <row r="61" spans="1:26" ht="12.75" customHeight="1">
      <c r="A61" s="51"/>
      <c r="B61" s="41"/>
      <c r="C61" s="41"/>
      <c r="D61" s="41"/>
      <c r="E61" s="41"/>
      <c r="F61" s="41"/>
      <c r="G61" s="41"/>
      <c r="H61" s="41"/>
      <c r="I61" s="41"/>
      <c r="J61" s="41"/>
      <c r="K61" s="41"/>
      <c r="L61" s="50"/>
      <c r="M61" s="41"/>
      <c r="N61" s="41"/>
      <c r="O61" s="41"/>
      <c r="P61" s="41"/>
      <c r="Q61" s="41"/>
      <c r="R61" s="41"/>
      <c r="S61" s="41"/>
      <c r="T61" s="41"/>
      <c r="U61" s="41"/>
      <c r="V61" s="41"/>
      <c r="W61" s="41"/>
      <c r="X61" s="41"/>
      <c r="Y61" s="41"/>
      <c r="Z61" s="41"/>
    </row>
    <row r="62" spans="1:26" ht="12.75" customHeight="1">
      <c r="A62" s="51"/>
      <c r="B62" s="41"/>
      <c r="C62" s="41"/>
      <c r="D62" s="41"/>
      <c r="E62" s="41"/>
      <c r="F62" s="41"/>
      <c r="G62" s="41"/>
      <c r="H62" s="41"/>
      <c r="I62" s="41"/>
      <c r="J62" s="41"/>
      <c r="K62" s="41"/>
      <c r="L62" s="50"/>
      <c r="M62" s="41"/>
      <c r="N62" s="41"/>
      <c r="O62" s="41"/>
      <c r="P62" s="41"/>
      <c r="Q62" s="41"/>
      <c r="R62" s="41"/>
      <c r="S62" s="41"/>
      <c r="T62" s="41"/>
      <c r="U62" s="41"/>
      <c r="V62" s="41"/>
      <c r="W62" s="41"/>
      <c r="X62" s="41"/>
      <c r="Y62" s="41"/>
      <c r="Z62" s="41"/>
    </row>
    <row r="63" spans="1:26" ht="12.75" customHeight="1">
      <c r="A63" s="51"/>
      <c r="B63" s="41"/>
      <c r="C63" s="41"/>
      <c r="D63" s="41"/>
      <c r="E63" s="41"/>
      <c r="F63" s="41"/>
      <c r="G63" s="41"/>
      <c r="H63" s="41"/>
      <c r="I63" s="41"/>
      <c r="J63" s="41"/>
      <c r="K63" s="41"/>
      <c r="L63" s="50"/>
      <c r="M63" s="41"/>
      <c r="N63" s="41"/>
      <c r="O63" s="41"/>
      <c r="P63" s="41"/>
      <c r="Q63" s="41"/>
      <c r="R63" s="41"/>
      <c r="S63" s="41"/>
      <c r="T63" s="41"/>
      <c r="U63" s="41"/>
      <c r="V63" s="41"/>
      <c r="W63" s="41"/>
      <c r="X63" s="41"/>
      <c r="Y63" s="41"/>
      <c r="Z63" s="41"/>
    </row>
    <row r="64" spans="1:26" ht="12.75" customHeight="1">
      <c r="A64" s="51"/>
      <c r="B64" s="41"/>
      <c r="C64" s="41"/>
      <c r="D64" s="41"/>
      <c r="E64" s="41"/>
      <c r="F64" s="41"/>
      <c r="G64" s="41"/>
      <c r="H64" s="41"/>
      <c r="I64" s="41"/>
      <c r="J64" s="41"/>
      <c r="K64" s="41"/>
      <c r="L64" s="50"/>
      <c r="M64" s="41"/>
      <c r="N64" s="41"/>
      <c r="O64" s="41"/>
      <c r="P64" s="41"/>
      <c r="Q64" s="41"/>
      <c r="R64" s="41"/>
      <c r="S64" s="41"/>
      <c r="T64" s="41"/>
      <c r="U64" s="41"/>
      <c r="V64" s="41"/>
      <c r="W64" s="41"/>
      <c r="X64" s="41"/>
      <c r="Y64" s="41"/>
      <c r="Z64" s="41"/>
    </row>
    <row r="65" spans="1:26" ht="12.75" customHeight="1">
      <c r="A65" s="51"/>
      <c r="B65" s="41"/>
      <c r="C65" s="41"/>
      <c r="D65" s="41"/>
      <c r="E65" s="41"/>
      <c r="F65" s="41"/>
      <c r="G65" s="41"/>
      <c r="H65" s="41"/>
      <c r="I65" s="41"/>
      <c r="J65" s="41"/>
      <c r="K65" s="41"/>
      <c r="L65" s="50"/>
      <c r="M65" s="41"/>
      <c r="N65" s="41"/>
      <c r="O65" s="41"/>
      <c r="P65" s="41"/>
      <c r="Q65" s="41"/>
      <c r="R65" s="41"/>
      <c r="S65" s="41"/>
      <c r="T65" s="41"/>
      <c r="U65" s="41"/>
      <c r="V65" s="41"/>
      <c r="W65" s="41"/>
      <c r="X65" s="41"/>
      <c r="Y65" s="41"/>
      <c r="Z65" s="41"/>
    </row>
    <row r="66" spans="1:26" ht="12.75" customHeight="1">
      <c r="A66" s="51"/>
      <c r="B66" s="41"/>
      <c r="C66" s="41"/>
      <c r="D66" s="41"/>
      <c r="E66" s="41"/>
      <c r="F66" s="41"/>
      <c r="G66" s="41"/>
      <c r="H66" s="41"/>
      <c r="I66" s="41"/>
      <c r="J66" s="41"/>
      <c r="K66" s="41"/>
      <c r="L66" s="50"/>
      <c r="M66" s="41"/>
      <c r="N66" s="41"/>
      <c r="O66" s="41"/>
      <c r="P66" s="41"/>
      <c r="Q66" s="41"/>
      <c r="R66" s="41"/>
      <c r="S66" s="41"/>
      <c r="T66" s="41"/>
      <c r="U66" s="41"/>
      <c r="V66" s="41"/>
      <c r="W66" s="41"/>
      <c r="X66" s="41"/>
      <c r="Y66" s="41"/>
      <c r="Z66" s="41"/>
    </row>
    <row r="67" spans="1:26" ht="12.75" customHeight="1">
      <c r="A67" s="51"/>
      <c r="B67" s="41"/>
      <c r="C67" s="41"/>
      <c r="D67" s="41"/>
      <c r="E67" s="41"/>
      <c r="F67" s="41"/>
      <c r="G67" s="41"/>
      <c r="H67" s="41"/>
      <c r="I67" s="41"/>
      <c r="J67" s="41"/>
      <c r="K67" s="41"/>
      <c r="L67" s="50"/>
      <c r="M67" s="41"/>
      <c r="N67" s="41"/>
      <c r="O67" s="41"/>
      <c r="P67" s="41"/>
      <c r="Q67" s="41"/>
      <c r="R67" s="41"/>
      <c r="S67" s="41"/>
      <c r="T67" s="41"/>
      <c r="U67" s="41"/>
      <c r="V67" s="41"/>
      <c r="W67" s="41"/>
      <c r="X67" s="41"/>
      <c r="Y67" s="41"/>
      <c r="Z67" s="41"/>
    </row>
    <row r="68" spans="1:26" ht="12.75" customHeight="1">
      <c r="A68" s="51"/>
      <c r="B68" s="41"/>
      <c r="C68" s="41"/>
      <c r="D68" s="41"/>
      <c r="E68" s="41"/>
      <c r="F68" s="41"/>
      <c r="G68" s="41"/>
      <c r="H68" s="41"/>
      <c r="I68" s="41"/>
      <c r="J68" s="41"/>
      <c r="K68" s="41"/>
      <c r="L68" s="50"/>
      <c r="M68" s="41"/>
      <c r="N68" s="41"/>
      <c r="O68" s="41"/>
      <c r="P68" s="41"/>
      <c r="Q68" s="41"/>
      <c r="R68" s="41"/>
      <c r="S68" s="41"/>
      <c r="T68" s="41"/>
      <c r="U68" s="41"/>
      <c r="V68" s="41"/>
      <c r="W68" s="41"/>
      <c r="X68" s="41"/>
      <c r="Y68" s="41"/>
      <c r="Z68" s="41"/>
    </row>
    <row r="69" spans="1:26" ht="12.75" customHeight="1">
      <c r="A69" s="51"/>
      <c r="B69" s="41"/>
      <c r="C69" s="41"/>
      <c r="D69" s="41"/>
      <c r="E69" s="41"/>
      <c r="F69" s="41"/>
      <c r="G69" s="41"/>
      <c r="H69" s="41"/>
      <c r="I69" s="41"/>
      <c r="J69" s="41"/>
      <c r="K69" s="41"/>
      <c r="L69" s="50"/>
      <c r="M69" s="41"/>
      <c r="N69" s="41"/>
      <c r="O69" s="41"/>
      <c r="P69" s="41"/>
      <c r="Q69" s="41"/>
      <c r="R69" s="41"/>
      <c r="S69" s="41"/>
      <c r="T69" s="41"/>
      <c r="U69" s="41"/>
      <c r="V69" s="41"/>
      <c r="W69" s="41"/>
      <c r="X69" s="41"/>
      <c r="Y69" s="41"/>
      <c r="Z69" s="41"/>
    </row>
    <row r="70" spans="1:26" ht="12.75" customHeight="1">
      <c r="A70" s="51"/>
      <c r="B70" s="41"/>
      <c r="C70" s="41"/>
      <c r="D70" s="41"/>
      <c r="E70" s="41"/>
      <c r="F70" s="41"/>
      <c r="G70" s="41"/>
      <c r="H70" s="41"/>
      <c r="I70" s="41"/>
      <c r="J70" s="41"/>
      <c r="K70" s="41"/>
      <c r="L70" s="50"/>
      <c r="M70" s="41"/>
      <c r="N70" s="41"/>
      <c r="O70" s="41"/>
      <c r="P70" s="41"/>
      <c r="Q70" s="41"/>
      <c r="R70" s="41"/>
      <c r="S70" s="41"/>
      <c r="T70" s="41"/>
      <c r="U70" s="41"/>
      <c r="V70" s="41"/>
      <c r="W70" s="41"/>
      <c r="X70" s="41"/>
      <c r="Y70" s="41"/>
      <c r="Z70" s="41"/>
    </row>
    <row r="71" spans="1:26" ht="12.75" customHeight="1">
      <c r="A71" s="51"/>
      <c r="B71" s="41"/>
      <c r="C71" s="41"/>
      <c r="D71" s="41"/>
      <c r="E71" s="41"/>
      <c r="F71" s="41"/>
      <c r="G71" s="41"/>
      <c r="H71" s="41"/>
      <c r="I71" s="41"/>
      <c r="J71" s="41"/>
      <c r="K71" s="41"/>
      <c r="L71" s="50"/>
      <c r="M71" s="41"/>
      <c r="N71" s="41"/>
      <c r="O71" s="41"/>
      <c r="P71" s="41"/>
      <c r="Q71" s="41"/>
      <c r="R71" s="41"/>
      <c r="S71" s="41"/>
      <c r="T71" s="41"/>
      <c r="U71" s="41"/>
      <c r="V71" s="41"/>
      <c r="W71" s="41"/>
      <c r="X71" s="41"/>
      <c r="Y71" s="41"/>
      <c r="Z71" s="41"/>
    </row>
    <row r="72" spans="1:26" ht="12.75" customHeight="1">
      <c r="A72" s="51"/>
      <c r="B72" s="41"/>
      <c r="C72" s="41"/>
      <c r="D72" s="41"/>
      <c r="E72" s="41"/>
      <c r="F72" s="41"/>
      <c r="G72" s="41"/>
      <c r="H72" s="41"/>
      <c r="I72" s="41"/>
      <c r="J72" s="41"/>
      <c r="K72" s="41"/>
      <c r="L72" s="50"/>
      <c r="M72" s="41"/>
      <c r="N72" s="41"/>
      <c r="O72" s="41"/>
      <c r="P72" s="41"/>
      <c r="Q72" s="41"/>
      <c r="R72" s="41"/>
      <c r="S72" s="41"/>
      <c r="T72" s="41"/>
      <c r="U72" s="41"/>
      <c r="V72" s="41"/>
      <c r="W72" s="41"/>
      <c r="X72" s="41"/>
      <c r="Y72" s="41"/>
      <c r="Z72" s="41"/>
    </row>
    <row r="73" spans="1:26" ht="12.75" customHeight="1">
      <c r="A73" s="51"/>
      <c r="B73" s="41"/>
      <c r="C73" s="41"/>
      <c r="D73" s="41"/>
      <c r="E73" s="41"/>
      <c r="F73" s="41"/>
      <c r="G73" s="41"/>
      <c r="H73" s="41"/>
      <c r="I73" s="41"/>
      <c r="J73" s="41"/>
      <c r="K73" s="41"/>
      <c r="L73" s="50"/>
      <c r="M73" s="41"/>
      <c r="N73" s="41"/>
      <c r="O73" s="41"/>
      <c r="P73" s="41"/>
      <c r="Q73" s="41"/>
      <c r="R73" s="41"/>
      <c r="S73" s="41"/>
      <c r="T73" s="41"/>
      <c r="U73" s="41"/>
      <c r="V73" s="41"/>
      <c r="W73" s="41"/>
      <c r="X73" s="41"/>
      <c r="Y73" s="41"/>
      <c r="Z73" s="41"/>
    </row>
    <row r="74" spans="1:26" ht="12.75" customHeight="1">
      <c r="A74" s="51"/>
      <c r="B74" s="41"/>
      <c r="C74" s="41"/>
      <c r="D74" s="41"/>
      <c r="E74" s="41"/>
      <c r="F74" s="41"/>
      <c r="G74" s="41"/>
      <c r="H74" s="41"/>
      <c r="I74" s="41"/>
      <c r="J74" s="41"/>
      <c r="K74" s="41"/>
      <c r="L74" s="50"/>
      <c r="M74" s="41"/>
      <c r="N74" s="41"/>
      <c r="O74" s="41"/>
      <c r="P74" s="41"/>
      <c r="Q74" s="41"/>
      <c r="R74" s="41"/>
      <c r="S74" s="41"/>
      <c r="T74" s="41"/>
      <c r="U74" s="41"/>
      <c r="V74" s="41"/>
      <c r="W74" s="41"/>
      <c r="X74" s="41"/>
      <c r="Y74" s="41"/>
      <c r="Z74" s="41"/>
    </row>
    <row r="75" spans="1:26" ht="12.75" customHeight="1">
      <c r="A75" s="51"/>
      <c r="B75" s="41"/>
      <c r="C75" s="41"/>
      <c r="D75" s="41"/>
      <c r="E75" s="41"/>
      <c r="F75" s="41"/>
      <c r="G75" s="41"/>
      <c r="H75" s="41"/>
      <c r="I75" s="41"/>
      <c r="J75" s="41"/>
      <c r="K75" s="41"/>
      <c r="L75" s="50"/>
      <c r="M75" s="41"/>
      <c r="N75" s="41"/>
      <c r="O75" s="41"/>
      <c r="P75" s="41"/>
      <c r="Q75" s="41"/>
      <c r="R75" s="41"/>
      <c r="S75" s="41"/>
      <c r="T75" s="41"/>
      <c r="U75" s="41"/>
      <c r="V75" s="41"/>
      <c r="W75" s="41"/>
      <c r="X75" s="41"/>
      <c r="Y75" s="41"/>
      <c r="Z75" s="41"/>
    </row>
    <row r="76" spans="1:26" ht="12.75" customHeight="1">
      <c r="A76" s="51"/>
      <c r="B76" s="41"/>
      <c r="C76" s="41"/>
      <c r="D76" s="41"/>
      <c r="E76" s="41"/>
      <c r="F76" s="41"/>
      <c r="G76" s="41"/>
      <c r="H76" s="41"/>
      <c r="I76" s="41"/>
      <c r="J76" s="41"/>
      <c r="K76" s="41"/>
      <c r="L76" s="50"/>
      <c r="M76" s="41"/>
      <c r="N76" s="41"/>
      <c r="O76" s="41"/>
      <c r="P76" s="41"/>
      <c r="Q76" s="41"/>
      <c r="R76" s="41"/>
      <c r="S76" s="41"/>
      <c r="T76" s="41"/>
      <c r="U76" s="41"/>
      <c r="V76" s="41"/>
      <c r="W76" s="41"/>
      <c r="X76" s="41"/>
      <c r="Y76" s="41"/>
      <c r="Z76" s="41"/>
    </row>
    <row r="77" spans="1:26" ht="12.75" customHeight="1">
      <c r="A77" s="51"/>
      <c r="B77" s="41"/>
      <c r="C77" s="41"/>
      <c r="D77" s="41"/>
      <c r="E77" s="41"/>
      <c r="F77" s="41"/>
      <c r="G77" s="41"/>
      <c r="H77" s="41"/>
      <c r="I77" s="41"/>
      <c r="J77" s="41"/>
      <c r="K77" s="41"/>
      <c r="L77" s="50"/>
      <c r="M77" s="41"/>
      <c r="N77" s="41"/>
      <c r="O77" s="41"/>
      <c r="P77" s="41"/>
      <c r="Q77" s="41"/>
      <c r="R77" s="41"/>
      <c r="S77" s="41"/>
      <c r="T77" s="41"/>
      <c r="U77" s="41"/>
      <c r="V77" s="41"/>
      <c r="W77" s="41"/>
      <c r="X77" s="41"/>
      <c r="Y77" s="41"/>
      <c r="Z77" s="41"/>
    </row>
    <row r="78" spans="1:26" ht="12.75" customHeight="1">
      <c r="A78" s="51"/>
      <c r="B78" s="41"/>
      <c r="C78" s="41"/>
      <c r="D78" s="41"/>
      <c r="E78" s="41"/>
      <c r="F78" s="41"/>
      <c r="G78" s="41"/>
      <c r="H78" s="41"/>
      <c r="I78" s="41"/>
      <c r="J78" s="41"/>
      <c r="K78" s="41"/>
      <c r="L78" s="50"/>
      <c r="M78" s="41"/>
      <c r="N78" s="41"/>
      <c r="O78" s="41"/>
      <c r="P78" s="41"/>
      <c r="Q78" s="41"/>
      <c r="R78" s="41"/>
      <c r="S78" s="41"/>
      <c r="T78" s="41"/>
      <c r="U78" s="41"/>
      <c r="V78" s="41"/>
      <c r="W78" s="41"/>
      <c r="X78" s="41"/>
      <c r="Y78" s="41"/>
      <c r="Z78" s="41"/>
    </row>
    <row r="79" spans="1:26" ht="12.75" customHeight="1">
      <c r="A79" s="51"/>
      <c r="B79" s="41"/>
      <c r="C79" s="41"/>
      <c r="D79" s="41"/>
      <c r="E79" s="41"/>
      <c r="F79" s="41"/>
      <c r="G79" s="41"/>
      <c r="H79" s="41"/>
      <c r="I79" s="41"/>
      <c r="J79" s="41"/>
      <c r="K79" s="41"/>
      <c r="L79" s="50"/>
      <c r="M79" s="41"/>
      <c r="N79" s="41"/>
      <c r="O79" s="41"/>
      <c r="P79" s="41"/>
      <c r="Q79" s="41"/>
      <c r="R79" s="41"/>
      <c r="S79" s="41"/>
      <c r="T79" s="41"/>
      <c r="U79" s="41"/>
      <c r="V79" s="41"/>
      <c r="W79" s="41"/>
      <c r="X79" s="41"/>
      <c r="Y79" s="41"/>
      <c r="Z79" s="41"/>
    </row>
    <row r="80" spans="1:26" ht="12.75" customHeight="1">
      <c r="A80" s="51"/>
      <c r="B80" s="41"/>
      <c r="C80" s="41"/>
      <c r="D80" s="41"/>
      <c r="E80" s="41"/>
      <c r="F80" s="41"/>
      <c r="G80" s="41"/>
      <c r="H80" s="41"/>
      <c r="I80" s="41"/>
      <c r="J80" s="41"/>
      <c r="K80" s="41"/>
      <c r="L80" s="50"/>
      <c r="M80" s="41"/>
      <c r="N80" s="41"/>
      <c r="O80" s="41"/>
      <c r="P80" s="41"/>
      <c r="Q80" s="41"/>
      <c r="R80" s="41"/>
      <c r="S80" s="41"/>
      <c r="T80" s="41"/>
      <c r="U80" s="41"/>
      <c r="V80" s="41"/>
      <c r="W80" s="41"/>
      <c r="X80" s="41"/>
      <c r="Y80" s="41"/>
      <c r="Z80" s="41"/>
    </row>
    <row r="81" spans="1:26" ht="12.75" customHeight="1">
      <c r="A81" s="51"/>
      <c r="B81" s="41"/>
      <c r="C81" s="41"/>
      <c r="D81" s="41"/>
      <c r="E81" s="41"/>
      <c r="F81" s="41"/>
      <c r="G81" s="41"/>
      <c r="H81" s="41"/>
      <c r="I81" s="41"/>
      <c r="J81" s="41"/>
      <c r="K81" s="41"/>
      <c r="L81" s="50"/>
      <c r="M81" s="41"/>
      <c r="N81" s="41"/>
      <c r="O81" s="41"/>
      <c r="P81" s="41"/>
      <c r="Q81" s="41"/>
      <c r="R81" s="41"/>
      <c r="S81" s="41"/>
      <c r="T81" s="41"/>
      <c r="U81" s="41"/>
      <c r="V81" s="41"/>
      <c r="W81" s="41"/>
      <c r="X81" s="41"/>
      <c r="Y81" s="41"/>
      <c r="Z81" s="41"/>
    </row>
    <row r="82" spans="1:26" ht="12.75" customHeight="1">
      <c r="A82" s="51"/>
      <c r="B82" s="41"/>
      <c r="C82" s="41"/>
      <c r="D82" s="41"/>
      <c r="E82" s="41"/>
      <c r="F82" s="41"/>
      <c r="G82" s="41"/>
      <c r="H82" s="41"/>
      <c r="I82" s="41"/>
      <c r="J82" s="41"/>
      <c r="K82" s="41"/>
      <c r="L82" s="50"/>
      <c r="M82" s="41"/>
      <c r="N82" s="41"/>
      <c r="O82" s="41"/>
      <c r="P82" s="41"/>
      <c r="Q82" s="41"/>
      <c r="R82" s="41"/>
      <c r="S82" s="41"/>
      <c r="T82" s="41"/>
      <c r="U82" s="41"/>
      <c r="V82" s="41"/>
      <c r="W82" s="41"/>
      <c r="X82" s="41"/>
      <c r="Y82" s="41"/>
      <c r="Z82" s="41"/>
    </row>
    <row r="83" spans="1:26" ht="12.75" customHeight="1">
      <c r="A83" s="51"/>
      <c r="B83" s="41"/>
      <c r="C83" s="41"/>
      <c r="D83" s="41"/>
      <c r="E83" s="41"/>
      <c r="F83" s="41"/>
      <c r="G83" s="41"/>
      <c r="H83" s="41"/>
      <c r="I83" s="41"/>
      <c r="J83" s="41"/>
      <c r="K83" s="41"/>
      <c r="L83" s="50"/>
      <c r="M83" s="41"/>
      <c r="N83" s="41"/>
      <c r="O83" s="41"/>
      <c r="P83" s="41"/>
      <c r="Q83" s="41"/>
      <c r="R83" s="41"/>
      <c r="S83" s="41"/>
      <c r="T83" s="41"/>
      <c r="U83" s="41"/>
      <c r="V83" s="41"/>
      <c r="W83" s="41"/>
      <c r="X83" s="41"/>
      <c r="Y83" s="41"/>
      <c r="Z83" s="41"/>
    </row>
    <row r="84" spans="1:26" ht="12.75" customHeight="1">
      <c r="A84" s="51"/>
      <c r="B84" s="41"/>
      <c r="C84" s="41"/>
      <c r="D84" s="41"/>
      <c r="E84" s="41"/>
      <c r="F84" s="41"/>
      <c r="G84" s="41"/>
      <c r="H84" s="41"/>
      <c r="I84" s="41"/>
      <c r="J84" s="41"/>
      <c r="K84" s="41"/>
      <c r="L84" s="50"/>
      <c r="M84" s="41"/>
      <c r="N84" s="41"/>
      <c r="O84" s="41"/>
      <c r="P84" s="41"/>
      <c r="Q84" s="41"/>
      <c r="R84" s="41"/>
      <c r="S84" s="41"/>
      <c r="T84" s="41"/>
      <c r="U84" s="41"/>
      <c r="V84" s="41"/>
      <c r="W84" s="41"/>
      <c r="X84" s="41"/>
      <c r="Y84" s="41"/>
      <c r="Z84" s="41"/>
    </row>
    <row r="85" spans="1:26" ht="12.75" customHeight="1">
      <c r="A85" s="51"/>
      <c r="B85" s="41"/>
      <c r="C85" s="41"/>
      <c r="D85" s="41"/>
      <c r="E85" s="41"/>
      <c r="F85" s="41"/>
      <c r="G85" s="41"/>
      <c r="H85" s="41"/>
      <c r="I85" s="41"/>
      <c r="J85" s="41"/>
      <c r="K85" s="41"/>
      <c r="L85" s="50"/>
      <c r="M85" s="41"/>
      <c r="N85" s="41"/>
      <c r="O85" s="41"/>
      <c r="P85" s="41"/>
      <c r="Q85" s="41"/>
      <c r="R85" s="41"/>
      <c r="S85" s="41"/>
      <c r="T85" s="41"/>
      <c r="U85" s="41"/>
      <c r="V85" s="41"/>
      <c r="W85" s="41"/>
      <c r="X85" s="41"/>
      <c r="Y85" s="41"/>
      <c r="Z85" s="41"/>
    </row>
    <row r="86" spans="1:26" ht="12.75" customHeight="1">
      <c r="A86" s="51"/>
      <c r="B86" s="41"/>
      <c r="C86" s="41"/>
      <c r="D86" s="41"/>
      <c r="E86" s="41"/>
      <c r="F86" s="41"/>
      <c r="G86" s="41"/>
      <c r="H86" s="41"/>
      <c r="I86" s="41"/>
      <c r="J86" s="41"/>
      <c r="K86" s="41"/>
      <c r="L86" s="50"/>
      <c r="M86" s="41"/>
      <c r="N86" s="41"/>
      <c r="O86" s="41"/>
      <c r="P86" s="41"/>
      <c r="Q86" s="41"/>
      <c r="R86" s="41"/>
      <c r="S86" s="41"/>
      <c r="T86" s="41"/>
      <c r="U86" s="41"/>
      <c r="V86" s="41"/>
      <c r="W86" s="41"/>
      <c r="X86" s="41"/>
      <c r="Y86" s="41"/>
      <c r="Z86" s="41"/>
    </row>
    <row r="87" spans="1:26" ht="12.75" customHeight="1">
      <c r="A87" s="51"/>
      <c r="B87" s="41"/>
      <c r="C87" s="41"/>
      <c r="D87" s="41"/>
      <c r="E87" s="41"/>
      <c r="F87" s="41"/>
      <c r="G87" s="41"/>
      <c r="H87" s="41"/>
      <c r="I87" s="41"/>
      <c r="J87" s="41"/>
      <c r="K87" s="41"/>
      <c r="L87" s="50"/>
      <c r="M87" s="41"/>
      <c r="N87" s="41"/>
      <c r="O87" s="41"/>
      <c r="P87" s="41"/>
      <c r="Q87" s="41"/>
      <c r="R87" s="41"/>
      <c r="S87" s="41"/>
      <c r="T87" s="41"/>
      <c r="U87" s="41"/>
      <c r="V87" s="41"/>
      <c r="W87" s="41"/>
      <c r="X87" s="41"/>
      <c r="Y87" s="41"/>
      <c r="Z87" s="41"/>
    </row>
    <row r="88" spans="1:26" ht="12.75" customHeight="1">
      <c r="A88" s="51"/>
      <c r="B88" s="41"/>
      <c r="C88" s="41"/>
      <c r="D88" s="41"/>
      <c r="E88" s="41"/>
      <c r="F88" s="41"/>
      <c r="G88" s="41"/>
      <c r="H88" s="41"/>
      <c r="I88" s="41"/>
      <c r="J88" s="41"/>
      <c r="K88" s="41"/>
      <c r="L88" s="50"/>
      <c r="M88" s="41"/>
      <c r="N88" s="41"/>
      <c r="O88" s="41"/>
      <c r="P88" s="41"/>
      <c r="Q88" s="41"/>
      <c r="R88" s="41"/>
      <c r="S88" s="41"/>
      <c r="T88" s="41"/>
      <c r="U88" s="41"/>
      <c r="V88" s="41"/>
      <c r="W88" s="41"/>
      <c r="X88" s="41"/>
      <c r="Y88" s="41"/>
      <c r="Z88" s="41"/>
    </row>
    <row r="89" spans="1:26" ht="12.75" customHeight="1">
      <c r="A89" s="51"/>
      <c r="B89" s="41"/>
      <c r="C89" s="41"/>
      <c r="D89" s="41"/>
      <c r="E89" s="41"/>
      <c r="F89" s="41"/>
      <c r="G89" s="41"/>
      <c r="H89" s="41"/>
      <c r="I89" s="41"/>
      <c r="J89" s="41"/>
      <c r="K89" s="41"/>
      <c r="L89" s="50"/>
      <c r="M89" s="41"/>
      <c r="N89" s="41"/>
      <c r="O89" s="41"/>
      <c r="P89" s="41"/>
      <c r="Q89" s="41"/>
      <c r="R89" s="41"/>
      <c r="S89" s="41"/>
      <c r="T89" s="41"/>
      <c r="U89" s="41"/>
      <c r="V89" s="41"/>
      <c r="W89" s="41"/>
      <c r="X89" s="41"/>
      <c r="Y89" s="41"/>
      <c r="Z89" s="41"/>
    </row>
    <row r="90" spans="1:26" ht="12.75" customHeight="1">
      <c r="A90" s="51"/>
      <c r="B90" s="41"/>
      <c r="C90" s="41"/>
      <c r="D90" s="41"/>
      <c r="E90" s="41"/>
      <c r="F90" s="41"/>
      <c r="G90" s="41"/>
      <c r="H90" s="41"/>
      <c r="I90" s="41"/>
      <c r="J90" s="41"/>
      <c r="K90" s="41"/>
      <c r="L90" s="50"/>
      <c r="M90" s="41"/>
      <c r="N90" s="41"/>
      <c r="O90" s="41"/>
      <c r="P90" s="41"/>
      <c r="Q90" s="41"/>
      <c r="R90" s="41"/>
      <c r="S90" s="41"/>
      <c r="T90" s="41"/>
      <c r="U90" s="41"/>
      <c r="V90" s="41"/>
      <c r="W90" s="41"/>
      <c r="X90" s="41"/>
      <c r="Y90" s="41"/>
      <c r="Z90" s="41"/>
    </row>
    <row r="91" spans="1:26" ht="12.75" customHeight="1">
      <c r="A91" s="51"/>
      <c r="B91" s="41"/>
      <c r="C91" s="41"/>
      <c r="D91" s="41"/>
      <c r="E91" s="41"/>
      <c r="F91" s="41"/>
      <c r="G91" s="41"/>
      <c r="H91" s="41"/>
      <c r="I91" s="41"/>
      <c r="J91" s="41"/>
      <c r="K91" s="41"/>
      <c r="L91" s="50"/>
      <c r="M91" s="41"/>
      <c r="N91" s="41"/>
      <c r="O91" s="41"/>
      <c r="P91" s="41"/>
      <c r="Q91" s="41"/>
      <c r="R91" s="41"/>
      <c r="S91" s="41"/>
      <c r="T91" s="41"/>
      <c r="U91" s="41"/>
      <c r="V91" s="41"/>
      <c r="W91" s="41"/>
      <c r="X91" s="41"/>
      <c r="Y91" s="41"/>
      <c r="Z91" s="41"/>
    </row>
    <row r="92" spans="1:26" ht="12.75" customHeight="1">
      <c r="A92" s="51"/>
      <c r="B92" s="41"/>
      <c r="C92" s="41"/>
      <c r="D92" s="41"/>
      <c r="E92" s="41"/>
      <c r="F92" s="41"/>
      <c r="G92" s="41"/>
      <c r="H92" s="41"/>
      <c r="I92" s="41"/>
      <c r="J92" s="41"/>
      <c r="K92" s="41"/>
      <c r="L92" s="50"/>
      <c r="M92" s="41"/>
      <c r="N92" s="41"/>
      <c r="O92" s="41"/>
      <c r="P92" s="41"/>
      <c r="Q92" s="41"/>
      <c r="R92" s="41"/>
      <c r="S92" s="41"/>
      <c r="T92" s="41"/>
      <c r="U92" s="41"/>
      <c r="V92" s="41"/>
      <c r="W92" s="41"/>
      <c r="X92" s="41"/>
      <c r="Y92" s="41"/>
      <c r="Z92" s="41"/>
    </row>
    <row r="93" spans="1:26" ht="12.75" customHeight="1">
      <c r="A93" s="51"/>
      <c r="B93" s="41"/>
      <c r="C93" s="41"/>
      <c r="D93" s="41"/>
      <c r="E93" s="41"/>
      <c r="F93" s="41"/>
      <c r="G93" s="41"/>
      <c r="H93" s="41"/>
      <c r="I93" s="41"/>
      <c r="J93" s="41"/>
      <c r="K93" s="41"/>
      <c r="L93" s="50"/>
      <c r="M93" s="41"/>
      <c r="N93" s="41"/>
      <c r="O93" s="41"/>
      <c r="P93" s="41"/>
      <c r="Q93" s="41"/>
      <c r="R93" s="41"/>
      <c r="S93" s="41"/>
      <c r="T93" s="41"/>
      <c r="U93" s="41"/>
      <c r="V93" s="41"/>
      <c r="W93" s="41"/>
      <c r="X93" s="41"/>
      <c r="Y93" s="41"/>
      <c r="Z93" s="41"/>
    </row>
    <row r="94" spans="1:26" ht="12.75" customHeight="1">
      <c r="A94" s="51"/>
      <c r="B94" s="41"/>
      <c r="C94" s="41"/>
      <c r="D94" s="41"/>
      <c r="E94" s="41"/>
      <c r="F94" s="41"/>
      <c r="G94" s="41"/>
      <c r="H94" s="41"/>
      <c r="I94" s="41"/>
      <c r="J94" s="41"/>
      <c r="K94" s="41"/>
      <c r="L94" s="50"/>
      <c r="M94" s="41"/>
      <c r="N94" s="41"/>
      <c r="O94" s="41"/>
      <c r="P94" s="41"/>
      <c r="Q94" s="41"/>
      <c r="R94" s="41"/>
      <c r="S94" s="41"/>
      <c r="T94" s="41"/>
      <c r="U94" s="41"/>
      <c r="V94" s="41"/>
      <c r="W94" s="41"/>
      <c r="X94" s="41"/>
      <c r="Y94" s="41"/>
      <c r="Z94" s="41"/>
    </row>
    <row r="95" spans="1:26" ht="12.75" customHeight="1">
      <c r="A95" s="51"/>
      <c r="B95" s="41"/>
      <c r="C95" s="41"/>
      <c r="D95" s="41"/>
      <c r="E95" s="41"/>
      <c r="F95" s="41"/>
      <c r="G95" s="41"/>
      <c r="H95" s="41"/>
      <c r="I95" s="41"/>
      <c r="J95" s="41"/>
      <c r="K95" s="41"/>
      <c r="L95" s="50"/>
      <c r="M95" s="41"/>
      <c r="N95" s="41"/>
      <c r="O95" s="41"/>
      <c r="P95" s="41"/>
      <c r="Q95" s="41"/>
      <c r="R95" s="41"/>
      <c r="S95" s="41"/>
      <c r="T95" s="41"/>
      <c r="U95" s="41"/>
      <c r="V95" s="41"/>
      <c r="W95" s="41"/>
      <c r="X95" s="41"/>
      <c r="Y95" s="41"/>
      <c r="Z95" s="41"/>
    </row>
    <row r="96" spans="1:26" ht="12.75" customHeight="1">
      <c r="A96" s="51"/>
      <c r="B96" s="41"/>
      <c r="C96" s="41"/>
      <c r="D96" s="41"/>
      <c r="E96" s="41"/>
      <c r="F96" s="41"/>
      <c r="G96" s="41"/>
      <c r="H96" s="41"/>
      <c r="I96" s="41"/>
      <c r="J96" s="41"/>
      <c r="K96" s="41"/>
      <c r="L96" s="50"/>
      <c r="M96" s="41"/>
      <c r="N96" s="41"/>
      <c r="O96" s="41"/>
      <c r="P96" s="41"/>
      <c r="Q96" s="41"/>
      <c r="R96" s="41"/>
      <c r="S96" s="41"/>
      <c r="T96" s="41"/>
      <c r="U96" s="41"/>
      <c r="V96" s="41"/>
      <c r="W96" s="41"/>
      <c r="X96" s="41"/>
      <c r="Y96" s="41"/>
      <c r="Z96" s="41"/>
    </row>
    <row r="97" spans="1:26" ht="12.75" customHeight="1">
      <c r="A97" s="51"/>
      <c r="B97" s="41"/>
      <c r="C97" s="41"/>
      <c r="D97" s="41"/>
      <c r="E97" s="41"/>
      <c r="F97" s="41"/>
      <c r="G97" s="41"/>
      <c r="H97" s="41"/>
      <c r="I97" s="41"/>
      <c r="J97" s="41"/>
      <c r="K97" s="41"/>
      <c r="L97" s="50"/>
      <c r="M97" s="41"/>
      <c r="N97" s="41"/>
      <c r="O97" s="41"/>
      <c r="P97" s="41"/>
      <c r="Q97" s="41"/>
      <c r="R97" s="41"/>
      <c r="S97" s="41"/>
      <c r="T97" s="41"/>
      <c r="U97" s="41"/>
      <c r="V97" s="41"/>
      <c r="W97" s="41"/>
      <c r="X97" s="41"/>
      <c r="Y97" s="41"/>
      <c r="Z97" s="41"/>
    </row>
    <row r="98" spans="1:26" ht="12.75" customHeight="1">
      <c r="A98" s="51"/>
      <c r="B98" s="41"/>
      <c r="C98" s="41"/>
      <c r="D98" s="41"/>
      <c r="E98" s="41"/>
      <c r="F98" s="41"/>
      <c r="G98" s="41"/>
      <c r="H98" s="41"/>
      <c r="I98" s="41"/>
      <c r="J98" s="41"/>
      <c r="K98" s="41"/>
      <c r="L98" s="50"/>
      <c r="M98" s="41"/>
      <c r="N98" s="41"/>
      <c r="O98" s="41"/>
      <c r="P98" s="41"/>
      <c r="Q98" s="41"/>
      <c r="R98" s="41"/>
      <c r="S98" s="41"/>
      <c r="T98" s="41"/>
      <c r="U98" s="41"/>
      <c r="V98" s="41"/>
      <c r="W98" s="41"/>
      <c r="X98" s="41"/>
      <c r="Y98" s="41"/>
      <c r="Z98" s="41"/>
    </row>
    <row r="99" spans="1:26" ht="12.75" customHeight="1">
      <c r="A99" s="51"/>
      <c r="B99" s="41"/>
      <c r="C99" s="41"/>
      <c r="D99" s="41"/>
      <c r="E99" s="41"/>
      <c r="F99" s="41"/>
      <c r="G99" s="41"/>
      <c r="H99" s="41"/>
      <c r="I99" s="41"/>
      <c r="J99" s="41"/>
      <c r="K99" s="41"/>
      <c r="L99" s="50"/>
      <c r="M99" s="41"/>
      <c r="N99" s="41"/>
      <c r="O99" s="41"/>
      <c r="P99" s="41"/>
      <c r="Q99" s="41"/>
      <c r="R99" s="41"/>
      <c r="S99" s="41"/>
      <c r="T99" s="41"/>
      <c r="U99" s="41"/>
      <c r="V99" s="41"/>
      <c r="W99" s="41"/>
      <c r="X99" s="41"/>
      <c r="Y99" s="41"/>
      <c r="Z99" s="41"/>
    </row>
    <row r="100" spans="1:26" ht="12.75" customHeight="1">
      <c r="A100" s="51"/>
      <c r="B100" s="41"/>
      <c r="C100" s="41"/>
      <c r="D100" s="41"/>
      <c r="E100" s="41"/>
      <c r="F100" s="41"/>
      <c r="G100" s="41"/>
      <c r="H100" s="41"/>
      <c r="I100" s="41"/>
      <c r="J100" s="41"/>
      <c r="K100" s="41"/>
      <c r="L100" s="50"/>
      <c r="M100" s="41"/>
      <c r="N100" s="41"/>
      <c r="O100" s="41"/>
      <c r="P100" s="41"/>
      <c r="Q100" s="41"/>
      <c r="R100" s="41"/>
      <c r="S100" s="41"/>
      <c r="T100" s="41"/>
      <c r="U100" s="41"/>
      <c r="V100" s="41"/>
      <c r="W100" s="41"/>
      <c r="X100" s="41"/>
      <c r="Y100" s="41"/>
      <c r="Z100" s="41"/>
    </row>
    <row r="101" spans="1:26" ht="12.75" customHeight="1">
      <c r="A101" s="51"/>
      <c r="B101" s="41"/>
      <c r="C101" s="41"/>
      <c r="D101" s="41"/>
      <c r="E101" s="41"/>
      <c r="F101" s="41"/>
      <c r="G101" s="41"/>
      <c r="H101" s="41"/>
      <c r="I101" s="41"/>
      <c r="J101" s="41"/>
      <c r="K101" s="41"/>
      <c r="L101" s="50"/>
      <c r="M101" s="41"/>
      <c r="N101" s="41"/>
      <c r="O101" s="41"/>
      <c r="P101" s="41"/>
      <c r="Q101" s="41"/>
      <c r="R101" s="41"/>
      <c r="S101" s="41"/>
      <c r="T101" s="41"/>
      <c r="U101" s="41"/>
      <c r="V101" s="41"/>
      <c r="W101" s="41"/>
      <c r="X101" s="41"/>
      <c r="Y101" s="41"/>
      <c r="Z101" s="41"/>
    </row>
    <row r="102" spans="1:26" ht="12.75" customHeight="1">
      <c r="A102" s="51"/>
      <c r="B102" s="41"/>
      <c r="C102" s="41"/>
      <c r="D102" s="41"/>
      <c r="E102" s="41"/>
      <c r="F102" s="41"/>
      <c r="G102" s="41"/>
      <c r="H102" s="41"/>
      <c r="I102" s="41"/>
      <c r="J102" s="41"/>
      <c r="K102" s="41"/>
      <c r="L102" s="50"/>
      <c r="M102" s="41"/>
      <c r="N102" s="41"/>
      <c r="O102" s="41"/>
      <c r="P102" s="41"/>
      <c r="Q102" s="41"/>
      <c r="R102" s="41"/>
      <c r="S102" s="41"/>
      <c r="T102" s="41"/>
      <c r="U102" s="41"/>
      <c r="V102" s="41"/>
      <c r="W102" s="41"/>
      <c r="X102" s="41"/>
      <c r="Y102" s="41"/>
      <c r="Z102" s="41"/>
    </row>
    <row r="103" spans="1:26" ht="12.75" customHeight="1">
      <c r="A103" s="51"/>
      <c r="B103" s="41"/>
      <c r="C103" s="41"/>
      <c r="D103" s="41"/>
      <c r="E103" s="41"/>
      <c r="F103" s="41"/>
      <c r="G103" s="41"/>
      <c r="H103" s="41"/>
      <c r="I103" s="41"/>
      <c r="J103" s="41"/>
      <c r="K103" s="41"/>
      <c r="L103" s="50"/>
      <c r="M103" s="41"/>
      <c r="N103" s="41"/>
      <c r="O103" s="41"/>
      <c r="P103" s="41"/>
      <c r="Q103" s="41"/>
      <c r="R103" s="41"/>
      <c r="S103" s="41"/>
      <c r="T103" s="41"/>
      <c r="U103" s="41"/>
      <c r="V103" s="41"/>
      <c r="W103" s="41"/>
      <c r="X103" s="41"/>
      <c r="Y103" s="41"/>
      <c r="Z103" s="41"/>
    </row>
    <row r="104" spans="1:26" ht="12.75" customHeight="1">
      <c r="A104" s="51"/>
      <c r="B104" s="41"/>
      <c r="C104" s="41"/>
      <c r="D104" s="41"/>
      <c r="E104" s="41"/>
      <c r="F104" s="41"/>
      <c r="G104" s="41"/>
      <c r="H104" s="41"/>
      <c r="I104" s="41"/>
      <c r="J104" s="41"/>
      <c r="K104" s="41"/>
      <c r="L104" s="50"/>
      <c r="M104" s="41"/>
      <c r="N104" s="41"/>
      <c r="O104" s="41"/>
      <c r="P104" s="41"/>
      <c r="Q104" s="41"/>
      <c r="R104" s="41"/>
      <c r="S104" s="41"/>
      <c r="T104" s="41"/>
      <c r="U104" s="41"/>
      <c r="V104" s="41"/>
      <c r="W104" s="41"/>
      <c r="X104" s="41"/>
      <c r="Y104" s="41"/>
      <c r="Z104" s="41"/>
    </row>
    <row r="105" spans="1:26" ht="12.75" customHeight="1">
      <c r="A105" s="51"/>
      <c r="B105" s="41"/>
      <c r="C105" s="41"/>
      <c r="D105" s="41"/>
      <c r="E105" s="41"/>
      <c r="F105" s="41"/>
      <c r="G105" s="41"/>
      <c r="H105" s="41"/>
      <c r="I105" s="41"/>
      <c r="J105" s="41"/>
      <c r="K105" s="41"/>
      <c r="L105" s="50"/>
      <c r="M105" s="41"/>
      <c r="N105" s="41"/>
      <c r="O105" s="41"/>
      <c r="P105" s="41"/>
      <c r="Q105" s="41"/>
      <c r="R105" s="41"/>
      <c r="S105" s="41"/>
      <c r="T105" s="41"/>
      <c r="U105" s="41"/>
      <c r="V105" s="41"/>
      <c r="W105" s="41"/>
      <c r="X105" s="41"/>
      <c r="Y105" s="41"/>
      <c r="Z105" s="41"/>
    </row>
    <row r="106" spans="1:26" ht="12.75" customHeight="1">
      <c r="A106" s="51"/>
      <c r="B106" s="41"/>
      <c r="C106" s="41"/>
      <c r="D106" s="41"/>
      <c r="E106" s="41"/>
      <c r="F106" s="41"/>
      <c r="G106" s="41"/>
      <c r="H106" s="41"/>
      <c r="I106" s="41"/>
      <c r="J106" s="41"/>
      <c r="K106" s="41"/>
      <c r="L106" s="50"/>
      <c r="M106" s="41"/>
      <c r="N106" s="41"/>
      <c r="O106" s="41"/>
      <c r="P106" s="41"/>
      <c r="Q106" s="41"/>
      <c r="R106" s="41"/>
      <c r="S106" s="41"/>
      <c r="T106" s="41"/>
      <c r="U106" s="41"/>
      <c r="V106" s="41"/>
      <c r="W106" s="41"/>
      <c r="X106" s="41"/>
      <c r="Y106" s="41"/>
      <c r="Z106" s="41"/>
    </row>
    <row r="107" spans="1:26" ht="12.75" customHeight="1">
      <c r="A107" s="51"/>
      <c r="B107" s="41"/>
      <c r="C107" s="41"/>
      <c r="D107" s="41"/>
      <c r="E107" s="41"/>
      <c r="F107" s="41"/>
      <c r="G107" s="41"/>
      <c r="H107" s="41"/>
      <c r="I107" s="41"/>
      <c r="J107" s="41"/>
      <c r="K107" s="41"/>
      <c r="L107" s="50"/>
      <c r="M107" s="41"/>
      <c r="N107" s="41"/>
      <c r="O107" s="41"/>
      <c r="P107" s="41"/>
      <c r="Q107" s="41"/>
      <c r="R107" s="41"/>
      <c r="S107" s="41"/>
      <c r="T107" s="41"/>
      <c r="U107" s="41"/>
      <c r="V107" s="41"/>
      <c r="W107" s="41"/>
      <c r="X107" s="41"/>
      <c r="Y107" s="41"/>
      <c r="Z107" s="41"/>
    </row>
    <row r="108" spans="1:26" ht="12.75" customHeight="1">
      <c r="A108" s="51"/>
      <c r="B108" s="41"/>
      <c r="C108" s="41"/>
      <c r="D108" s="41"/>
      <c r="E108" s="41"/>
      <c r="F108" s="41"/>
      <c r="G108" s="41"/>
      <c r="H108" s="41"/>
      <c r="I108" s="41"/>
      <c r="J108" s="41"/>
      <c r="K108" s="41"/>
      <c r="L108" s="50"/>
      <c r="M108" s="41"/>
      <c r="N108" s="41"/>
      <c r="O108" s="41"/>
      <c r="P108" s="41"/>
      <c r="Q108" s="41"/>
      <c r="R108" s="41"/>
      <c r="S108" s="41"/>
      <c r="T108" s="41"/>
      <c r="U108" s="41"/>
      <c r="V108" s="41"/>
      <c r="W108" s="41"/>
      <c r="X108" s="41"/>
      <c r="Y108" s="41"/>
      <c r="Z108" s="41"/>
    </row>
    <row r="109" spans="1:26" ht="12.75" customHeight="1">
      <c r="A109" s="51"/>
      <c r="B109" s="41"/>
      <c r="C109" s="41"/>
      <c r="D109" s="41"/>
      <c r="E109" s="41"/>
      <c r="F109" s="41"/>
      <c r="G109" s="41"/>
      <c r="H109" s="41"/>
      <c r="I109" s="41"/>
      <c r="J109" s="41"/>
      <c r="K109" s="41"/>
      <c r="L109" s="50"/>
      <c r="M109" s="41"/>
      <c r="N109" s="41"/>
      <c r="O109" s="41"/>
      <c r="P109" s="41"/>
      <c r="Q109" s="41"/>
      <c r="R109" s="41"/>
      <c r="S109" s="41"/>
      <c r="T109" s="41"/>
      <c r="U109" s="41"/>
      <c r="V109" s="41"/>
      <c r="W109" s="41"/>
      <c r="X109" s="41"/>
      <c r="Y109" s="41"/>
      <c r="Z109" s="41"/>
    </row>
    <row r="110" spans="1:26" ht="12.75" customHeight="1">
      <c r="A110" s="51"/>
      <c r="B110" s="41"/>
      <c r="C110" s="41"/>
      <c r="D110" s="41"/>
      <c r="E110" s="41"/>
      <c r="F110" s="41"/>
      <c r="G110" s="41"/>
      <c r="H110" s="41"/>
      <c r="I110" s="41"/>
      <c r="J110" s="41"/>
      <c r="K110" s="41"/>
      <c r="L110" s="50"/>
      <c r="M110" s="41"/>
      <c r="N110" s="41"/>
      <c r="O110" s="41"/>
      <c r="P110" s="41"/>
      <c r="Q110" s="41"/>
      <c r="R110" s="41"/>
      <c r="S110" s="41"/>
      <c r="T110" s="41"/>
      <c r="U110" s="41"/>
      <c r="V110" s="41"/>
      <c r="W110" s="41"/>
      <c r="X110" s="41"/>
      <c r="Y110" s="41"/>
      <c r="Z110" s="41"/>
    </row>
    <row r="111" spans="1:26" ht="12.75" customHeight="1">
      <c r="A111" s="51"/>
      <c r="B111" s="41"/>
      <c r="C111" s="41"/>
      <c r="D111" s="41"/>
      <c r="E111" s="41"/>
      <c r="F111" s="41"/>
      <c r="G111" s="41"/>
      <c r="H111" s="41"/>
      <c r="I111" s="41"/>
      <c r="J111" s="41"/>
      <c r="K111" s="41"/>
      <c r="L111" s="50"/>
      <c r="M111" s="41"/>
      <c r="N111" s="41"/>
      <c r="O111" s="41"/>
      <c r="P111" s="41"/>
      <c r="Q111" s="41"/>
      <c r="R111" s="41"/>
      <c r="S111" s="41"/>
      <c r="T111" s="41"/>
      <c r="U111" s="41"/>
      <c r="V111" s="41"/>
      <c r="W111" s="41"/>
      <c r="X111" s="41"/>
      <c r="Y111" s="41"/>
      <c r="Z111" s="41"/>
    </row>
    <row r="112" spans="1:26" ht="12.75" customHeight="1">
      <c r="A112" s="51"/>
      <c r="B112" s="41"/>
      <c r="C112" s="41"/>
      <c r="D112" s="41"/>
      <c r="E112" s="41"/>
      <c r="F112" s="41"/>
      <c r="G112" s="41"/>
      <c r="H112" s="41"/>
      <c r="I112" s="41"/>
      <c r="J112" s="41"/>
      <c r="K112" s="41"/>
      <c r="L112" s="50"/>
      <c r="M112" s="41"/>
      <c r="N112" s="41"/>
      <c r="O112" s="41"/>
      <c r="P112" s="41"/>
      <c r="Q112" s="41"/>
      <c r="R112" s="41"/>
      <c r="S112" s="41"/>
      <c r="T112" s="41"/>
      <c r="U112" s="41"/>
      <c r="V112" s="41"/>
      <c r="W112" s="41"/>
      <c r="X112" s="41"/>
      <c r="Y112" s="41"/>
      <c r="Z112" s="41"/>
    </row>
    <row r="113" spans="1:26" ht="12.75" customHeight="1">
      <c r="A113" s="51"/>
      <c r="B113" s="41"/>
      <c r="C113" s="41"/>
      <c r="D113" s="41"/>
      <c r="E113" s="41"/>
      <c r="F113" s="41"/>
      <c r="G113" s="41"/>
      <c r="H113" s="41"/>
      <c r="I113" s="41"/>
      <c r="J113" s="41"/>
      <c r="K113" s="41"/>
      <c r="L113" s="50"/>
      <c r="M113" s="41"/>
      <c r="N113" s="41"/>
      <c r="O113" s="41"/>
      <c r="P113" s="41"/>
      <c r="Q113" s="41"/>
      <c r="R113" s="41"/>
      <c r="S113" s="41"/>
      <c r="T113" s="41"/>
      <c r="U113" s="41"/>
      <c r="V113" s="41"/>
      <c r="W113" s="41"/>
      <c r="X113" s="41"/>
      <c r="Y113" s="41"/>
      <c r="Z113" s="41"/>
    </row>
    <row r="114" spans="1:26" ht="12.75" customHeight="1">
      <c r="A114" s="51"/>
      <c r="B114" s="41"/>
      <c r="C114" s="41"/>
      <c r="D114" s="41"/>
      <c r="E114" s="41"/>
      <c r="F114" s="41"/>
      <c r="G114" s="41"/>
      <c r="H114" s="41"/>
      <c r="I114" s="41"/>
      <c r="J114" s="41"/>
      <c r="K114" s="41"/>
      <c r="L114" s="50"/>
      <c r="M114" s="41"/>
      <c r="N114" s="41"/>
      <c r="O114" s="41"/>
      <c r="P114" s="41"/>
      <c r="Q114" s="41"/>
      <c r="R114" s="41"/>
      <c r="S114" s="41"/>
      <c r="T114" s="41"/>
      <c r="U114" s="41"/>
      <c r="V114" s="41"/>
      <c r="W114" s="41"/>
      <c r="X114" s="41"/>
      <c r="Y114" s="41"/>
      <c r="Z114" s="41"/>
    </row>
    <row r="115" spans="1:26" ht="12.75" customHeight="1">
      <c r="A115" s="51"/>
      <c r="B115" s="41"/>
      <c r="C115" s="41"/>
      <c r="D115" s="41"/>
      <c r="E115" s="41"/>
      <c r="F115" s="41"/>
      <c r="G115" s="41"/>
      <c r="H115" s="41"/>
      <c r="I115" s="41"/>
      <c r="J115" s="41"/>
      <c r="K115" s="41"/>
      <c r="L115" s="50"/>
      <c r="M115" s="41"/>
      <c r="N115" s="41"/>
      <c r="O115" s="41"/>
      <c r="P115" s="41"/>
      <c r="Q115" s="41"/>
      <c r="R115" s="41"/>
      <c r="S115" s="41"/>
      <c r="T115" s="41"/>
      <c r="U115" s="41"/>
      <c r="V115" s="41"/>
      <c r="W115" s="41"/>
      <c r="X115" s="41"/>
      <c r="Y115" s="41"/>
      <c r="Z115" s="41"/>
    </row>
    <row r="116" spans="1:26" ht="12.75" customHeight="1">
      <c r="A116" s="51"/>
      <c r="B116" s="41"/>
      <c r="C116" s="41"/>
      <c r="D116" s="41"/>
      <c r="E116" s="41"/>
      <c r="F116" s="41"/>
      <c r="G116" s="41"/>
      <c r="H116" s="41"/>
      <c r="I116" s="41"/>
      <c r="J116" s="41"/>
      <c r="K116" s="41"/>
      <c r="L116" s="50"/>
      <c r="M116" s="41"/>
      <c r="N116" s="41"/>
      <c r="O116" s="41"/>
      <c r="P116" s="41"/>
      <c r="Q116" s="41"/>
      <c r="R116" s="41"/>
      <c r="S116" s="41"/>
      <c r="T116" s="41"/>
      <c r="U116" s="41"/>
      <c r="V116" s="41"/>
      <c r="W116" s="41"/>
      <c r="X116" s="41"/>
      <c r="Y116" s="41"/>
      <c r="Z116" s="41"/>
    </row>
    <row r="117" spans="1:26" ht="12.75" customHeight="1">
      <c r="A117" s="51"/>
      <c r="B117" s="41"/>
      <c r="C117" s="41"/>
      <c r="D117" s="41"/>
      <c r="E117" s="41"/>
      <c r="F117" s="41"/>
      <c r="G117" s="41"/>
      <c r="H117" s="41"/>
      <c r="I117" s="41"/>
      <c r="J117" s="41"/>
      <c r="K117" s="41"/>
      <c r="L117" s="50"/>
      <c r="M117" s="41"/>
      <c r="N117" s="41"/>
      <c r="O117" s="41"/>
      <c r="P117" s="41"/>
      <c r="Q117" s="41"/>
      <c r="R117" s="41"/>
      <c r="S117" s="41"/>
      <c r="T117" s="41"/>
      <c r="U117" s="41"/>
      <c r="V117" s="41"/>
      <c r="W117" s="41"/>
      <c r="X117" s="41"/>
      <c r="Y117" s="41"/>
      <c r="Z117" s="41"/>
    </row>
    <row r="118" spans="1:26" ht="12.75" customHeight="1">
      <c r="A118" s="51"/>
      <c r="B118" s="41"/>
      <c r="C118" s="41"/>
      <c r="D118" s="41"/>
      <c r="E118" s="41"/>
      <c r="F118" s="41"/>
      <c r="G118" s="41"/>
      <c r="H118" s="41"/>
      <c r="I118" s="41"/>
      <c r="J118" s="41"/>
      <c r="K118" s="41"/>
      <c r="L118" s="50"/>
      <c r="M118" s="41"/>
      <c r="N118" s="41"/>
      <c r="O118" s="41"/>
      <c r="P118" s="41"/>
      <c r="Q118" s="41"/>
      <c r="R118" s="41"/>
      <c r="S118" s="41"/>
      <c r="T118" s="41"/>
      <c r="U118" s="41"/>
      <c r="V118" s="41"/>
      <c r="W118" s="41"/>
      <c r="X118" s="41"/>
      <c r="Y118" s="41"/>
      <c r="Z118" s="41"/>
    </row>
    <row r="119" spans="1:26" ht="12.75" customHeight="1">
      <c r="A119" s="51"/>
      <c r="B119" s="41"/>
      <c r="C119" s="41"/>
      <c r="D119" s="41"/>
      <c r="E119" s="41"/>
      <c r="F119" s="41"/>
      <c r="G119" s="41"/>
      <c r="H119" s="41"/>
      <c r="I119" s="41"/>
      <c r="J119" s="41"/>
      <c r="K119" s="41"/>
      <c r="L119" s="50"/>
      <c r="M119" s="41"/>
      <c r="N119" s="41"/>
      <c r="O119" s="41"/>
      <c r="P119" s="41"/>
      <c r="Q119" s="41"/>
      <c r="R119" s="41"/>
      <c r="S119" s="41"/>
      <c r="T119" s="41"/>
      <c r="U119" s="41"/>
      <c r="V119" s="41"/>
      <c r="W119" s="41"/>
      <c r="X119" s="41"/>
      <c r="Y119" s="41"/>
      <c r="Z119" s="41"/>
    </row>
    <row r="120" spans="1:26" ht="12.75" customHeight="1">
      <c r="A120" s="51"/>
      <c r="B120" s="41"/>
      <c r="C120" s="41"/>
      <c r="D120" s="41"/>
      <c r="E120" s="41"/>
      <c r="F120" s="41"/>
      <c r="G120" s="41"/>
      <c r="H120" s="41"/>
      <c r="I120" s="41"/>
      <c r="J120" s="41"/>
      <c r="K120" s="41"/>
      <c r="L120" s="50"/>
      <c r="M120" s="41"/>
      <c r="N120" s="41"/>
      <c r="O120" s="41"/>
      <c r="P120" s="41"/>
      <c r="Q120" s="41"/>
      <c r="R120" s="41"/>
      <c r="S120" s="41"/>
      <c r="T120" s="41"/>
      <c r="U120" s="41"/>
      <c r="V120" s="41"/>
      <c r="W120" s="41"/>
      <c r="X120" s="41"/>
      <c r="Y120" s="41"/>
      <c r="Z120" s="41"/>
    </row>
    <row r="121" spans="1:26" ht="12.75" customHeight="1">
      <c r="A121" s="51"/>
      <c r="B121" s="41"/>
      <c r="C121" s="41"/>
      <c r="D121" s="41"/>
      <c r="E121" s="41"/>
      <c r="F121" s="41"/>
      <c r="G121" s="41"/>
      <c r="H121" s="41"/>
      <c r="I121" s="41"/>
      <c r="J121" s="41"/>
      <c r="K121" s="41"/>
      <c r="L121" s="50"/>
      <c r="M121" s="41"/>
      <c r="N121" s="41"/>
      <c r="O121" s="41"/>
      <c r="P121" s="41"/>
      <c r="Q121" s="41"/>
      <c r="R121" s="41"/>
      <c r="S121" s="41"/>
      <c r="T121" s="41"/>
      <c r="U121" s="41"/>
      <c r="V121" s="41"/>
      <c r="W121" s="41"/>
      <c r="X121" s="41"/>
      <c r="Y121" s="41"/>
      <c r="Z121" s="41"/>
    </row>
    <row r="122" spans="1:26" ht="12.75" customHeight="1">
      <c r="A122" s="51"/>
      <c r="B122" s="41"/>
      <c r="C122" s="41"/>
      <c r="D122" s="41"/>
      <c r="E122" s="41"/>
      <c r="F122" s="41"/>
      <c r="G122" s="41"/>
      <c r="H122" s="41"/>
      <c r="I122" s="41"/>
      <c r="J122" s="41"/>
      <c r="K122" s="41"/>
      <c r="L122" s="50"/>
      <c r="M122" s="41"/>
      <c r="N122" s="41"/>
      <c r="O122" s="41"/>
      <c r="P122" s="41"/>
      <c r="Q122" s="41"/>
      <c r="R122" s="41"/>
      <c r="S122" s="41"/>
      <c r="T122" s="41"/>
      <c r="U122" s="41"/>
      <c r="V122" s="41"/>
      <c r="W122" s="41"/>
      <c r="X122" s="41"/>
      <c r="Y122" s="41"/>
      <c r="Z122" s="41"/>
    </row>
    <row r="123" spans="1:26" ht="12.75" customHeight="1">
      <c r="A123" s="51"/>
      <c r="B123" s="41"/>
      <c r="C123" s="41"/>
      <c r="D123" s="41"/>
      <c r="E123" s="41"/>
      <c r="F123" s="41"/>
      <c r="G123" s="41"/>
      <c r="H123" s="41"/>
      <c r="I123" s="41"/>
      <c r="J123" s="41"/>
      <c r="K123" s="41"/>
      <c r="L123" s="50"/>
      <c r="M123" s="41"/>
      <c r="N123" s="41"/>
      <c r="O123" s="41"/>
      <c r="P123" s="41"/>
      <c r="Q123" s="41"/>
      <c r="R123" s="41"/>
      <c r="S123" s="41"/>
      <c r="T123" s="41"/>
      <c r="U123" s="41"/>
      <c r="V123" s="41"/>
      <c r="W123" s="41"/>
      <c r="X123" s="41"/>
      <c r="Y123" s="41"/>
      <c r="Z123" s="41"/>
    </row>
    <row r="124" spans="1:26" ht="12.75" customHeight="1">
      <c r="A124" s="51"/>
      <c r="B124" s="41"/>
      <c r="C124" s="41"/>
      <c r="D124" s="41"/>
      <c r="E124" s="41"/>
      <c r="F124" s="41"/>
      <c r="G124" s="41"/>
      <c r="H124" s="41"/>
      <c r="I124" s="41"/>
      <c r="J124" s="41"/>
      <c r="K124" s="41"/>
      <c r="L124" s="50"/>
      <c r="M124" s="41"/>
      <c r="N124" s="41"/>
      <c r="O124" s="41"/>
      <c r="P124" s="41"/>
      <c r="Q124" s="41"/>
      <c r="R124" s="41"/>
      <c r="S124" s="41"/>
      <c r="T124" s="41"/>
      <c r="U124" s="41"/>
      <c r="V124" s="41"/>
      <c r="W124" s="41"/>
      <c r="X124" s="41"/>
      <c r="Y124" s="41"/>
      <c r="Z124" s="41"/>
    </row>
    <row r="125" spans="1:26" ht="12.75" customHeight="1">
      <c r="A125" s="51"/>
      <c r="B125" s="41"/>
      <c r="C125" s="41"/>
      <c r="D125" s="41"/>
      <c r="E125" s="41"/>
      <c r="F125" s="41"/>
      <c r="G125" s="41"/>
      <c r="H125" s="41"/>
      <c r="I125" s="41"/>
      <c r="J125" s="41"/>
      <c r="K125" s="41"/>
      <c r="L125" s="50"/>
      <c r="M125" s="41"/>
      <c r="N125" s="41"/>
      <c r="O125" s="41"/>
      <c r="P125" s="41"/>
      <c r="Q125" s="41"/>
      <c r="R125" s="41"/>
      <c r="S125" s="41"/>
      <c r="T125" s="41"/>
      <c r="U125" s="41"/>
      <c r="V125" s="41"/>
      <c r="W125" s="41"/>
      <c r="X125" s="41"/>
      <c r="Y125" s="41"/>
      <c r="Z125" s="41"/>
    </row>
    <row r="126" spans="1:26" ht="12.75" customHeight="1">
      <c r="A126" s="51"/>
      <c r="B126" s="41"/>
      <c r="C126" s="41"/>
      <c r="D126" s="41"/>
      <c r="E126" s="41"/>
      <c r="F126" s="41"/>
      <c r="G126" s="41"/>
      <c r="H126" s="41"/>
      <c r="I126" s="41"/>
      <c r="J126" s="41"/>
      <c r="K126" s="41"/>
      <c r="L126" s="50"/>
      <c r="M126" s="41"/>
      <c r="N126" s="41"/>
      <c r="O126" s="41"/>
      <c r="P126" s="41"/>
      <c r="Q126" s="41"/>
      <c r="R126" s="41"/>
      <c r="S126" s="41"/>
      <c r="T126" s="41"/>
      <c r="U126" s="41"/>
      <c r="V126" s="41"/>
      <c r="W126" s="41"/>
      <c r="X126" s="41"/>
      <c r="Y126" s="41"/>
      <c r="Z126" s="41"/>
    </row>
    <row r="127" spans="1:26" ht="12.75" customHeight="1">
      <c r="A127" s="51"/>
      <c r="B127" s="41"/>
      <c r="C127" s="41"/>
      <c r="D127" s="41"/>
      <c r="E127" s="41"/>
      <c r="F127" s="41"/>
      <c r="G127" s="41"/>
      <c r="H127" s="41"/>
      <c r="I127" s="41"/>
      <c r="J127" s="41"/>
      <c r="K127" s="41"/>
      <c r="L127" s="50"/>
      <c r="M127" s="41"/>
      <c r="N127" s="41"/>
      <c r="O127" s="41"/>
      <c r="P127" s="41"/>
      <c r="Q127" s="41"/>
      <c r="R127" s="41"/>
      <c r="S127" s="41"/>
      <c r="T127" s="41"/>
      <c r="U127" s="41"/>
      <c r="V127" s="41"/>
      <c r="W127" s="41"/>
      <c r="X127" s="41"/>
      <c r="Y127" s="41"/>
      <c r="Z127" s="41"/>
    </row>
    <row r="128" spans="1:26" ht="12.75" customHeight="1">
      <c r="A128" s="51"/>
      <c r="B128" s="41"/>
      <c r="C128" s="41"/>
      <c r="D128" s="41"/>
      <c r="E128" s="41"/>
      <c r="F128" s="41"/>
      <c r="G128" s="41"/>
      <c r="H128" s="41"/>
      <c r="I128" s="41"/>
      <c r="J128" s="41"/>
      <c r="K128" s="41"/>
      <c r="L128" s="50"/>
      <c r="M128" s="41"/>
      <c r="N128" s="41"/>
      <c r="O128" s="41"/>
      <c r="P128" s="41"/>
      <c r="Q128" s="41"/>
      <c r="R128" s="41"/>
      <c r="S128" s="41"/>
      <c r="T128" s="41"/>
      <c r="U128" s="41"/>
      <c r="V128" s="41"/>
      <c r="W128" s="41"/>
      <c r="X128" s="41"/>
      <c r="Y128" s="41"/>
      <c r="Z128" s="41"/>
    </row>
    <row r="129" spans="1:26" ht="12.75" customHeight="1">
      <c r="A129" s="51"/>
      <c r="B129" s="41"/>
      <c r="C129" s="41"/>
      <c r="D129" s="41"/>
      <c r="E129" s="41"/>
      <c r="F129" s="41"/>
      <c r="G129" s="41"/>
      <c r="H129" s="41"/>
      <c r="I129" s="41"/>
      <c r="J129" s="41"/>
      <c r="K129" s="41"/>
      <c r="L129" s="50"/>
      <c r="M129" s="41"/>
      <c r="N129" s="41"/>
      <c r="O129" s="41"/>
      <c r="P129" s="41"/>
      <c r="Q129" s="41"/>
      <c r="R129" s="41"/>
      <c r="S129" s="41"/>
      <c r="T129" s="41"/>
      <c r="U129" s="41"/>
      <c r="V129" s="41"/>
      <c r="W129" s="41"/>
      <c r="X129" s="41"/>
      <c r="Y129" s="41"/>
      <c r="Z129" s="41"/>
    </row>
    <row r="130" spans="1:26" ht="12.75" customHeight="1">
      <c r="A130" s="51"/>
      <c r="B130" s="41"/>
      <c r="C130" s="41"/>
      <c r="D130" s="41"/>
      <c r="E130" s="41"/>
      <c r="F130" s="41"/>
      <c r="G130" s="41"/>
      <c r="H130" s="41"/>
      <c r="I130" s="41"/>
      <c r="J130" s="41"/>
      <c r="K130" s="41"/>
      <c r="L130" s="50"/>
      <c r="M130" s="41"/>
      <c r="N130" s="41"/>
      <c r="O130" s="41"/>
      <c r="P130" s="41"/>
      <c r="Q130" s="41"/>
      <c r="R130" s="41"/>
      <c r="S130" s="41"/>
      <c r="T130" s="41"/>
      <c r="U130" s="41"/>
      <c r="V130" s="41"/>
      <c r="W130" s="41"/>
      <c r="X130" s="41"/>
      <c r="Y130" s="41"/>
      <c r="Z130" s="41"/>
    </row>
    <row r="131" spans="1:26" ht="12.75" customHeight="1">
      <c r="A131" s="51"/>
      <c r="B131" s="41"/>
      <c r="C131" s="41"/>
      <c r="D131" s="41"/>
      <c r="E131" s="41"/>
      <c r="F131" s="41"/>
      <c r="G131" s="41"/>
      <c r="H131" s="41"/>
      <c r="I131" s="41"/>
      <c r="J131" s="41"/>
      <c r="K131" s="41"/>
      <c r="L131" s="50"/>
      <c r="M131" s="41"/>
      <c r="N131" s="41"/>
      <c r="O131" s="41"/>
      <c r="P131" s="41"/>
      <c r="Q131" s="41"/>
      <c r="R131" s="41"/>
      <c r="S131" s="41"/>
      <c r="T131" s="41"/>
      <c r="U131" s="41"/>
      <c r="V131" s="41"/>
      <c r="W131" s="41"/>
      <c r="X131" s="41"/>
      <c r="Y131" s="41"/>
      <c r="Z131" s="41"/>
    </row>
    <row r="132" spans="1:26" ht="12.75" customHeight="1">
      <c r="A132" s="51"/>
      <c r="B132" s="41"/>
      <c r="C132" s="41"/>
      <c r="D132" s="41"/>
      <c r="E132" s="41"/>
      <c r="F132" s="41"/>
      <c r="G132" s="41"/>
      <c r="H132" s="41"/>
      <c r="I132" s="41"/>
      <c r="J132" s="41"/>
      <c r="K132" s="41"/>
      <c r="L132" s="50"/>
      <c r="M132" s="41"/>
      <c r="N132" s="41"/>
      <c r="O132" s="41"/>
      <c r="P132" s="41"/>
      <c r="Q132" s="41"/>
      <c r="R132" s="41"/>
      <c r="S132" s="41"/>
      <c r="T132" s="41"/>
      <c r="U132" s="41"/>
      <c r="V132" s="41"/>
      <c r="W132" s="41"/>
      <c r="X132" s="41"/>
      <c r="Y132" s="41"/>
      <c r="Z132" s="41"/>
    </row>
    <row r="133" spans="1:26" ht="12.75" customHeight="1">
      <c r="A133" s="51"/>
      <c r="B133" s="41"/>
      <c r="C133" s="41"/>
      <c r="D133" s="41"/>
      <c r="E133" s="41"/>
      <c r="F133" s="41"/>
      <c r="G133" s="41"/>
      <c r="H133" s="41"/>
      <c r="I133" s="41"/>
      <c r="J133" s="41"/>
      <c r="K133" s="41"/>
      <c r="L133" s="50"/>
      <c r="M133" s="41"/>
      <c r="N133" s="41"/>
      <c r="O133" s="41"/>
      <c r="P133" s="41"/>
      <c r="Q133" s="41"/>
      <c r="R133" s="41"/>
      <c r="S133" s="41"/>
      <c r="T133" s="41"/>
      <c r="U133" s="41"/>
      <c r="V133" s="41"/>
      <c r="W133" s="41"/>
      <c r="X133" s="41"/>
      <c r="Y133" s="41"/>
      <c r="Z133" s="41"/>
    </row>
    <row r="134" spans="1:26" ht="12.75" customHeight="1">
      <c r="A134" s="51"/>
      <c r="B134" s="41"/>
      <c r="C134" s="41"/>
      <c r="D134" s="41"/>
      <c r="E134" s="41"/>
      <c r="F134" s="41"/>
      <c r="G134" s="41"/>
      <c r="H134" s="41"/>
      <c r="I134" s="41"/>
      <c r="J134" s="41"/>
      <c r="K134" s="41"/>
      <c r="L134" s="50"/>
      <c r="M134" s="41"/>
      <c r="N134" s="41"/>
      <c r="O134" s="41"/>
      <c r="P134" s="41"/>
      <c r="Q134" s="41"/>
      <c r="R134" s="41"/>
      <c r="S134" s="41"/>
      <c r="T134" s="41"/>
      <c r="U134" s="41"/>
      <c r="V134" s="41"/>
      <c r="W134" s="41"/>
      <c r="X134" s="41"/>
      <c r="Y134" s="41"/>
      <c r="Z134" s="41"/>
    </row>
    <row r="135" spans="1:26" ht="12.75" customHeight="1">
      <c r="A135" s="51"/>
      <c r="B135" s="41"/>
      <c r="C135" s="41"/>
      <c r="D135" s="41"/>
      <c r="E135" s="41"/>
      <c r="F135" s="41"/>
      <c r="G135" s="41"/>
      <c r="H135" s="41"/>
      <c r="I135" s="41"/>
      <c r="J135" s="41"/>
      <c r="K135" s="41"/>
      <c r="L135" s="50"/>
      <c r="M135" s="41"/>
      <c r="N135" s="41"/>
      <c r="O135" s="41"/>
      <c r="P135" s="41"/>
      <c r="Q135" s="41"/>
      <c r="R135" s="41"/>
      <c r="S135" s="41"/>
      <c r="T135" s="41"/>
      <c r="U135" s="41"/>
      <c r="V135" s="41"/>
      <c r="W135" s="41"/>
      <c r="X135" s="41"/>
      <c r="Y135" s="41"/>
      <c r="Z135" s="41"/>
    </row>
    <row r="136" spans="1:26" ht="12.75" customHeight="1">
      <c r="A136" s="51"/>
      <c r="B136" s="41"/>
      <c r="C136" s="41"/>
      <c r="D136" s="41"/>
      <c r="E136" s="41"/>
      <c r="F136" s="41"/>
      <c r="G136" s="41"/>
      <c r="H136" s="41"/>
      <c r="I136" s="41"/>
      <c r="J136" s="41"/>
      <c r="K136" s="41"/>
      <c r="L136" s="50"/>
      <c r="M136" s="41"/>
      <c r="N136" s="41"/>
      <c r="O136" s="41"/>
      <c r="P136" s="41"/>
      <c r="Q136" s="41"/>
      <c r="R136" s="41"/>
      <c r="S136" s="41"/>
      <c r="T136" s="41"/>
      <c r="U136" s="41"/>
      <c r="V136" s="41"/>
      <c r="W136" s="41"/>
      <c r="X136" s="41"/>
      <c r="Y136" s="41"/>
      <c r="Z136" s="41"/>
    </row>
    <row r="137" spans="1:26" ht="12.75" customHeight="1">
      <c r="A137" s="51"/>
      <c r="B137" s="41"/>
      <c r="C137" s="41"/>
      <c r="D137" s="41"/>
      <c r="E137" s="41"/>
      <c r="F137" s="41"/>
      <c r="G137" s="41"/>
      <c r="H137" s="41"/>
      <c r="I137" s="41"/>
      <c r="J137" s="41"/>
      <c r="K137" s="41"/>
      <c r="L137" s="50"/>
      <c r="M137" s="41"/>
      <c r="N137" s="41"/>
      <c r="O137" s="41"/>
      <c r="P137" s="41"/>
      <c r="Q137" s="41"/>
      <c r="R137" s="41"/>
      <c r="S137" s="41"/>
      <c r="T137" s="41"/>
      <c r="U137" s="41"/>
      <c r="V137" s="41"/>
      <c r="W137" s="41"/>
      <c r="X137" s="41"/>
      <c r="Y137" s="41"/>
      <c r="Z137" s="41"/>
    </row>
    <row r="138" spans="1:26" ht="12.75" customHeight="1">
      <c r="A138" s="51"/>
      <c r="B138" s="41"/>
      <c r="C138" s="41"/>
      <c r="D138" s="41"/>
      <c r="E138" s="41"/>
      <c r="F138" s="41"/>
      <c r="G138" s="41"/>
      <c r="H138" s="41"/>
      <c r="I138" s="41"/>
      <c r="J138" s="41"/>
      <c r="K138" s="41"/>
      <c r="L138" s="50"/>
      <c r="M138" s="41"/>
      <c r="N138" s="41"/>
      <c r="O138" s="41"/>
      <c r="P138" s="41"/>
      <c r="Q138" s="41"/>
      <c r="R138" s="41"/>
      <c r="S138" s="41"/>
      <c r="T138" s="41"/>
      <c r="U138" s="41"/>
      <c r="V138" s="41"/>
      <c r="W138" s="41"/>
      <c r="X138" s="41"/>
      <c r="Y138" s="41"/>
      <c r="Z138" s="41"/>
    </row>
    <row r="139" spans="1:26" ht="12.75" customHeight="1">
      <c r="A139" s="51"/>
      <c r="B139" s="41"/>
      <c r="C139" s="41"/>
      <c r="D139" s="41"/>
      <c r="E139" s="41"/>
      <c r="F139" s="41"/>
      <c r="G139" s="41"/>
      <c r="H139" s="41"/>
      <c r="I139" s="41"/>
      <c r="J139" s="41"/>
      <c r="K139" s="41"/>
      <c r="L139" s="50"/>
      <c r="M139" s="41"/>
      <c r="N139" s="41"/>
      <c r="O139" s="41"/>
      <c r="P139" s="41"/>
      <c r="Q139" s="41"/>
      <c r="R139" s="41"/>
      <c r="S139" s="41"/>
      <c r="T139" s="41"/>
      <c r="U139" s="41"/>
      <c r="V139" s="41"/>
      <c r="W139" s="41"/>
      <c r="X139" s="41"/>
      <c r="Y139" s="41"/>
      <c r="Z139" s="41"/>
    </row>
    <row r="140" spans="1:26" ht="12.75" customHeight="1">
      <c r="A140" s="51"/>
      <c r="B140" s="41"/>
      <c r="C140" s="41"/>
      <c r="D140" s="41"/>
      <c r="E140" s="41"/>
      <c r="F140" s="41"/>
      <c r="G140" s="41"/>
      <c r="H140" s="41"/>
      <c r="I140" s="41"/>
      <c r="J140" s="41"/>
      <c r="K140" s="41"/>
      <c r="L140" s="50"/>
      <c r="M140" s="41"/>
      <c r="N140" s="41"/>
      <c r="O140" s="41"/>
      <c r="P140" s="41"/>
      <c r="Q140" s="41"/>
      <c r="R140" s="41"/>
      <c r="S140" s="41"/>
      <c r="T140" s="41"/>
      <c r="U140" s="41"/>
      <c r="V140" s="41"/>
      <c r="W140" s="41"/>
      <c r="X140" s="41"/>
      <c r="Y140" s="41"/>
      <c r="Z140" s="41"/>
    </row>
    <row r="141" spans="1:26" ht="12.75" customHeight="1">
      <c r="A141" s="51"/>
      <c r="B141" s="41"/>
      <c r="C141" s="41"/>
      <c r="D141" s="41"/>
      <c r="E141" s="41"/>
      <c r="F141" s="41"/>
      <c r="G141" s="41"/>
      <c r="H141" s="41"/>
      <c r="I141" s="41"/>
      <c r="J141" s="41"/>
      <c r="K141" s="41"/>
      <c r="L141" s="50"/>
      <c r="M141" s="41"/>
      <c r="N141" s="41"/>
      <c r="O141" s="41"/>
      <c r="P141" s="41"/>
      <c r="Q141" s="41"/>
      <c r="R141" s="41"/>
      <c r="S141" s="41"/>
      <c r="T141" s="41"/>
      <c r="U141" s="41"/>
      <c r="V141" s="41"/>
      <c r="W141" s="41"/>
      <c r="X141" s="41"/>
      <c r="Y141" s="41"/>
      <c r="Z141" s="41"/>
    </row>
    <row r="142" spans="1:26" ht="12.75" customHeight="1">
      <c r="A142" s="51"/>
      <c r="B142" s="41"/>
      <c r="C142" s="41"/>
      <c r="D142" s="41"/>
      <c r="E142" s="41"/>
      <c r="F142" s="41"/>
      <c r="G142" s="41"/>
      <c r="H142" s="41"/>
      <c r="I142" s="41"/>
      <c r="J142" s="41"/>
      <c r="K142" s="41"/>
      <c r="L142" s="50"/>
      <c r="M142" s="41"/>
      <c r="N142" s="41"/>
      <c r="O142" s="41"/>
      <c r="P142" s="41"/>
      <c r="Q142" s="41"/>
      <c r="R142" s="41"/>
      <c r="S142" s="41"/>
      <c r="T142" s="41"/>
      <c r="U142" s="41"/>
      <c r="V142" s="41"/>
      <c r="W142" s="41"/>
      <c r="X142" s="41"/>
      <c r="Y142" s="41"/>
      <c r="Z142" s="41"/>
    </row>
    <row r="143" spans="1:26" ht="12.75" customHeight="1">
      <c r="A143" s="51"/>
      <c r="B143" s="41"/>
      <c r="C143" s="41"/>
      <c r="D143" s="41"/>
      <c r="E143" s="41"/>
      <c r="F143" s="41"/>
      <c r="G143" s="41"/>
      <c r="H143" s="41"/>
      <c r="I143" s="41"/>
      <c r="J143" s="41"/>
      <c r="K143" s="41"/>
      <c r="L143" s="50"/>
      <c r="M143" s="41"/>
      <c r="N143" s="41"/>
      <c r="O143" s="41"/>
      <c r="P143" s="41"/>
      <c r="Q143" s="41"/>
      <c r="R143" s="41"/>
      <c r="S143" s="41"/>
      <c r="T143" s="41"/>
      <c r="U143" s="41"/>
      <c r="V143" s="41"/>
      <c r="W143" s="41"/>
      <c r="X143" s="41"/>
      <c r="Y143" s="41"/>
      <c r="Z143" s="41"/>
    </row>
    <row r="144" spans="1:26" ht="12.75" customHeight="1">
      <c r="A144" s="51"/>
      <c r="B144" s="41"/>
      <c r="C144" s="41"/>
      <c r="D144" s="41"/>
      <c r="E144" s="41"/>
      <c r="F144" s="41"/>
      <c r="G144" s="41"/>
      <c r="H144" s="41"/>
      <c r="I144" s="41"/>
      <c r="J144" s="41"/>
      <c r="K144" s="41"/>
      <c r="L144" s="50"/>
      <c r="M144" s="41"/>
      <c r="N144" s="41"/>
      <c r="O144" s="41"/>
      <c r="P144" s="41"/>
      <c r="Q144" s="41"/>
      <c r="R144" s="41"/>
      <c r="S144" s="41"/>
      <c r="T144" s="41"/>
      <c r="U144" s="41"/>
      <c r="V144" s="41"/>
      <c r="W144" s="41"/>
      <c r="X144" s="41"/>
      <c r="Y144" s="41"/>
      <c r="Z144" s="41"/>
    </row>
    <row r="145" spans="1:26" ht="12.75" customHeight="1">
      <c r="A145" s="51"/>
      <c r="B145" s="41"/>
      <c r="C145" s="41"/>
      <c r="D145" s="41"/>
      <c r="E145" s="41"/>
      <c r="F145" s="41"/>
      <c r="G145" s="41"/>
      <c r="H145" s="41"/>
      <c r="I145" s="41"/>
      <c r="J145" s="41"/>
      <c r="K145" s="41"/>
      <c r="L145" s="50"/>
      <c r="M145" s="41"/>
      <c r="N145" s="41"/>
      <c r="O145" s="41"/>
      <c r="P145" s="41"/>
      <c r="Q145" s="41"/>
      <c r="R145" s="41"/>
      <c r="S145" s="41"/>
      <c r="T145" s="41"/>
      <c r="U145" s="41"/>
      <c r="V145" s="41"/>
      <c r="W145" s="41"/>
      <c r="X145" s="41"/>
      <c r="Y145" s="41"/>
      <c r="Z145" s="41"/>
    </row>
    <row r="146" spans="1:26" ht="12.75" customHeight="1">
      <c r="A146" s="51"/>
      <c r="B146" s="41"/>
      <c r="C146" s="41"/>
      <c r="D146" s="41"/>
      <c r="E146" s="41"/>
      <c r="F146" s="41"/>
      <c r="G146" s="41"/>
      <c r="H146" s="41"/>
      <c r="I146" s="41"/>
      <c r="J146" s="41"/>
      <c r="K146" s="41"/>
      <c r="L146" s="50"/>
      <c r="M146" s="41"/>
      <c r="N146" s="41"/>
      <c r="O146" s="41"/>
      <c r="P146" s="41"/>
      <c r="Q146" s="41"/>
      <c r="R146" s="41"/>
      <c r="S146" s="41"/>
      <c r="T146" s="41"/>
      <c r="U146" s="41"/>
      <c r="V146" s="41"/>
      <c r="W146" s="41"/>
      <c r="X146" s="41"/>
      <c r="Y146" s="41"/>
      <c r="Z146" s="41"/>
    </row>
    <row r="147" spans="1:26" ht="12.75" customHeight="1">
      <c r="A147" s="51"/>
      <c r="B147" s="41"/>
      <c r="C147" s="41"/>
      <c r="D147" s="41"/>
      <c r="E147" s="41"/>
      <c r="F147" s="41"/>
      <c r="G147" s="41"/>
      <c r="H147" s="41"/>
      <c r="I147" s="41"/>
      <c r="J147" s="41"/>
      <c r="K147" s="41"/>
      <c r="L147" s="50"/>
      <c r="M147" s="41"/>
      <c r="N147" s="41"/>
      <c r="O147" s="41"/>
      <c r="P147" s="41"/>
      <c r="Q147" s="41"/>
      <c r="R147" s="41"/>
      <c r="S147" s="41"/>
      <c r="T147" s="41"/>
      <c r="U147" s="41"/>
      <c r="V147" s="41"/>
      <c r="W147" s="41"/>
      <c r="X147" s="41"/>
      <c r="Y147" s="41"/>
      <c r="Z147" s="41"/>
    </row>
    <row r="148" spans="1:26" ht="12.75" customHeight="1">
      <c r="A148" s="51"/>
      <c r="B148" s="41"/>
      <c r="C148" s="41"/>
      <c r="D148" s="41"/>
      <c r="E148" s="41"/>
      <c r="F148" s="41"/>
      <c r="G148" s="41"/>
      <c r="H148" s="41"/>
      <c r="I148" s="41"/>
      <c r="J148" s="41"/>
      <c r="K148" s="41"/>
      <c r="L148" s="50"/>
      <c r="M148" s="41"/>
      <c r="N148" s="41"/>
      <c r="O148" s="41"/>
      <c r="P148" s="41"/>
      <c r="Q148" s="41"/>
      <c r="R148" s="41"/>
      <c r="S148" s="41"/>
      <c r="T148" s="41"/>
      <c r="U148" s="41"/>
      <c r="V148" s="41"/>
      <c r="W148" s="41"/>
      <c r="X148" s="41"/>
      <c r="Y148" s="41"/>
      <c r="Z148" s="41"/>
    </row>
    <row r="149" spans="1:26" ht="12.75" customHeight="1">
      <c r="A149" s="51"/>
      <c r="B149" s="41"/>
      <c r="C149" s="41"/>
      <c r="D149" s="41"/>
      <c r="E149" s="41"/>
      <c r="F149" s="41"/>
      <c r="G149" s="41"/>
      <c r="H149" s="41"/>
      <c r="I149" s="41"/>
      <c r="J149" s="41"/>
      <c r="K149" s="41"/>
      <c r="L149" s="50"/>
      <c r="M149" s="41"/>
      <c r="N149" s="41"/>
      <c r="O149" s="41"/>
      <c r="P149" s="41"/>
      <c r="Q149" s="41"/>
      <c r="R149" s="41"/>
      <c r="S149" s="41"/>
      <c r="T149" s="41"/>
      <c r="U149" s="41"/>
      <c r="V149" s="41"/>
      <c r="W149" s="41"/>
      <c r="X149" s="41"/>
      <c r="Y149" s="41"/>
      <c r="Z149" s="41"/>
    </row>
    <row r="150" spans="1:26" ht="12.75" customHeight="1">
      <c r="A150" s="51"/>
      <c r="B150" s="41"/>
      <c r="C150" s="41"/>
      <c r="D150" s="41"/>
      <c r="E150" s="41"/>
      <c r="F150" s="41"/>
      <c r="G150" s="41"/>
      <c r="H150" s="41"/>
      <c r="I150" s="41"/>
      <c r="J150" s="41"/>
      <c r="K150" s="41"/>
      <c r="L150" s="50"/>
      <c r="M150" s="41"/>
      <c r="N150" s="41"/>
      <c r="O150" s="41"/>
      <c r="P150" s="41"/>
      <c r="Q150" s="41"/>
      <c r="R150" s="41"/>
      <c r="S150" s="41"/>
      <c r="T150" s="41"/>
      <c r="U150" s="41"/>
      <c r="V150" s="41"/>
      <c r="W150" s="41"/>
      <c r="X150" s="41"/>
      <c r="Y150" s="41"/>
      <c r="Z150" s="41"/>
    </row>
    <row r="151" spans="1:26" ht="12.75" customHeight="1">
      <c r="A151" s="51"/>
      <c r="B151" s="41"/>
      <c r="C151" s="41"/>
      <c r="D151" s="41"/>
      <c r="E151" s="41"/>
      <c r="F151" s="41"/>
      <c r="G151" s="41"/>
      <c r="H151" s="41"/>
      <c r="I151" s="41"/>
      <c r="J151" s="41"/>
      <c r="K151" s="41"/>
      <c r="L151" s="50"/>
      <c r="M151" s="41"/>
      <c r="N151" s="41"/>
      <c r="O151" s="41"/>
      <c r="P151" s="41"/>
      <c r="Q151" s="41"/>
      <c r="R151" s="41"/>
      <c r="S151" s="41"/>
      <c r="T151" s="41"/>
      <c r="U151" s="41"/>
      <c r="V151" s="41"/>
      <c r="W151" s="41"/>
      <c r="X151" s="41"/>
      <c r="Y151" s="41"/>
      <c r="Z151" s="41"/>
    </row>
    <row r="152" spans="1:26" ht="12.75" customHeight="1">
      <c r="A152" s="51"/>
      <c r="B152" s="41"/>
      <c r="C152" s="41"/>
      <c r="D152" s="41"/>
      <c r="E152" s="41"/>
      <c r="F152" s="41"/>
      <c r="G152" s="41"/>
      <c r="H152" s="41"/>
      <c r="I152" s="41"/>
      <c r="J152" s="41"/>
      <c r="K152" s="41"/>
      <c r="L152" s="50"/>
      <c r="M152" s="41"/>
      <c r="N152" s="41"/>
      <c r="O152" s="41"/>
      <c r="P152" s="41"/>
      <c r="Q152" s="41"/>
      <c r="R152" s="41"/>
      <c r="S152" s="41"/>
      <c r="T152" s="41"/>
      <c r="U152" s="41"/>
      <c r="V152" s="41"/>
      <c r="W152" s="41"/>
      <c r="X152" s="41"/>
      <c r="Y152" s="41"/>
      <c r="Z152" s="41"/>
    </row>
    <row r="153" spans="1:26" ht="12.75" customHeight="1">
      <c r="A153" s="51"/>
      <c r="B153" s="41"/>
      <c r="C153" s="41"/>
      <c r="D153" s="41"/>
      <c r="E153" s="41"/>
      <c r="F153" s="41"/>
      <c r="G153" s="41"/>
      <c r="H153" s="41"/>
      <c r="I153" s="41"/>
      <c r="J153" s="41"/>
      <c r="K153" s="41"/>
      <c r="L153" s="50"/>
      <c r="M153" s="41"/>
      <c r="N153" s="41"/>
      <c r="O153" s="41"/>
      <c r="P153" s="41"/>
      <c r="Q153" s="41"/>
      <c r="R153" s="41"/>
      <c r="S153" s="41"/>
      <c r="T153" s="41"/>
      <c r="U153" s="41"/>
      <c r="V153" s="41"/>
      <c r="W153" s="41"/>
      <c r="X153" s="41"/>
      <c r="Y153" s="41"/>
      <c r="Z153" s="41"/>
    </row>
    <row r="154" spans="1:26" ht="12.75" customHeight="1">
      <c r="A154" s="51"/>
      <c r="B154" s="41"/>
      <c r="C154" s="41"/>
      <c r="D154" s="41"/>
      <c r="E154" s="41"/>
      <c r="F154" s="41"/>
      <c r="G154" s="41"/>
      <c r="H154" s="41"/>
      <c r="I154" s="41"/>
      <c r="J154" s="41"/>
      <c r="K154" s="41"/>
      <c r="L154" s="50"/>
      <c r="M154" s="41"/>
      <c r="N154" s="41"/>
      <c r="O154" s="41"/>
      <c r="P154" s="41"/>
      <c r="Q154" s="41"/>
      <c r="R154" s="41"/>
      <c r="S154" s="41"/>
      <c r="T154" s="41"/>
      <c r="U154" s="41"/>
      <c r="V154" s="41"/>
      <c r="W154" s="41"/>
      <c r="X154" s="41"/>
      <c r="Y154" s="41"/>
      <c r="Z154" s="41"/>
    </row>
    <row r="155" spans="1:26" ht="12.75" customHeight="1">
      <c r="A155" s="51"/>
      <c r="B155" s="41"/>
      <c r="C155" s="41"/>
      <c r="D155" s="41"/>
      <c r="E155" s="41"/>
      <c r="F155" s="41"/>
      <c r="G155" s="41"/>
      <c r="H155" s="41"/>
      <c r="I155" s="41"/>
      <c r="J155" s="41"/>
      <c r="K155" s="41"/>
      <c r="L155" s="50"/>
      <c r="M155" s="41"/>
      <c r="N155" s="41"/>
      <c r="O155" s="41"/>
      <c r="P155" s="41"/>
      <c r="Q155" s="41"/>
      <c r="R155" s="41"/>
      <c r="S155" s="41"/>
      <c r="T155" s="41"/>
      <c r="U155" s="41"/>
      <c r="V155" s="41"/>
      <c r="W155" s="41"/>
      <c r="X155" s="41"/>
      <c r="Y155" s="41"/>
      <c r="Z155" s="41"/>
    </row>
    <row r="156" spans="1:26" ht="12.75" customHeight="1">
      <c r="A156" s="51"/>
      <c r="B156" s="41"/>
      <c r="C156" s="41"/>
      <c r="D156" s="41"/>
      <c r="E156" s="41"/>
      <c r="F156" s="41"/>
      <c r="G156" s="41"/>
      <c r="H156" s="41"/>
      <c r="I156" s="41"/>
      <c r="J156" s="41"/>
      <c r="K156" s="41"/>
      <c r="L156" s="50"/>
      <c r="M156" s="41"/>
      <c r="N156" s="41"/>
      <c r="O156" s="41"/>
      <c r="P156" s="41"/>
      <c r="Q156" s="41"/>
      <c r="R156" s="41"/>
      <c r="S156" s="41"/>
      <c r="T156" s="41"/>
      <c r="U156" s="41"/>
      <c r="V156" s="41"/>
      <c r="W156" s="41"/>
      <c r="X156" s="41"/>
      <c r="Y156" s="41"/>
      <c r="Z156" s="41"/>
    </row>
    <row r="157" spans="1:26" ht="12.75" customHeight="1">
      <c r="A157" s="51"/>
      <c r="B157" s="41"/>
      <c r="C157" s="41"/>
      <c r="D157" s="41"/>
      <c r="E157" s="41"/>
      <c r="F157" s="41"/>
      <c r="G157" s="41"/>
      <c r="H157" s="41"/>
      <c r="I157" s="41"/>
      <c r="J157" s="41"/>
      <c r="K157" s="41"/>
      <c r="L157" s="50"/>
      <c r="M157" s="41"/>
      <c r="N157" s="41"/>
      <c r="O157" s="41"/>
      <c r="P157" s="41"/>
      <c r="Q157" s="41"/>
      <c r="R157" s="41"/>
      <c r="S157" s="41"/>
      <c r="T157" s="41"/>
      <c r="U157" s="41"/>
      <c r="V157" s="41"/>
      <c r="W157" s="41"/>
      <c r="X157" s="41"/>
      <c r="Y157" s="41"/>
      <c r="Z157" s="41"/>
    </row>
    <row r="158" spans="1:26" ht="12.75" customHeight="1">
      <c r="A158" s="51"/>
      <c r="B158" s="41"/>
      <c r="C158" s="41"/>
      <c r="D158" s="41"/>
      <c r="E158" s="41"/>
      <c r="F158" s="41"/>
      <c r="G158" s="41"/>
      <c r="H158" s="41"/>
      <c r="I158" s="41"/>
      <c r="J158" s="41"/>
      <c r="K158" s="41"/>
      <c r="L158" s="50"/>
      <c r="M158" s="41"/>
      <c r="N158" s="41"/>
      <c r="O158" s="41"/>
      <c r="P158" s="41"/>
      <c r="Q158" s="41"/>
      <c r="R158" s="41"/>
      <c r="S158" s="41"/>
      <c r="T158" s="41"/>
      <c r="U158" s="41"/>
      <c r="V158" s="41"/>
      <c r="W158" s="41"/>
      <c r="X158" s="41"/>
      <c r="Y158" s="41"/>
      <c r="Z158" s="41"/>
    </row>
    <row r="159" spans="1:26" ht="12.75" customHeight="1">
      <c r="A159" s="51"/>
      <c r="B159" s="41"/>
      <c r="C159" s="41"/>
      <c r="D159" s="41"/>
      <c r="E159" s="41"/>
      <c r="F159" s="41"/>
      <c r="G159" s="41"/>
      <c r="H159" s="41"/>
      <c r="I159" s="41"/>
      <c r="J159" s="41"/>
      <c r="K159" s="41"/>
      <c r="L159" s="50"/>
      <c r="M159" s="41"/>
      <c r="N159" s="41"/>
      <c r="O159" s="41"/>
      <c r="P159" s="41"/>
      <c r="Q159" s="41"/>
      <c r="R159" s="41"/>
      <c r="S159" s="41"/>
      <c r="T159" s="41"/>
      <c r="U159" s="41"/>
      <c r="V159" s="41"/>
      <c r="W159" s="41"/>
      <c r="X159" s="41"/>
      <c r="Y159" s="41"/>
      <c r="Z159" s="41"/>
    </row>
    <row r="160" spans="1:26" ht="12.75" customHeight="1">
      <c r="A160" s="51"/>
      <c r="B160" s="41"/>
      <c r="C160" s="41"/>
      <c r="D160" s="41"/>
      <c r="E160" s="41"/>
      <c r="F160" s="41"/>
      <c r="G160" s="41"/>
      <c r="H160" s="41"/>
      <c r="I160" s="41"/>
      <c r="J160" s="41"/>
      <c r="K160" s="41"/>
      <c r="L160" s="50"/>
      <c r="M160" s="41"/>
      <c r="N160" s="41"/>
      <c r="O160" s="41"/>
      <c r="P160" s="41"/>
      <c r="Q160" s="41"/>
      <c r="R160" s="41"/>
      <c r="S160" s="41"/>
      <c r="T160" s="41"/>
      <c r="U160" s="41"/>
      <c r="V160" s="41"/>
      <c r="W160" s="41"/>
      <c r="X160" s="41"/>
      <c r="Y160" s="41"/>
      <c r="Z160" s="41"/>
    </row>
    <row r="161" spans="1:26" ht="12.75" customHeight="1">
      <c r="A161" s="51"/>
      <c r="B161" s="41"/>
      <c r="C161" s="41"/>
      <c r="D161" s="41"/>
      <c r="E161" s="41"/>
      <c r="F161" s="41"/>
      <c r="G161" s="41"/>
      <c r="H161" s="41"/>
      <c r="I161" s="41"/>
      <c r="J161" s="41"/>
      <c r="K161" s="41"/>
      <c r="L161" s="50"/>
      <c r="M161" s="41"/>
      <c r="N161" s="41"/>
      <c r="O161" s="41"/>
      <c r="P161" s="41"/>
      <c r="Q161" s="41"/>
      <c r="R161" s="41"/>
      <c r="S161" s="41"/>
      <c r="T161" s="41"/>
      <c r="U161" s="41"/>
      <c r="V161" s="41"/>
      <c r="W161" s="41"/>
      <c r="X161" s="41"/>
      <c r="Y161" s="41"/>
      <c r="Z161" s="41"/>
    </row>
    <row r="162" spans="1:26" ht="12.75" customHeight="1">
      <c r="A162" s="51"/>
      <c r="B162" s="41"/>
      <c r="C162" s="41"/>
      <c r="D162" s="41"/>
      <c r="E162" s="41"/>
      <c r="F162" s="41"/>
      <c r="G162" s="41"/>
      <c r="H162" s="41"/>
      <c r="I162" s="41"/>
      <c r="J162" s="41"/>
      <c r="K162" s="41"/>
      <c r="L162" s="50"/>
      <c r="M162" s="41"/>
      <c r="N162" s="41"/>
      <c r="O162" s="41"/>
      <c r="P162" s="41"/>
      <c r="Q162" s="41"/>
      <c r="R162" s="41"/>
      <c r="S162" s="41"/>
      <c r="T162" s="41"/>
      <c r="U162" s="41"/>
      <c r="V162" s="41"/>
      <c r="W162" s="41"/>
      <c r="X162" s="41"/>
      <c r="Y162" s="41"/>
      <c r="Z162" s="41"/>
    </row>
    <row r="163" spans="1:26" ht="12.75" customHeight="1">
      <c r="A163" s="51"/>
      <c r="B163" s="41"/>
      <c r="C163" s="41"/>
      <c r="D163" s="41"/>
      <c r="E163" s="41"/>
      <c r="F163" s="41"/>
      <c r="G163" s="41"/>
      <c r="H163" s="41"/>
      <c r="I163" s="41"/>
      <c r="J163" s="41"/>
      <c r="K163" s="41"/>
      <c r="L163" s="50"/>
      <c r="M163" s="41"/>
      <c r="N163" s="41"/>
      <c r="O163" s="41"/>
      <c r="P163" s="41"/>
      <c r="Q163" s="41"/>
      <c r="R163" s="41"/>
      <c r="S163" s="41"/>
      <c r="T163" s="41"/>
      <c r="U163" s="41"/>
      <c r="V163" s="41"/>
      <c r="W163" s="41"/>
      <c r="X163" s="41"/>
      <c r="Y163" s="41"/>
      <c r="Z163" s="41"/>
    </row>
    <row r="164" spans="1:26" ht="12.75" customHeight="1">
      <c r="A164" s="51"/>
      <c r="B164" s="41"/>
      <c r="C164" s="41"/>
      <c r="D164" s="41"/>
      <c r="E164" s="41"/>
      <c r="F164" s="41"/>
      <c r="G164" s="41"/>
      <c r="H164" s="41"/>
      <c r="I164" s="41"/>
      <c r="J164" s="41"/>
      <c r="K164" s="41"/>
      <c r="L164" s="50"/>
      <c r="M164" s="41"/>
      <c r="N164" s="41"/>
      <c r="O164" s="41"/>
      <c r="P164" s="41"/>
      <c r="Q164" s="41"/>
      <c r="R164" s="41"/>
      <c r="S164" s="41"/>
      <c r="T164" s="41"/>
      <c r="U164" s="41"/>
      <c r="V164" s="41"/>
      <c r="W164" s="41"/>
      <c r="X164" s="41"/>
      <c r="Y164" s="41"/>
      <c r="Z164" s="41"/>
    </row>
    <row r="165" spans="1:26" ht="12.75" customHeight="1">
      <c r="A165" s="51"/>
      <c r="B165" s="41"/>
      <c r="C165" s="41"/>
      <c r="D165" s="41"/>
      <c r="E165" s="41"/>
      <c r="F165" s="41"/>
      <c r="G165" s="41"/>
      <c r="H165" s="41"/>
      <c r="I165" s="41"/>
      <c r="J165" s="41"/>
      <c r="K165" s="41"/>
      <c r="L165" s="50"/>
      <c r="M165" s="41"/>
      <c r="N165" s="41"/>
      <c r="O165" s="41"/>
      <c r="P165" s="41"/>
      <c r="Q165" s="41"/>
      <c r="R165" s="41"/>
      <c r="S165" s="41"/>
      <c r="T165" s="41"/>
      <c r="U165" s="41"/>
      <c r="V165" s="41"/>
      <c r="W165" s="41"/>
      <c r="X165" s="41"/>
      <c r="Y165" s="41"/>
      <c r="Z165" s="41"/>
    </row>
    <row r="166" spans="1:26" ht="12.75" customHeight="1">
      <c r="A166" s="51"/>
      <c r="B166" s="41"/>
      <c r="C166" s="41"/>
      <c r="D166" s="41"/>
      <c r="E166" s="41"/>
      <c r="F166" s="41"/>
      <c r="G166" s="41"/>
      <c r="H166" s="41"/>
      <c r="I166" s="41"/>
      <c r="J166" s="41"/>
      <c r="K166" s="41"/>
      <c r="L166" s="50"/>
      <c r="M166" s="41"/>
      <c r="N166" s="41"/>
      <c r="O166" s="41"/>
      <c r="P166" s="41"/>
      <c r="Q166" s="41"/>
      <c r="R166" s="41"/>
      <c r="S166" s="41"/>
      <c r="T166" s="41"/>
      <c r="U166" s="41"/>
      <c r="V166" s="41"/>
      <c r="W166" s="41"/>
      <c r="X166" s="41"/>
      <c r="Y166" s="41"/>
      <c r="Z166" s="41"/>
    </row>
    <row r="167" spans="1:26" ht="12.75" customHeight="1">
      <c r="A167" s="51"/>
      <c r="B167" s="41"/>
      <c r="C167" s="41"/>
      <c r="D167" s="41"/>
      <c r="E167" s="41"/>
      <c r="F167" s="41"/>
      <c r="G167" s="41"/>
      <c r="H167" s="41"/>
      <c r="I167" s="41"/>
      <c r="J167" s="41"/>
      <c r="K167" s="41"/>
      <c r="L167" s="50"/>
      <c r="M167" s="41"/>
      <c r="N167" s="41"/>
      <c r="O167" s="41"/>
      <c r="P167" s="41"/>
      <c r="Q167" s="41"/>
      <c r="R167" s="41"/>
      <c r="S167" s="41"/>
      <c r="T167" s="41"/>
      <c r="U167" s="41"/>
      <c r="V167" s="41"/>
      <c r="W167" s="41"/>
      <c r="X167" s="41"/>
      <c r="Y167" s="41"/>
      <c r="Z167" s="41"/>
    </row>
    <row r="168" spans="1:26" ht="12.75" customHeight="1">
      <c r="A168" s="51"/>
      <c r="B168" s="41"/>
      <c r="C168" s="41"/>
      <c r="D168" s="41"/>
      <c r="E168" s="41"/>
      <c r="F168" s="41"/>
      <c r="G168" s="41"/>
      <c r="H168" s="41"/>
      <c r="I168" s="41"/>
      <c r="J168" s="41"/>
      <c r="K168" s="41"/>
      <c r="L168" s="50"/>
      <c r="M168" s="41"/>
      <c r="N168" s="41"/>
      <c r="O168" s="41"/>
      <c r="P168" s="41"/>
      <c r="Q168" s="41"/>
      <c r="R168" s="41"/>
      <c r="S168" s="41"/>
      <c r="T168" s="41"/>
      <c r="U168" s="41"/>
      <c r="V168" s="41"/>
      <c r="W168" s="41"/>
      <c r="X168" s="41"/>
      <c r="Y168" s="41"/>
      <c r="Z168" s="41"/>
    </row>
    <row r="169" spans="1:26" ht="12.75" customHeight="1">
      <c r="A169" s="51"/>
      <c r="B169" s="41"/>
      <c r="C169" s="41"/>
      <c r="D169" s="41"/>
      <c r="E169" s="41"/>
      <c r="F169" s="41"/>
      <c r="G169" s="41"/>
      <c r="H169" s="41"/>
      <c r="I169" s="41"/>
      <c r="J169" s="41"/>
      <c r="K169" s="41"/>
      <c r="L169" s="50"/>
      <c r="M169" s="41"/>
      <c r="N169" s="41"/>
      <c r="O169" s="41"/>
      <c r="P169" s="41"/>
      <c r="Q169" s="41"/>
      <c r="R169" s="41"/>
      <c r="S169" s="41"/>
      <c r="T169" s="41"/>
      <c r="U169" s="41"/>
      <c r="V169" s="41"/>
      <c r="W169" s="41"/>
      <c r="X169" s="41"/>
      <c r="Y169" s="41"/>
      <c r="Z169" s="41"/>
    </row>
    <row r="170" spans="1:26" ht="12.75" customHeight="1">
      <c r="A170" s="51"/>
      <c r="B170" s="41"/>
      <c r="C170" s="41"/>
      <c r="D170" s="41"/>
      <c r="E170" s="41"/>
      <c r="F170" s="41"/>
      <c r="G170" s="41"/>
      <c r="H170" s="41"/>
      <c r="I170" s="41"/>
      <c r="J170" s="41"/>
      <c r="K170" s="41"/>
      <c r="L170" s="50"/>
      <c r="M170" s="41"/>
      <c r="N170" s="41"/>
      <c r="O170" s="41"/>
      <c r="P170" s="41"/>
      <c r="Q170" s="41"/>
      <c r="R170" s="41"/>
      <c r="S170" s="41"/>
      <c r="T170" s="41"/>
      <c r="U170" s="41"/>
      <c r="V170" s="41"/>
      <c r="W170" s="41"/>
      <c r="X170" s="41"/>
      <c r="Y170" s="41"/>
      <c r="Z170" s="41"/>
    </row>
    <row r="171" spans="1:26" ht="12.75" customHeight="1">
      <c r="A171" s="51"/>
      <c r="B171" s="41"/>
      <c r="C171" s="41"/>
      <c r="D171" s="41"/>
      <c r="E171" s="41"/>
      <c r="F171" s="41"/>
      <c r="G171" s="41"/>
      <c r="H171" s="41"/>
      <c r="I171" s="41"/>
      <c r="J171" s="41"/>
      <c r="K171" s="41"/>
      <c r="L171" s="50"/>
      <c r="M171" s="41"/>
      <c r="N171" s="41"/>
      <c r="O171" s="41"/>
      <c r="P171" s="41"/>
      <c r="Q171" s="41"/>
      <c r="R171" s="41"/>
      <c r="S171" s="41"/>
      <c r="T171" s="41"/>
      <c r="U171" s="41"/>
      <c r="V171" s="41"/>
      <c r="W171" s="41"/>
      <c r="X171" s="41"/>
      <c r="Y171" s="41"/>
      <c r="Z171" s="41"/>
    </row>
    <row r="172" spans="1:26" ht="12.75" customHeight="1">
      <c r="A172" s="51"/>
      <c r="B172" s="41"/>
      <c r="C172" s="41"/>
      <c r="D172" s="41"/>
      <c r="E172" s="41"/>
      <c r="F172" s="41"/>
      <c r="G172" s="41"/>
      <c r="H172" s="41"/>
      <c r="I172" s="41"/>
      <c r="J172" s="41"/>
      <c r="K172" s="41"/>
      <c r="L172" s="50"/>
      <c r="M172" s="41"/>
      <c r="N172" s="41"/>
      <c r="O172" s="41"/>
      <c r="P172" s="41"/>
      <c r="Q172" s="41"/>
      <c r="R172" s="41"/>
      <c r="S172" s="41"/>
      <c r="T172" s="41"/>
      <c r="U172" s="41"/>
      <c r="V172" s="41"/>
      <c r="W172" s="41"/>
      <c r="X172" s="41"/>
      <c r="Y172" s="41"/>
      <c r="Z172" s="41"/>
    </row>
    <row r="173" spans="1:26" ht="12.75" customHeight="1">
      <c r="A173" s="51"/>
      <c r="B173" s="41"/>
      <c r="C173" s="41"/>
      <c r="D173" s="41"/>
      <c r="E173" s="41"/>
      <c r="F173" s="41"/>
      <c r="G173" s="41"/>
      <c r="H173" s="41"/>
      <c r="I173" s="41"/>
      <c r="J173" s="41"/>
      <c r="K173" s="41"/>
      <c r="L173" s="50"/>
      <c r="M173" s="41"/>
      <c r="N173" s="41"/>
      <c r="O173" s="41"/>
      <c r="P173" s="41"/>
      <c r="Q173" s="41"/>
      <c r="R173" s="41"/>
      <c r="S173" s="41"/>
      <c r="T173" s="41"/>
      <c r="U173" s="41"/>
      <c r="V173" s="41"/>
      <c r="W173" s="41"/>
      <c r="X173" s="41"/>
      <c r="Y173" s="41"/>
      <c r="Z173" s="41"/>
    </row>
    <row r="174" spans="1:26" ht="12.75" customHeight="1">
      <c r="A174" s="51"/>
      <c r="B174" s="41"/>
      <c r="C174" s="41"/>
      <c r="D174" s="41"/>
      <c r="E174" s="41"/>
      <c r="F174" s="41"/>
      <c r="G174" s="41"/>
      <c r="H174" s="41"/>
      <c r="I174" s="41"/>
      <c r="J174" s="41"/>
      <c r="K174" s="41"/>
      <c r="L174" s="50"/>
      <c r="M174" s="41"/>
      <c r="N174" s="41"/>
      <c r="O174" s="41"/>
      <c r="P174" s="41"/>
      <c r="Q174" s="41"/>
      <c r="R174" s="41"/>
      <c r="S174" s="41"/>
      <c r="T174" s="41"/>
      <c r="U174" s="41"/>
      <c r="V174" s="41"/>
      <c r="W174" s="41"/>
      <c r="X174" s="41"/>
      <c r="Y174" s="41"/>
      <c r="Z174" s="41"/>
    </row>
    <row r="175" spans="1:26" ht="12.75" customHeight="1">
      <c r="A175" s="51"/>
      <c r="B175" s="41"/>
      <c r="C175" s="41"/>
      <c r="D175" s="41"/>
      <c r="E175" s="41"/>
      <c r="F175" s="41"/>
      <c r="G175" s="41"/>
      <c r="H175" s="41"/>
      <c r="I175" s="41"/>
      <c r="J175" s="41"/>
      <c r="K175" s="41"/>
      <c r="L175" s="50"/>
      <c r="M175" s="41"/>
      <c r="N175" s="41"/>
      <c r="O175" s="41"/>
      <c r="P175" s="41"/>
      <c r="Q175" s="41"/>
      <c r="R175" s="41"/>
      <c r="S175" s="41"/>
      <c r="T175" s="41"/>
      <c r="U175" s="41"/>
      <c r="V175" s="41"/>
      <c r="W175" s="41"/>
      <c r="X175" s="41"/>
      <c r="Y175" s="41"/>
      <c r="Z175" s="41"/>
    </row>
    <row r="176" spans="1:26" ht="12.75" customHeight="1">
      <c r="A176" s="51"/>
      <c r="B176" s="41"/>
      <c r="C176" s="41"/>
      <c r="D176" s="41"/>
      <c r="E176" s="41"/>
      <c r="F176" s="41"/>
      <c r="G176" s="41"/>
      <c r="H176" s="41"/>
      <c r="I176" s="41"/>
      <c r="J176" s="41"/>
      <c r="K176" s="41"/>
      <c r="L176" s="50"/>
      <c r="M176" s="41"/>
      <c r="N176" s="41"/>
      <c r="O176" s="41"/>
      <c r="P176" s="41"/>
      <c r="Q176" s="41"/>
      <c r="R176" s="41"/>
      <c r="S176" s="41"/>
      <c r="T176" s="41"/>
      <c r="U176" s="41"/>
      <c r="V176" s="41"/>
      <c r="W176" s="41"/>
      <c r="X176" s="41"/>
      <c r="Y176" s="41"/>
      <c r="Z176" s="41"/>
    </row>
    <row r="177" spans="1:26" ht="12.75" customHeight="1">
      <c r="A177" s="51"/>
      <c r="B177" s="41"/>
      <c r="C177" s="41"/>
      <c r="D177" s="41"/>
      <c r="E177" s="41"/>
      <c r="F177" s="41"/>
      <c r="G177" s="41"/>
      <c r="H177" s="41"/>
      <c r="I177" s="41"/>
      <c r="J177" s="41"/>
      <c r="K177" s="41"/>
      <c r="L177" s="50"/>
      <c r="M177" s="41"/>
      <c r="N177" s="41"/>
      <c r="O177" s="41"/>
      <c r="P177" s="41"/>
      <c r="Q177" s="41"/>
      <c r="R177" s="41"/>
      <c r="S177" s="41"/>
      <c r="T177" s="41"/>
      <c r="U177" s="41"/>
      <c r="V177" s="41"/>
      <c r="W177" s="41"/>
      <c r="X177" s="41"/>
      <c r="Y177" s="41"/>
      <c r="Z177" s="41"/>
    </row>
    <row r="178" spans="1:26" ht="12.75" customHeight="1">
      <c r="A178" s="51"/>
      <c r="B178" s="41"/>
      <c r="C178" s="41"/>
      <c r="D178" s="41"/>
      <c r="E178" s="41"/>
      <c r="F178" s="41"/>
      <c r="G178" s="41"/>
      <c r="H178" s="41"/>
      <c r="I178" s="41"/>
      <c r="J178" s="41"/>
      <c r="K178" s="41"/>
      <c r="L178" s="50"/>
      <c r="M178" s="41"/>
      <c r="N178" s="41"/>
      <c r="O178" s="41"/>
      <c r="P178" s="41"/>
      <c r="Q178" s="41"/>
      <c r="R178" s="41"/>
      <c r="S178" s="41"/>
      <c r="T178" s="41"/>
      <c r="U178" s="41"/>
      <c r="V178" s="41"/>
      <c r="W178" s="41"/>
      <c r="X178" s="41"/>
      <c r="Y178" s="41"/>
      <c r="Z178" s="41"/>
    </row>
    <row r="179" spans="1:26" ht="12.75" customHeight="1">
      <c r="A179" s="51"/>
      <c r="B179" s="41"/>
      <c r="C179" s="41"/>
      <c r="D179" s="41"/>
      <c r="E179" s="41"/>
      <c r="F179" s="41"/>
      <c r="G179" s="41"/>
      <c r="H179" s="41"/>
      <c r="I179" s="41"/>
      <c r="J179" s="41"/>
      <c r="K179" s="41"/>
      <c r="L179" s="50"/>
      <c r="M179" s="41"/>
      <c r="N179" s="41"/>
      <c r="O179" s="41"/>
      <c r="P179" s="41"/>
      <c r="Q179" s="41"/>
      <c r="R179" s="41"/>
      <c r="S179" s="41"/>
      <c r="T179" s="41"/>
      <c r="U179" s="41"/>
      <c r="V179" s="41"/>
      <c r="W179" s="41"/>
      <c r="X179" s="41"/>
      <c r="Y179" s="41"/>
      <c r="Z179" s="41"/>
    </row>
    <row r="180" spans="1:26" ht="12.75" customHeight="1">
      <c r="A180" s="51"/>
      <c r="B180" s="41"/>
      <c r="C180" s="41"/>
      <c r="D180" s="41"/>
      <c r="E180" s="41"/>
      <c r="F180" s="41"/>
      <c r="G180" s="41"/>
      <c r="H180" s="41"/>
      <c r="I180" s="41"/>
      <c r="J180" s="41"/>
      <c r="K180" s="41"/>
      <c r="L180" s="50"/>
      <c r="M180" s="41"/>
      <c r="N180" s="41"/>
      <c r="O180" s="41"/>
      <c r="P180" s="41"/>
      <c r="Q180" s="41"/>
      <c r="R180" s="41"/>
      <c r="S180" s="41"/>
      <c r="T180" s="41"/>
      <c r="U180" s="41"/>
      <c r="V180" s="41"/>
      <c r="W180" s="41"/>
      <c r="X180" s="41"/>
      <c r="Y180" s="41"/>
      <c r="Z180" s="41"/>
    </row>
    <row r="181" spans="1:26" ht="12.75" customHeight="1">
      <c r="A181" s="51"/>
      <c r="B181" s="41"/>
      <c r="C181" s="41"/>
      <c r="D181" s="41"/>
      <c r="E181" s="41"/>
      <c r="F181" s="41"/>
      <c r="G181" s="41"/>
      <c r="H181" s="41"/>
      <c r="I181" s="41"/>
      <c r="J181" s="41"/>
      <c r="K181" s="41"/>
      <c r="L181" s="50"/>
      <c r="M181" s="41"/>
      <c r="N181" s="41"/>
      <c r="O181" s="41"/>
      <c r="P181" s="41"/>
      <c r="Q181" s="41"/>
      <c r="R181" s="41"/>
      <c r="S181" s="41"/>
      <c r="T181" s="41"/>
      <c r="U181" s="41"/>
      <c r="V181" s="41"/>
      <c r="W181" s="41"/>
      <c r="X181" s="41"/>
      <c r="Y181" s="41"/>
      <c r="Z181" s="41"/>
    </row>
    <row r="182" spans="1:26" ht="12.75" customHeight="1">
      <c r="A182" s="51"/>
      <c r="B182" s="41"/>
      <c r="C182" s="41"/>
      <c r="D182" s="41"/>
      <c r="E182" s="41"/>
      <c r="F182" s="41"/>
      <c r="G182" s="41"/>
      <c r="H182" s="41"/>
      <c r="I182" s="41"/>
      <c r="J182" s="41"/>
      <c r="K182" s="41"/>
      <c r="L182" s="50"/>
      <c r="M182" s="41"/>
      <c r="N182" s="41"/>
      <c r="O182" s="41"/>
      <c r="P182" s="41"/>
      <c r="Q182" s="41"/>
      <c r="R182" s="41"/>
      <c r="S182" s="41"/>
      <c r="T182" s="41"/>
      <c r="U182" s="41"/>
      <c r="V182" s="41"/>
      <c r="W182" s="41"/>
      <c r="X182" s="41"/>
      <c r="Y182" s="41"/>
      <c r="Z182" s="41"/>
    </row>
    <row r="183" spans="1:26" ht="12.75" customHeight="1">
      <c r="A183" s="51"/>
      <c r="B183" s="41"/>
      <c r="C183" s="41"/>
      <c r="D183" s="41"/>
      <c r="E183" s="41"/>
      <c r="F183" s="41"/>
      <c r="G183" s="41"/>
      <c r="H183" s="41"/>
      <c r="I183" s="41"/>
      <c r="J183" s="41"/>
      <c r="K183" s="41"/>
      <c r="L183" s="50"/>
      <c r="M183" s="41"/>
      <c r="N183" s="41"/>
      <c r="O183" s="41"/>
      <c r="P183" s="41"/>
      <c r="Q183" s="41"/>
      <c r="R183" s="41"/>
      <c r="S183" s="41"/>
      <c r="T183" s="41"/>
      <c r="U183" s="41"/>
      <c r="V183" s="41"/>
      <c r="W183" s="41"/>
      <c r="X183" s="41"/>
      <c r="Y183" s="41"/>
      <c r="Z183" s="41"/>
    </row>
    <row r="184" spans="1:26" ht="12.75" customHeight="1">
      <c r="A184" s="51"/>
      <c r="B184" s="41"/>
      <c r="C184" s="41"/>
      <c r="D184" s="41"/>
      <c r="E184" s="41"/>
      <c r="F184" s="41"/>
      <c r="G184" s="41"/>
      <c r="H184" s="41"/>
      <c r="I184" s="41"/>
      <c r="J184" s="41"/>
      <c r="K184" s="41"/>
      <c r="L184" s="50"/>
      <c r="M184" s="41"/>
      <c r="N184" s="41"/>
      <c r="O184" s="41"/>
      <c r="P184" s="41"/>
      <c r="Q184" s="41"/>
      <c r="R184" s="41"/>
      <c r="S184" s="41"/>
      <c r="T184" s="41"/>
      <c r="U184" s="41"/>
      <c r="V184" s="41"/>
      <c r="W184" s="41"/>
      <c r="X184" s="41"/>
      <c r="Y184" s="41"/>
      <c r="Z184" s="41"/>
    </row>
    <row r="185" spans="1:26" ht="12.75" customHeight="1">
      <c r="A185" s="51"/>
      <c r="B185" s="41"/>
      <c r="C185" s="41"/>
      <c r="D185" s="41"/>
      <c r="E185" s="41"/>
      <c r="F185" s="41"/>
      <c r="G185" s="41"/>
      <c r="H185" s="41"/>
      <c r="I185" s="41"/>
      <c r="J185" s="41"/>
      <c r="K185" s="41"/>
      <c r="L185" s="50"/>
      <c r="M185" s="41"/>
      <c r="N185" s="41"/>
      <c r="O185" s="41"/>
      <c r="P185" s="41"/>
      <c r="Q185" s="41"/>
      <c r="R185" s="41"/>
      <c r="S185" s="41"/>
      <c r="T185" s="41"/>
      <c r="U185" s="41"/>
      <c r="V185" s="41"/>
      <c r="W185" s="41"/>
      <c r="X185" s="41"/>
      <c r="Y185" s="41"/>
      <c r="Z185" s="41"/>
    </row>
    <row r="186" spans="1:26" ht="12.75" customHeight="1">
      <c r="A186" s="51"/>
      <c r="B186" s="41"/>
      <c r="C186" s="41"/>
      <c r="D186" s="41"/>
      <c r="E186" s="41"/>
      <c r="F186" s="41"/>
      <c r="G186" s="41"/>
      <c r="H186" s="41"/>
      <c r="I186" s="41"/>
      <c r="J186" s="41"/>
      <c r="K186" s="41"/>
      <c r="L186" s="50"/>
      <c r="M186" s="41"/>
      <c r="N186" s="41"/>
      <c r="O186" s="41"/>
      <c r="P186" s="41"/>
      <c r="Q186" s="41"/>
      <c r="R186" s="41"/>
      <c r="S186" s="41"/>
      <c r="T186" s="41"/>
      <c r="U186" s="41"/>
      <c r="V186" s="41"/>
      <c r="W186" s="41"/>
      <c r="X186" s="41"/>
      <c r="Y186" s="41"/>
      <c r="Z186" s="41"/>
    </row>
    <row r="187" spans="1:26" ht="12.75" customHeight="1">
      <c r="A187" s="51"/>
      <c r="B187" s="41"/>
      <c r="C187" s="41"/>
      <c r="D187" s="41"/>
      <c r="E187" s="41"/>
      <c r="F187" s="41"/>
      <c r="G187" s="41"/>
      <c r="H187" s="41"/>
      <c r="I187" s="41"/>
      <c r="J187" s="41"/>
      <c r="K187" s="41"/>
      <c r="L187" s="50"/>
      <c r="M187" s="41"/>
      <c r="N187" s="41"/>
      <c r="O187" s="41"/>
      <c r="P187" s="41"/>
      <c r="Q187" s="41"/>
      <c r="R187" s="41"/>
      <c r="S187" s="41"/>
      <c r="T187" s="41"/>
      <c r="U187" s="41"/>
      <c r="V187" s="41"/>
      <c r="W187" s="41"/>
      <c r="X187" s="41"/>
      <c r="Y187" s="41"/>
      <c r="Z187" s="41"/>
    </row>
    <row r="188" spans="1:26" ht="12.75" customHeight="1">
      <c r="A188" s="51"/>
      <c r="B188" s="41"/>
      <c r="C188" s="41"/>
      <c r="D188" s="41"/>
      <c r="E188" s="41"/>
      <c r="F188" s="41"/>
      <c r="G188" s="41"/>
      <c r="H188" s="41"/>
      <c r="I188" s="41"/>
      <c r="J188" s="41"/>
      <c r="K188" s="41"/>
      <c r="L188" s="50"/>
      <c r="M188" s="41"/>
      <c r="N188" s="41"/>
      <c r="O188" s="41"/>
      <c r="P188" s="41"/>
      <c r="Q188" s="41"/>
      <c r="R188" s="41"/>
      <c r="S188" s="41"/>
      <c r="T188" s="41"/>
      <c r="U188" s="41"/>
      <c r="V188" s="41"/>
      <c r="W188" s="41"/>
      <c r="X188" s="41"/>
      <c r="Y188" s="41"/>
      <c r="Z188" s="41"/>
    </row>
    <row r="189" spans="1:26" ht="12.75" customHeight="1">
      <c r="A189" s="51"/>
      <c r="B189" s="41"/>
      <c r="C189" s="41"/>
      <c r="D189" s="41"/>
      <c r="E189" s="41"/>
      <c r="F189" s="41"/>
      <c r="G189" s="41"/>
      <c r="H189" s="41"/>
      <c r="I189" s="41"/>
      <c r="J189" s="41"/>
      <c r="K189" s="41"/>
      <c r="L189" s="50"/>
      <c r="M189" s="41"/>
      <c r="N189" s="41"/>
      <c r="O189" s="41"/>
      <c r="P189" s="41"/>
      <c r="Q189" s="41"/>
      <c r="R189" s="41"/>
      <c r="S189" s="41"/>
      <c r="T189" s="41"/>
      <c r="U189" s="41"/>
      <c r="V189" s="41"/>
      <c r="W189" s="41"/>
      <c r="X189" s="41"/>
      <c r="Y189" s="41"/>
      <c r="Z189" s="41"/>
    </row>
    <row r="190" spans="1:26" ht="12.75" customHeight="1">
      <c r="A190" s="51"/>
      <c r="B190" s="41"/>
      <c r="C190" s="41"/>
      <c r="D190" s="41"/>
      <c r="E190" s="41"/>
      <c r="F190" s="41"/>
      <c r="G190" s="41"/>
      <c r="H190" s="41"/>
      <c r="I190" s="41"/>
      <c r="J190" s="41"/>
      <c r="K190" s="41"/>
      <c r="L190" s="50"/>
      <c r="M190" s="41"/>
      <c r="N190" s="41"/>
      <c r="O190" s="41"/>
      <c r="P190" s="41"/>
      <c r="Q190" s="41"/>
      <c r="R190" s="41"/>
      <c r="S190" s="41"/>
      <c r="T190" s="41"/>
      <c r="U190" s="41"/>
      <c r="V190" s="41"/>
      <c r="W190" s="41"/>
      <c r="X190" s="41"/>
      <c r="Y190" s="41"/>
      <c r="Z190" s="41"/>
    </row>
    <row r="191" spans="1:26" ht="12.75" customHeight="1">
      <c r="A191" s="51"/>
      <c r="B191" s="41"/>
      <c r="C191" s="41"/>
      <c r="D191" s="41"/>
      <c r="E191" s="41"/>
      <c r="F191" s="41"/>
      <c r="G191" s="41"/>
      <c r="H191" s="41"/>
      <c r="I191" s="41"/>
      <c r="J191" s="41"/>
      <c r="K191" s="41"/>
      <c r="L191" s="50"/>
      <c r="M191" s="41"/>
      <c r="N191" s="41"/>
      <c r="O191" s="41"/>
      <c r="P191" s="41"/>
      <c r="Q191" s="41"/>
      <c r="R191" s="41"/>
      <c r="S191" s="41"/>
      <c r="T191" s="41"/>
      <c r="U191" s="41"/>
      <c r="V191" s="41"/>
      <c r="W191" s="41"/>
      <c r="X191" s="41"/>
      <c r="Y191" s="41"/>
      <c r="Z191" s="41"/>
    </row>
    <row r="192" spans="1:26" ht="12.75" customHeight="1">
      <c r="A192" s="51"/>
      <c r="B192" s="41"/>
      <c r="C192" s="41"/>
      <c r="D192" s="41"/>
      <c r="E192" s="41"/>
      <c r="F192" s="41"/>
      <c r="G192" s="41"/>
      <c r="H192" s="41"/>
      <c r="I192" s="41"/>
      <c r="J192" s="41"/>
      <c r="K192" s="41"/>
      <c r="L192" s="50"/>
      <c r="M192" s="41"/>
      <c r="N192" s="41"/>
      <c r="O192" s="41"/>
      <c r="P192" s="41"/>
      <c r="Q192" s="41"/>
      <c r="R192" s="41"/>
      <c r="S192" s="41"/>
      <c r="T192" s="41"/>
      <c r="U192" s="41"/>
      <c r="V192" s="41"/>
      <c r="W192" s="41"/>
      <c r="X192" s="41"/>
      <c r="Y192" s="41"/>
      <c r="Z192" s="41"/>
    </row>
    <row r="193" spans="1:26" ht="12.75" customHeight="1">
      <c r="A193" s="51"/>
      <c r="B193" s="41"/>
      <c r="C193" s="41"/>
      <c r="D193" s="41"/>
      <c r="E193" s="41"/>
      <c r="F193" s="41"/>
      <c r="G193" s="41"/>
      <c r="H193" s="41"/>
      <c r="I193" s="41"/>
      <c r="J193" s="41"/>
      <c r="K193" s="41"/>
      <c r="L193" s="50"/>
      <c r="M193" s="41"/>
      <c r="N193" s="41"/>
      <c r="O193" s="41"/>
      <c r="P193" s="41"/>
      <c r="Q193" s="41"/>
      <c r="R193" s="41"/>
      <c r="S193" s="41"/>
      <c r="T193" s="41"/>
      <c r="U193" s="41"/>
      <c r="V193" s="41"/>
      <c r="W193" s="41"/>
      <c r="X193" s="41"/>
      <c r="Y193" s="41"/>
      <c r="Z193" s="41"/>
    </row>
    <row r="194" spans="1:26" ht="12.75" customHeight="1">
      <c r="A194" s="51"/>
      <c r="B194" s="41"/>
      <c r="C194" s="41"/>
      <c r="D194" s="41"/>
      <c r="E194" s="41"/>
      <c r="F194" s="41"/>
      <c r="G194" s="41"/>
      <c r="H194" s="41"/>
      <c r="I194" s="41"/>
      <c r="J194" s="41"/>
      <c r="K194" s="41"/>
      <c r="L194" s="50"/>
      <c r="M194" s="41"/>
      <c r="N194" s="41"/>
      <c r="O194" s="41"/>
      <c r="P194" s="41"/>
      <c r="Q194" s="41"/>
      <c r="R194" s="41"/>
      <c r="S194" s="41"/>
      <c r="T194" s="41"/>
      <c r="U194" s="41"/>
      <c r="V194" s="41"/>
      <c r="W194" s="41"/>
      <c r="X194" s="41"/>
      <c r="Y194" s="41"/>
      <c r="Z194" s="41"/>
    </row>
    <row r="195" spans="1:26" ht="12.75" customHeight="1">
      <c r="A195" s="51"/>
      <c r="B195" s="41"/>
      <c r="C195" s="41"/>
      <c r="D195" s="41"/>
      <c r="E195" s="41"/>
      <c r="F195" s="41"/>
      <c r="G195" s="41"/>
      <c r="H195" s="41"/>
      <c r="I195" s="41"/>
      <c r="J195" s="41"/>
      <c r="K195" s="41"/>
      <c r="L195" s="50"/>
      <c r="M195" s="41"/>
      <c r="N195" s="41"/>
      <c r="O195" s="41"/>
      <c r="P195" s="41"/>
      <c r="Q195" s="41"/>
      <c r="R195" s="41"/>
      <c r="S195" s="41"/>
      <c r="T195" s="41"/>
      <c r="U195" s="41"/>
      <c r="V195" s="41"/>
      <c r="W195" s="41"/>
      <c r="X195" s="41"/>
      <c r="Y195" s="41"/>
      <c r="Z195" s="41"/>
    </row>
    <row r="196" spans="1:26" ht="12.75" customHeight="1">
      <c r="A196" s="51"/>
      <c r="B196" s="41"/>
      <c r="C196" s="41"/>
      <c r="D196" s="41"/>
      <c r="E196" s="41"/>
      <c r="F196" s="41"/>
      <c r="G196" s="41"/>
      <c r="H196" s="41"/>
      <c r="I196" s="41"/>
      <c r="J196" s="41"/>
      <c r="K196" s="41"/>
      <c r="L196" s="50"/>
      <c r="M196" s="41"/>
      <c r="N196" s="41"/>
      <c r="O196" s="41"/>
      <c r="P196" s="41"/>
      <c r="Q196" s="41"/>
      <c r="R196" s="41"/>
      <c r="S196" s="41"/>
      <c r="T196" s="41"/>
      <c r="U196" s="41"/>
      <c r="V196" s="41"/>
      <c r="W196" s="41"/>
      <c r="X196" s="41"/>
      <c r="Y196" s="41"/>
      <c r="Z196" s="41"/>
    </row>
    <row r="197" spans="1:26" ht="12.75" customHeight="1">
      <c r="A197" s="51"/>
      <c r="B197" s="41"/>
      <c r="C197" s="41"/>
      <c r="D197" s="41"/>
      <c r="E197" s="41"/>
      <c r="F197" s="41"/>
      <c r="G197" s="41"/>
      <c r="H197" s="41"/>
      <c r="I197" s="41"/>
      <c r="J197" s="41"/>
      <c r="K197" s="41"/>
      <c r="L197" s="50"/>
      <c r="M197" s="41"/>
      <c r="N197" s="41"/>
      <c r="O197" s="41"/>
      <c r="P197" s="41"/>
      <c r="Q197" s="41"/>
      <c r="R197" s="41"/>
      <c r="S197" s="41"/>
      <c r="T197" s="41"/>
      <c r="U197" s="41"/>
      <c r="V197" s="41"/>
      <c r="W197" s="41"/>
      <c r="X197" s="41"/>
      <c r="Y197" s="41"/>
      <c r="Z197" s="41"/>
    </row>
    <row r="198" spans="1:26" ht="12.75" customHeight="1">
      <c r="A198" s="51"/>
      <c r="B198" s="41"/>
      <c r="C198" s="41"/>
      <c r="D198" s="41"/>
      <c r="E198" s="41"/>
      <c r="F198" s="41"/>
      <c r="G198" s="41"/>
      <c r="H198" s="41"/>
      <c r="I198" s="41"/>
      <c r="J198" s="41"/>
      <c r="K198" s="41"/>
      <c r="L198" s="50"/>
      <c r="M198" s="41"/>
      <c r="N198" s="41"/>
      <c r="O198" s="41"/>
      <c r="P198" s="41"/>
      <c r="Q198" s="41"/>
      <c r="R198" s="41"/>
      <c r="S198" s="41"/>
      <c r="T198" s="41"/>
      <c r="U198" s="41"/>
      <c r="V198" s="41"/>
      <c r="W198" s="41"/>
      <c r="X198" s="41"/>
      <c r="Y198" s="41"/>
      <c r="Z198" s="41"/>
    </row>
    <row r="199" spans="1:26" ht="12.75" customHeight="1">
      <c r="A199" s="51"/>
      <c r="B199" s="41"/>
      <c r="C199" s="41"/>
      <c r="D199" s="41"/>
      <c r="E199" s="41"/>
      <c r="F199" s="41"/>
      <c r="G199" s="41"/>
      <c r="H199" s="41"/>
      <c r="I199" s="41"/>
      <c r="J199" s="41"/>
      <c r="K199" s="41"/>
      <c r="L199" s="50"/>
      <c r="M199" s="41"/>
      <c r="N199" s="41"/>
      <c r="O199" s="41"/>
      <c r="P199" s="41"/>
      <c r="Q199" s="41"/>
      <c r="R199" s="41"/>
      <c r="S199" s="41"/>
      <c r="T199" s="41"/>
      <c r="U199" s="41"/>
      <c r="V199" s="41"/>
      <c r="W199" s="41"/>
      <c r="X199" s="41"/>
      <c r="Y199" s="41"/>
      <c r="Z199" s="41"/>
    </row>
    <row r="200" spans="1:26" ht="12.75" customHeight="1">
      <c r="A200" s="51"/>
      <c r="B200" s="41"/>
      <c r="C200" s="41"/>
      <c r="D200" s="41"/>
      <c r="E200" s="41"/>
      <c r="F200" s="41"/>
      <c r="G200" s="41"/>
      <c r="H200" s="41"/>
      <c r="I200" s="41"/>
      <c r="J200" s="41"/>
      <c r="K200" s="41"/>
      <c r="L200" s="50"/>
      <c r="M200" s="41"/>
      <c r="N200" s="41"/>
      <c r="O200" s="41"/>
      <c r="P200" s="41"/>
      <c r="Q200" s="41"/>
      <c r="R200" s="41"/>
      <c r="S200" s="41"/>
      <c r="T200" s="41"/>
      <c r="U200" s="41"/>
      <c r="V200" s="41"/>
      <c r="W200" s="41"/>
      <c r="X200" s="41"/>
      <c r="Y200" s="41"/>
      <c r="Z200" s="41"/>
    </row>
    <row r="201" spans="1:26" ht="12.75" customHeight="1">
      <c r="A201" s="51"/>
      <c r="B201" s="41"/>
      <c r="C201" s="41"/>
      <c r="D201" s="41"/>
      <c r="E201" s="41"/>
      <c r="F201" s="41"/>
      <c r="G201" s="41"/>
      <c r="H201" s="41"/>
      <c r="I201" s="41"/>
      <c r="J201" s="41"/>
      <c r="K201" s="41"/>
      <c r="L201" s="50"/>
      <c r="M201" s="41"/>
      <c r="N201" s="41"/>
      <c r="O201" s="41"/>
      <c r="P201" s="41"/>
      <c r="Q201" s="41"/>
      <c r="R201" s="41"/>
      <c r="S201" s="41"/>
      <c r="T201" s="41"/>
      <c r="U201" s="41"/>
      <c r="V201" s="41"/>
      <c r="W201" s="41"/>
      <c r="X201" s="41"/>
      <c r="Y201" s="41"/>
      <c r="Z201" s="41"/>
    </row>
    <row r="202" spans="1:26" ht="12.75" customHeight="1">
      <c r="A202" s="51"/>
      <c r="B202" s="41"/>
      <c r="C202" s="41"/>
      <c r="D202" s="41"/>
      <c r="E202" s="41"/>
      <c r="F202" s="41"/>
      <c r="G202" s="41"/>
      <c r="H202" s="41"/>
      <c r="I202" s="41"/>
      <c r="J202" s="41"/>
      <c r="K202" s="41"/>
      <c r="L202" s="50"/>
      <c r="M202" s="41"/>
      <c r="N202" s="41"/>
      <c r="O202" s="41"/>
      <c r="P202" s="41"/>
      <c r="Q202" s="41"/>
      <c r="R202" s="41"/>
      <c r="S202" s="41"/>
      <c r="T202" s="41"/>
      <c r="U202" s="41"/>
      <c r="V202" s="41"/>
      <c r="W202" s="41"/>
      <c r="X202" s="41"/>
      <c r="Y202" s="41"/>
      <c r="Z202" s="41"/>
    </row>
    <row r="203" spans="1:26" ht="12.75" customHeight="1">
      <c r="A203" s="51"/>
      <c r="B203" s="41"/>
      <c r="C203" s="41"/>
      <c r="D203" s="41"/>
      <c r="E203" s="41"/>
      <c r="F203" s="41"/>
      <c r="G203" s="41"/>
      <c r="H203" s="41"/>
      <c r="I203" s="41"/>
      <c r="J203" s="41"/>
      <c r="K203" s="41"/>
      <c r="L203" s="50"/>
      <c r="M203" s="41"/>
      <c r="N203" s="41"/>
      <c r="O203" s="41"/>
      <c r="P203" s="41"/>
      <c r="Q203" s="41"/>
      <c r="R203" s="41"/>
      <c r="S203" s="41"/>
      <c r="T203" s="41"/>
      <c r="U203" s="41"/>
      <c r="V203" s="41"/>
      <c r="W203" s="41"/>
      <c r="X203" s="41"/>
      <c r="Y203" s="41"/>
      <c r="Z203" s="41"/>
    </row>
    <row r="204" spans="1:26" ht="12.75" customHeight="1">
      <c r="A204" s="51"/>
      <c r="B204" s="41"/>
      <c r="C204" s="41"/>
      <c r="D204" s="41"/>
      <c r="E204" s="41"/>
      <c r="F204" s="41"/>
      <c r="G204" s="41"/>
      <c r="H204" s="41"/>
      <c r="I204" s="41"/>
      <c r="J204" s="41"/>
      <c r="K204" s="41"/>
      <c r="L204" s="50"/>
      <c r="M204" s="41"/>
      <c r="N204" s="41"/>
      <c r="O204" s="41"/>
      <c r="P204" s="41"/>
      <c r="Q204" s="41"/>
      <c r="R204" s="41"/>
      <c r="S204" s="41"/>
      <c r="T204" s="41"/>
      <c r="U204" s="41"/>
      <c r="V204" s="41"/>
      <c r="W204" s="41"/>
      <c r="X204" s="41"/>
      <c r="Y204" s="41"/>
      <c r="Z204" s="41"/>
    </row>
    <row r="205" spans="1:26" ht="12.75" customHeight="1">
      <c r="A205" s="51"/>
      <c r="B205" s="41"/>
      <c r="C205" s="41"/>
      <c r="D205" s="41"/>
      <c r="E205" s="41"/>
      <c r="F205" s="41"/>
      <c r="G205" s="41"/>
      <c r="H205" s="41"/>
      <c r="I205" s="41"/>
      <c r="J205" s="41"/>
      <c r="K205" s="41"/>
      <c r="L205" s="50"/>
      <c r="M205" s="41"/>
      <c r="N205" s="41"/>
      <c r="O205" s="41"/>
      <c r="P205" s="41"/>
      <c r="Q205" s="41"/>
      <c r="R205" s="41"/>
      <c r="S205" s="41"/>
      <c r="T205" s="41"/>
      <c r="U205" s="41"/>
      <c r="V205" s="41"/>
      <c r="W205" s="41"/>
      <c r="X205" s="41"/>
      <c r="Y205" s="41"/>
      <c r="Z205" s="41"/>
    </row>
    <row r="206" spans="1:26" ht="12.75" customHeight="1">
      <c r="A206" s="51"/>
      <c r="B206" s="41"/>
      <c r="C206" s="41"/>
      <c r="D206" s="41"/>
      <c r="E206" s="41"/>
      <c r="F206" s="41"/>
      <c r="G206" s="41"/>
      <c r="H206" s="41"/>
      <c r="I206" s="41"/>
      <c r="J206" s="41"/>
      <c r="K206" s="41"/>
      <c r="L206" s="50"/>
      <c r="M206" s="41"/>
      <c r="N206" s="41"/>
      <c r="O206" s="41"/>
      <c r="P206" s="41"/>
      <c r="Q206" s="41"/>
      <c r="R206" s="41"/>
      <c r="S206" s="41"/>
      <c r="T206" s="41"/>
      <c r="U206" s="41"/>
      <c r="V206" s="41"/>
      <c r="W206" s="41"/>
      <c r="X206" s="41"/>
      <c r="Y206" s="41"/>
      <c r="Z206" s="41"/>
    </row>
    <row r="207" spans="1:26" ht="12.75" customHeight="1">
      <c r="A207" s="51"/>
      <c r="B207" s="41"/>
      <c r="C207" s="41"/>
      <c r="D207" s="41"/>
      <c r="E207" s="41"/>
      <c r="F207" s="41"/>
      <c r="G207" s="41"/>
      <c r="H207" s="41"/>
      <c r="I207" s="41"/>
      <c r="J207" s="41"/>
      <c r="K207" s="41"/>
      <c r="L207" s="50"/>
      <c r="M207" s="41"/>
      <c r="N207" s="41"/>
      <c r="O207" s="41"/>
      <c r="P207" s="41"/>
      <c r="Q207" s="41"/>
      <c r="R207" s="41"/>
      <c r="S207" s="41"/>
      <c r="T207" s="41"/>
      <c r="U207" s="41"/>
      <c r="V207" s="41"/>
      <c r="W207" s="41"/>
      <c r="X207" s="41"/>
      <c r="Y207" s="41"/>
      <c r="Z207" s="41"/>
    </row>
    <row r="208" spans="1:26" ht="12.75" customHeight="1">
      <c r="A208" s="51"/>
      <c r="B208" s="41"/>
      <c r="C208" s="41"/>
      <c r="D208" s="41"/>
      <c r="E208" s="41"/>
      <c r="F208" s="41"/>
      <c r="G208" s="41"/>
      <c r="H208" s="41"/>
      <c r="I208" s="41"/>
      <c r="J208" s="41"/>
      <c r="K208" s="41"/>
      <c r="L208" s="50"/>
      <c r="M208" s="41"/>
      <c r="N208" s="41"/>
      <c r="O208" s="41"/>
      <c r="P208" s="41"/>
      <c r="Q208" s="41"/>
      <c r="R208" s="41"/>
      <c r="S208" s="41"/>
      <c r="T208" s="41"/>
      <c r="U208" s="41"/>
      <c r="V208" s="41"/>
      <c r="W208" s="41"/>
      <c r="X208" s="41"/>
      <c r="Y208" s="41"/>
      <c r="Z208" s="41"/>
    </row>
    <row r="209" spans="1:26" ht="12.75" customHeight="1">
      <c r="A209" s="51"/>
      <c r="B209" s="41"/>
      <c r="C209" s="41"/>
      <c r="D209" s="41"/>
      <c r="E209" s="41"/>
      <c r="F209" s="41"/>
      <c r="G209" s="41"/>
      <c r="H209" s="41"/>
      <c r="I209" s="41"/>
      <c r="J209" s="41"/>
      <c r="K209" s="41"/>
      <c r="L209" s="50"/>
      <c r="M209" s="41"/>
      <c r="N209" s="41"/>
      <c r="O209" s="41"/>
      <c r="P209" s="41"/>
      <c r="Q209" s="41"/>
      <c r="R209" s="41"/>
      <c r="S209" s="41"/>
      <c r="T209" s="41"/>
      <c r="U209" s="41"/>
      <c r="V209" s="41"/>
      <c r="W209" s="41"/>
      <c r="X209" s="41"/>
      <c r="Y209" s="41"/>
      <c r="Z209" s="41"/>
    </row>
    <row r="210" spans="1:26" ht="12.75" customHeight="1">
      <c r="A210" s="51"/>
      <c r="B210" s="41"/>
      <c r="C210" s="41"/>
      <c r="D210" s="41"/>
      <c r="E210" s="41"/>
      <c r="F210" s="41"/>
      <c r="G210" s="41"/>
      <c r="H210" s="41"/>
      <c r="I210" s="41"/>
      <c r="J210" s="41"/>
      <c r="K210" s="41"/>
      <c r="L210" s="50"/>
      <c r="M210" s="41"/>
      <c r="N210" s="41"/>
      <c r="O210" s="41"/>
      <c r="P210" s="41"/>
      <c r="Q210" s="41"/>
      <c r="R210" s="41"/>
      <c r="S210" s="41"/>
      <c r="T210" s="41"/>
      <c r="U210" s="41"/>
      <c r="V210" s="41"/>
      <c r="W210" s="41"/>
      <c r="X210" s="41"/>
      <c r="Y210" s="41"/>
      <c r="Z210" s="41"/>
    </row>
    <row r="211" spans="1:26" ht="12.75" customHeight="1">
      <c r="A211" s="51"/>
      <c r="B211" s="41"/>
      <c r="C211" s="41"/>
      <c r="D211" s="41"/>
      <c r="E211" s="41"/>
      <c r="F211" s="41"/>
      <c r="G211" s="41"/>
      <c r="H211" s="41"/>
      <c r="I211" s="41"/>
      <c r="J211" s="41"/>
      <c r="K211" s="41"/>
      <c r="L211" s="50"/>
      <c r="M211" s="41"/>
      <c r="N211" s="41"/>
      <c r="O211" s="41"/>
      <c r="P211" s="41"/>
      <c r="Q211" s="41"/>
      <c r="R211" s="41"/>
      <c r="S211" s="41"/>
      <c r="T211" s="41"/>
      <c r="U211" s="41"/>
      <c r="V211" s="41"/>
      <c r="W211" s="41"/>
      <c r="X211" s="41"/>
      <c r="Y211" s="41"/>
      <c r="Z211" s="41"/>
    </row>
    <row r="212" spans="1:26" ht="12.75" customHeight="1">
      <c r="A212" s="51"/>
      <c r="B212" s="41"/>
      <c r="C212" s="41"/>
      <c r="D212" s="41"/>
      <c r="E212" s="41"/>
      <c r="F212" s="41"/>
      <c r="G212" s="41"/>
      <c r="H212" s="41"/>
      <c r="I212" s="41"/>
      <c r="J212" s="41"/>
      <c r="K212" s="41"/>
      <c r="L212" s="50"/>
      <c r="M212" s="41"/>
      <c r="N212" s="41"/>
      <c r="O212" s="41"/>
      <c r="P212" s="41"/>
      <c r="Q212" s="41"/>
      <c r="R212" s="41"/>
      <c r="S212" s="41"/>
      <c r="T212" s="41"/>
      <c r="U212" s="41"/>
      <c r="V212" s="41"/>
      <c r="W212" s="41"/>
      <c r="X212" s="41"/>
      <c r="Y212" s="41"/>
      <c r="Z212" s="41"/>
    </row>
    <row r="213" spans="1:26" ht="12.75" customHeight="1">
      <c r="A213" s="51"/>
      <c r="B213" s="41"/>
      <c r="C213" s="41"/>
      <c r="D213" s="41"/>
      <c r="E213" s="41"/>
      <c r="F213" s="41"/>
      <c r="G213" s="41"/>
      <c r="H213" s="41"/>
      <c r="I213" s="41"/>
      <c r="J213" s="41"/>
      <c r="K213" s="41"/>
      <c r="L213" s="50"/>
      <c r="M213" s="41"/>
      <c r="N213" s="41"/>
      <c r="O213" s="41"/>
      <c r="P213" s="41"/>
      <c r="Q213" s="41"/>
      <c r="R213" s="41"/>
      <c r="S213" s="41"/>
      <c r="T213" s="41"/>
      <c r="U213" s="41"/>
      <c r="V213" s="41"/>
      <c r="W213" s="41"/>
      <c r="X213" s="41"/>
      <c r="Y213" s="41"/>
      <c r="Z213" s="41"/>
    </row>
    <row r="214" spans="1:26" ht="12.75" customHeight="1">
      <c r="A214" s="51"/>
      <c r="B214" s="41"/>
      <c r="C214" s="41"/>
      <c r="D214" s="41"/>
      <c r="E214" s="41"/>
      <c r="F214" s="41"/>
      <c r="G214" s="41"/>
      <c r="H214" s="41"/>
      <c r="I214" s="41"/>
      <c r="J214" s="41"/>
      <c r="K214" s="41"/>
      <c r="L214" s="50"/>
      <c r="M214" s="41"/>
      <c r="N214" s="41"/>
      <c r="O214" s="41"/>
      <c r="P214" s="41"/>
      <c r="Q214" s="41"/>
      <c r="R214" s="41"/>
      <c r="S214" s="41"/>
      <c r="T214" s="41"/>
      <c r="U214" s="41"/>
      <c r="V214" s="41"/>
      <c r="W214" s="41"/>
      <c r="X214" s="41"/>
      <c r="Y214" s="41"/>
      <c r="Z214" s="41"/>
    </row>
    <row r="215" spans="1:26" ht="12.75" customHeight="1">
      <c r="A215" s="51"/>
      <c r="B215" s="41"/>
      <c r="C215" s="41"/>
      <c r="D215" s="41"/>
      <c r="E215" s="41"/>
      <c r="F215" s="41"/>
      <c r="G215" s="41"/>
      <c r="H215" s="41"/>
      <c r="I215" s="41"/>
      <c r="J215" s="41"/>
      <c r="K215" s="41"/>
      <c r="L215" s="50"/>
      <c r="M215" s="41"/>
      <c r="N215" s="41"/>
      <c r="O215" s="41"/>
      <c r="P215" s="41"/>
      <c r="Q215" s="41"/>
      <c r="R215" s="41"/>
      <c r="S215" s="41"/>
      <c r="T215" s="41"/>
      <c r="U215" s="41"/>
      <c r="V215" s="41"/>
      <c r="W215" s="41"/>
      <c r="X215" s="41"/>
      <c r="Y215" s="41"/>
      <c r="Z215" s="41"/>
    </row>
    <row r="216" spans="1:26" ht="12.75" customHeight="1">
      <c r="A216" s="51"/>
      <c r="B216" s="41"/>
      <c r="C216" s="41"/>
      <c r="D216" s="41"/>
      <c r="E216" s="41"/>
      <c r="F216" s="41"/>
      <c r="G216" s="41"/>
      <c r="H216" s="41"/>
      <c r="I216" s="41"/>
      <c r="J216" s="41"/>
      <c r="K216" s="41"/>
      <c r="L216" s="50"/>
      <c r="M216" s="41"/>
      <c r="N216" s="41"/>
      <c r="O216" s="41"/>
      <c r="P216" s="41"/>
      <c r="Q216" s="41"/>
      <c r="R216" s="41"/>
      <c r="S216" s="41"/>
      <c r="T216" s="41"/>
      <c r="U216" s="41"/>
      <c r="V216" s="41"/>
      <c r="W216" s="41"/>
      <c r="X216" s="41"/>
      <c r="Y216" s="41"/>
      <c r="Z216" s="41"/>
    </row>
    <row r="217" spans="1:26" ht="12.75" customHeight="1">
      <c r="A217" s="51"/>
      <c r="B217" s="41"/>
      <c r="C217" s="41"/>
      <c r="D217" s="41"/>
      <c r="E217" s="41"/>
      <c r="F217" s="41"/>
      <c r="G217" s="41"/>
      <c r="H217" s="41"/>
      <c r="I217" s="41"/>
      <c r="J217" s="41"/>
      <c r="K217" s="41"/>
      <c r="L217" s="50"/>
      <c r="M217" s="41"/>
      <c r="N217" s="41"/>
      <c r="O217" s="41"/>
      <c r="P217" s="41"/>
      <c r="Q217" s="41"/>
      <c r="R217" s="41"/>
      <c r="S217" s="41"/>
      <c r="T217" s="41"/>
      <c r="U217" s="41"/>
      <c r="V217" s="41"/>
      <c r="W217" s="41"/>
      <c r="X217" s="41"/>
      <c r="Y217" s="41"/>
      <c r="Z217" s="41"/>
    </row>
    <row r="218" spans="1:26" ht="12.75" customHeight="1">
      <c r="A218" s="51"/>
      <c r="B218" s="41"/>
      <c r="C218" s="41"/>
      <c r="D218" s="41"/>
      <c r="E218" s="41"/>
      <c r="F218" s="41"/>
      <c r="G218" s="41"/>
      <c r="H218" s="41"/>
      <c r="I218" s="41"/>
      <c r="J218" s="41"/>
      <c r="K218" s="41"/>
      <c r="L218" s="50"/>
      <c r="M218" s="41"/>
      <c r="N218" s="41"/>
      <c r="O218" s="41"/>
      <c r="P218" s="41"/>
      <c r="Q218" s="41"/>
      <c r="R218" s="41"/>
      <c r="S218" s="41"/>
      <c r="T218" s="41"/>
      <c r="U218" s="41"/>
      <c r="V218" s="41"/>
      <c r="W218" s="41"/>
      <c r="X218" s="41"/>
      <c r="Y218" s="41"/>
      <c r="Z218" s="41"/>
    </row>
    <row r="219" spans="1:26" ht="12.75" customHeight="1">
      <c r="A219" s="51"/>
      <c r="B219" s="41"/>
      <c r="C219" s="41"/>
      <c r="D219" s="41"/>
      <c r="E219" s="41"/>
      <c r="F219" s="41"/>
      <c r="G219" s="41"/>
      <c r="H219" s="41"/>
      <c r="I219" s="41"/>
      <c r="J219" s="41"/>
      <c r="K219" s="41"/>
      <c r="L219" s="50"/>
      <c r="M219" s="41"/>
      <c r="N219" s="41"/>
      <c r="O219" s="41"/>
      <c r="P219" s="41"/>
      <c r="Q219" s="41"/>
      <c r="R219" s="41"/>
      <c r="S219" s="41"/>
      <c r="T219" s="41"/>
      <c r="U219" s="41"/>
      <c r="V219" s="41"/>
      <c r="W219" s="41"/>
      <c r="X219" s="41"/>
      <c r="Y219" s="41"/>
      <c r="Z219" s="41"/>
    </row>
    <row r="220" spans="1:26" ht="12.75" customHeight="1">
      <c r="A220" s="51"/>
      <c r="B220" s="41"/>
      <c r="C220" s="41"/>
      <c r="D220" s="41"/>
      <c r="E220" s="41"/>
      <c r="F220" s="41"/>
      <c r="G220" s="41"/>
      <c r="H220" s="41"/>
      <c r="I220" s="41"/>
      <c r="J220" s="41"/>
      <c r="K220" s="41"/>
      <c r="L220" s="50"/>
      <c r="M220" s="41"/>
      <c r="N220" s="41"/>
      <c r="O220" s="41"/>
      <c r="P220" s="41"/>
      <c r="Q220" s="41"/>
      <c r="R220" s="41"/>
      <c r="S220" s="41"/>
      <c r="T220" s="41"/>
      <c r="U220" s="41"/>
      <c r="V220" s="41"/>
      <c r="W220" s="41"/>
      <c r="X220" s="41"/>
      <c r="Y220" s="41"/>
      <c r="Z220" s="41"/>
    </row>
    <row r="221" spans="1:26" ht="12.75" customHeight="1">
      <c r="A221" s="51"/>
      <c r="B221" s="41"/>
      <c r="C221" s="41"/>
      <c r="D221" s="41"/>
      <c r="E221" s="41"/>
      <c r="F221" s="41"/>
      <c r="G221" s="41"/>
      <c r="H221" s="41"/>
      <c r="I221" s="41"/>
      <c r="J221" s="41"/>
      <c r="K221" s="41"/>
      <c r="L221" s="50"/>
      <c r="M221" s="41"/>
      <c r="N221" s="41"/>
      <c r="O221" s="41"/>
      <c r="P221" s="41"/>
      <c r="Q221" s="41"/>
      <c r="R221" s="41"/>
      <c r="S221" s="41"/>
      <c r="T221" s="41"/>
      <c r="U221" s="41"/>
      <c r="V221" s="41"/>
      <c r="W221" s="41"/>
      <c r="X221" s="41"/>
      <c r="Y221" s="41"/>
      <c r="Z221" s="41"/>
    </row>
    <row r="222" spans="1:26" ht="12.75" customHeight="1">
      <c r="A222" s="51"/>
      <c r="B222" s="41"/>
      <c r="C222" s="41"/>
      <c r="D222" s="41"/>
      <c r="E222" s="41"/>
      <c r="F222" s="41"/>
      <c r="G222" s="41"/>
      <c r="H222" s="41"/>
      <c r="I222" s="41"/>
      <c r="J222" s="41"/>
      <c r="K222" s="41"/>
      <c r="L222" s="50"/>
      <c r="M222" s="41"/>
      <c r="N222" s="41"/>
      <c r="O222" s="41"/>
      <c r="P222" s="41"/>
      <c r="Q222" s="41"/>
      <c r="R222" s="41"/>
      <c r="S222" s="41"/>
      <c r="T222" s="41"/>
      <c r="U222" s="41"/>
      <c r="V222" s="41"/>
      <c r="W222" s="41"/>
      <c r="X222" s="41"/>
      <c r="Y222" s="41"/>
      <c r="Z222" s="41"/>
    </row>
    <row r="223" spans="1:26" ht="12.75" customHeight="1">
      <c r="A223" s="51"/>
      <c r="B223" s="41"/>
      <c r="C223" s="41"/>
      <c r="D223" s="41"/>
      <c r="E223" s="41"/>
      <c r="F223" s="41"/>
      <c r="G223" s="41"/>
      <c r="H223" s="41"/>
      <c r="I223" s="41"/>
      <c r="J223" s="41"/>
      <c r="K223" s="41"/>
      <c r="L223" s="50"/>
      <c r="M223" s="41"/>
      <c r="N223" s="41"/>
      <c r="O223" s="41"/>
      <c r="P223" s="41"/>
      <c r="Q223" s="41"/>
      <c r="R223" s="41"/>
      <c r="S223" s="41"/>
      <c r="T223" s="41"/>
      <c r="U223" s="41"/>
      <c r="V223" s="41"/>
      <c r="W223" s="41"/>
      <c r="X223" s="41"/>
      <c r="Y223" s="41"/>
      <c r="Z223" s="41"/>
    </row>
    <row r="224" spans="1:26" ht="12.75" customHeight="1">
      <c r="A224" s="51"/>
      <c r="B224" s="41"/>
      <c r="C224" s="41"/>
      <c r="D224" s="41"/>
      <c r="E224" s="41"/>
      <c r="F224" s="41"/>
      <c r="G224" s="41"/>
      <c r="H224" s="41"/>
      <c r="I224" s="41"/>
      <c r="J224" s="41"/>
      <c r="K224" s="41"/>
      <c r="L224" s="50"/>
      <c r="M224" s="41"/>
      <c r="N224" s="41"/>
      <c r="O224" s="41"/>
      <c r="P224" s="41"/>
      <c r="Q224" s="41"/>
      <c r="R224" s="41"/>
      <c r="S224" s="41"/>
      <c r="T224" s="41"/>
      <c r="U224" s="41"/>
      <c r="V224" s="41"/>
      <c r="W224" s="41"/>
      <c r="X224" s="41"/>
      <c r="Y224" s="41"/>
      <c r="Z224" s="41"/>
    </row>
    <row r="225" spans="1:26" ht="12.75" customHeight="1">
      <c r="A225" s="51"/>
      <c r="B225" s="41"/>
      <c r="C225" s="41"/>
      <c r="D225" s="41"/>
      <c r="E225" s="41"/>
      <c r="F225" s="41"/>
      <c r="G225" s="41"/>
      <c r="H225" s="41"/>
      <c r="I225" s="41"/>
      <c r="J225" s="41"/>
      <c r="K225" s="41"/>
      <c r="L225" s="50"/>
      <c r="M225" s="41"/>
      <c r="N225" s="41"/>
      <c r="O225" s="41"/>
      <c r="P225" s="41"/>
      <c r="Q225" s="41"/>
      <c r="R225" s="41"/>
      <c r="S225" s="41"/>
      <c r="T225" s="41"/>
      <c r="U225" s="41"/>
      <c r="V225" s="41"/>
      <c r="W225" s="41"/>
      <c r="X225" s="41"/>
      <c r="Y225" s="41"/>
      <c r="Z225" s="41"/>
    </row>
    <row r="226" spans="1:26" ht="12.75" customHeight="1">
      <c r="A226" s="51"/>
      <c r="B226" s="41"/>
      <c r="C226" s="41"/>
      <c r="D226" s="41"/>
      <c r="E226" s="41"/>
      <c r="F226" s="41"/>
      <c r="G226" s="41"/>
      <c r="H226" s="41"/>
      <c r="I226" s="41"/>
      <c r="J226" s="41"/>
      <c r="K226" s="41"/>
      <c r="L226" s="50"/>
      <c r="M226" s="41"/>
      <c r="N226" s="41"/>
      <c r="O226" s="41"/>
      <c r="P226" s="41"/>
      <c r="Q226" s="41"/>
      <c r="R226" s="41"/>
      <c r="S226" s="41"/>
      <c r="T226" s="41"/>
      <c r="U226" s="41"/>
      <c r="V226" s="41"/>
      <c r="W226" s="41"/>
      <c r="X226" s="41"/>
      <c r="Y226" s="41"/>
      <c r="Z226" s="41"/>
    </row>
    <row r="227" spans="1:26" ht="12.75" customHeight="1">
      <c r="A227" s="51"/>
      <c r="B227" s="41"/>
      <c r="C227" s="41"/>
      <c r="D227" s="41"/>
      <c r="E227" s="41"/>
      <c r="F227" s="41"/>
      <c r="G227" s="41"/>
      <c r="H227" s="41"/>
      <c r="I227" s="41"/>
      <c r="J227" s="41"/>
      <c r="K227" s="41"/>
      <c r="L227" s="50"/>
      <c r="M227" s="41"/>
      <c r="N227" s="41"/>
      <c r="O227" s="41"/>
      <c r="P227" s="41"/>
      <c r="Q227" s="41"/>
      <c r="R227" s="41"/>
      <c r="S227" s="41"/>
      <c r="T227" s="41"/>
      <c r="U227" s="41"/>
      <c r="V227" s="41"/>
      <c r="W227" s="41"/>
      <c r="X227" s="41"/>
      <c r="Y227" s="41"/>
      <c r="Z227" s="41"/>
    </row>
    <row r="228" spans="1:26" ht="12.75" customHeight="1">
      <c r="A228" s="51"/>
      <c r="B228" s="41"/>
      <c r="C228" s="41"/>
      <c r="D228" s="41"/>
      <c r="E228" s="41"/>
      <c r="F228" s="41"/>
      <c r="G228" s="41"/>
      <c r="H228" s="41"/>
      <c r="I228" s="41"/>
      <c r="J228" s="41"/>
      <c r="K228" s="41"/>
      <c r="L228" s="50"/>
      <c r="M228" s="41"/>
      <c r="N228" s="41"/>
      <c r="O228" s="41"/>
      <c r="P228" s="41"/>
      <c r="Q228" s="41"/>
      <c r="R228" s="41"/>
      <c r="S228" s="41"/>
      <c r="T228" s="41"/>
      <c r="U228" s="41"/>
      <c r="V228" s="41"/>
      <c r="W228" s="41"/>
      <c r="X228" s="41"/>
      <c r="Y228" s="41"/>
      <c r="Z228" s="41"/>
    </row>
    <row r="229" spans="1:26" ht="12.75" customHeight="1">
      <c r="A229" s="51"/>
      <c r="B229" s="41"/>
      <c r="C229" s="41"/>
      <c r="D229" s="41"/>
      <c r="E229" s="41"/>
      <c r="F229" s="41"/>
      <c r="G229" s="41"/>
      <c r="H229" s="41"/>
      <c r="I229" s="41"/>
      <c r="J229" s="41"/>
      <c r="K229" s="41"/>
      <c r="L229" s="50"/>
      <c r="M229" s="41"/>
      <c r="N229" s="41"/>
      <c r="O229" s="41"/>
      <c r="P229" s="41"/>
      <c r="Q229" s="41"/>
      <c r="R229" s="41"/>
      <c r="S229" s="41"/>
      <c r="T229" s="41"/>
      <c r="U229" s="41"/>
      <c r="V229" s="41"/>
      <c r="W229" s="41"/>
      <c r="X229" s="41"/>
      <c r="Y229" s="41"/>
      <c r="Z229" s="41"/>
    </row>
    <row r="230" spans="1:26" ht="12.75" customHeight="1">
      <c r="A230" s="51"/>
      <c r="B230" s="41"/>
      <c r="C230" s="41"/>
      <c r="D230" s="41"/>
      <c r="E230" s="41"/>
      <c r="F230" s="41"/>
      <c r="G230" s="41"/>
      <c r="H230" s="41"/>
      <c r="I230" s="41"/>
      <c r="J230" s="41"/>
      <c r="K230" s="41"/>
      <c r="L230" s="50"/>
      <c r="M230" s="41"/>
      <c r="N230" s="41"/>
      <c r="O230" s="41"/>
      <c r="P230" s="41"/>
      <c r="Q230" s="41"/>
      <c r="R230" s="41"/>
      <c r="S230" s="41"/>
      <c r="T230" s="41"/>
      <c r="U230" s="41"/>
      <c r="V230" s="41"/>
      <c r="W230" s="41"/>
      <c r="X230" s="41"/>
      <c r="Y230" s="41"/>
      <c r="Z230" s="41"/>
    </row>
    <row r="231" spans="1:26" ht="12.75" customHeight="1">
      <c r="A231" s="51"/>
      <c r="B231" s="41"/>
      <c r="C231" s="41"/>
      <c r="D231" s="41"/>
      <c r="E231" s="41"/>
      <c r="F231" s="41"/>
      <c r="G231" s="41"/>
      <c r="H231" s="41"/>
      <c r="I231" s="41"/>
      <c r="J231" s="41"/>
      <c r="K231" s="41"/>
      <c r="L231" s="50"/>
      <c r="M231" s="41"/>
      <c r="N231" s="41"/>
      <c r="O231" s="41"/>
      <c r="P231" s="41"/>
      <c r="Q231" s="41"/>
      <c r="R231" s="41"/>
      <c r="S231" s="41"/>
      <c r="T231" s="41"/>
      <c r="U231" s="41"/>
      <c r="V231" s="41"/>
      <c r="W231" s="41"/>
      <c r="X231" s="41"/>
      <c r="Y231" s="41"/>
      <c r="Z231" s="41"/>
    </row>
    <row r="232" spans="1:26" ht="12.75" customHeight="1">
      <c r="A232" s="51"/>
      <c r="B232" s="41"/>
      <c r="C232" s="41"/>
      <c r="D232" s="41"/>
      <c r="E232" s="41"/>
      <c r="F232" s="41"/>
      <c r="G232" s="41"/>
      <c r="H232" s="41"/>
      <c r="I232" s="41"/>
      <c r="J232" s="41"/>
      <c r="K232" s="41"/>
      <c r="L232" s="50"/>
      <c r="M232" s="41"/>
      <c r="N232" s="41"/>
      <c r="O232" s="41"/>
      <c r="P232" s="41"/>
      <c r="Q232" s="41"/>
      <c r="R232" s="41"/>
      <c r="S232" s="41"/>
      <c r="T232" s="41"/>
      <c r="U232" s="41"/>
      <c r="V232" s="41"/>
      <c r="W232" s="41"/>
      <c r="X232" s="41"/>
      <c r="Y232" s="41"/>
      <c r="Z232" s="41"/>
    </row>
    <row r="233" spans="1:26" ht="12.75" customHeight="1">
      <c r="A233" s="51"/>
      <c r="B233" s="41"/>
      <c r="C233" s="41"/>
      <c r="D233" s="41"/>
      <c r="E233" s="41"/>
      <c r="F233" s="41"/>
      <c r="G233" s="41"/>
      <c r="H233" s="41"/>
      <c r="I233" s="41"/>
      <c r="J233" s="41"/>
      <c r="K233" s="41"/>
      <c r="L233" s="50"/>
      <c r="M233" s="41"/>
      <c r="N233" s="41"/>
      <c r="O233" s="41"/>
      <c r="P233" s="41"/>
      <c r="Q233" s="41"/>
      <c r="R233" s="41"/>
      <c r="S233" s="41"/>
      <c r="T233" s="41"/>
      <c r="U233" s="41"/>
      <c r="V233" s="41"/>
      <c r="W233" s="41"/>
      <c r="X233" s="41"/>
      <c r="Y233" s="41"/>
      <c r="Z233" s="41"/>
    </row>
    <row r="234" spans="1:26" ht="12.75" customHeight="1">
      <c r="A234" s="51"/>
      <c r="B234" s="41"/>
      <c r="C234" s="41"/>
      <c r="D234" s="41"/>
      <c r="E234" s="41"/>
      <c r="F234" s="41"/>
      <c r="G234" s="41"/>
      <c r="H234" s="41"/>
      <c r="I234" s="41"/>
      <c r="J234" s="41"/>
      <c r="K234" s="41"/>
      <c r="L234" s="50"/>
      <c r="M234" s="41"/>
      <c r="N234" s="41"/>
      <c r="O234" s="41"/>
      <c r="P234" s="41"/>
      <c r="Q234" s="41"/>
      <c r="R234" s="41"/>
      <c r="S234" s="41"/>
      <c r="T234" s="41"/>
      <c r="U234" s="41"/>
      <c r="V234" s="41"/>
      <c r="W234" s="41"/>
      <c r="X234" s="41"/>
      <c r="Y234" s="41"/>
      <c r="Z234" s="41"/>
    </row>
    <row r="235" spans="1:26" ht="12.75" customHeight="1">
      <c r="A235" s="51"/>
      <c r="B235" s="41"/>
      <c r="C235" s="41"/>
      <c r="D235" s="41"/>
      <c r="E235" s="41"/>
      <c r="F235" s="41"/>
      <c r="G235" s="41"/>
      <c r="H235" s="41"/>
      <c r="I235" s="41"/>
      <c r="J235" s="41"/>
      <c r="K235" s="41"/>
      <c r="L235" s="50"/>
      <c r="M235" s="41"/>
      <c r="N235" s="41"/>
      <c r="O235" s="41"/>
      <c r="P235" s="41"/>
      <c r="Q235" s="41"/>
      <c r="R235" s="41"/>
      <c r="S235" s="41"/>
      <c r="T235" s="41"/>
      <c r="U235" s="41"/>
      <c r="V235" s="41"/>
      <c r="W235" s="41"/>
      <c r="X235" s="41"/>
      <c r="Y235" s="41"/>
      <c r="Z235" s="41"/>
    </row>
    <row r="236" spans="1:26" ht="12.75" customHeight="1">
      <c r="A236" s="51"/>
      <c r="B236" s="41"/>
      <c r="C236" s="41"/>
      <c r="D236" s="41"/>
      <c r="E236" s="41"/>
      <c r="F236" s="41"/>
      <c r="G236" s="41"/>
      <c r="H236" s="41"/>
      <c r="I236" s="41"/>
      <c r="J236" s="41"/>
      <c r="K236" s="41"/>
      <c r="L236" s="50"/>
      <c r="M236" s="41"/>
      <c r="N236" s="41"/>
      <c r="O236" s="41"/>
      <c r="P236" s="41"/>
      <c r="Q236" s="41"/>
      <c r="R236" s="41"/>
      <c r="S236" s="41"/>
      <c r="T236" s="41"/>
      <c r="U236" s="41"/>
      <c r="V236" s="41"/>
      <c r="W236" s="41"/>
      <c r="X236" s="41"/>
      <c r="Y236" s="41"/>
      <c r="Z236" s="41"/>
    </row>
    <row r="237" spans="1:26" ht="12.75" customHeight="1">
      <c r="A237" s="51"/>
      <c r="B237" s="41"/>
      <c r="C237" s="41"/>
      <c r="D237" s="41"/>
      <c r="E237" s="41"/>
      <c r="F237" s="41"/>
      <c r="G237" s="41"/>
      <c r="H237" s="41"/>
      <c r="I237" s="41"/>
      <c r="J237" s="41"/>
      <c r="K237" s="41"/>
      <c r="L237" s="50"/>
      <c r="M237" s="41"/>
      <c r="N237" s="41"/>
      <c r="O237" s="41"/>
      <c r="P237" s="41"/>
      <c r="Q237" s="41"/>
      <c r="R237" s="41"/>
      <c r="S237" s="41"/>
      <c r="T237" s="41"/>
      <c r="U237" s="41"/>
      <c r="V237" s="41"/>
      <c r="W237" s="41"/>
      <c r="X237" s="41"/>
      <c r="Y237" s="41"/>
      <c r="Z237" s="41"/>
    </row>
    <row r="238" spans="1:26" ht="12.75" customHeight="1">
      <c r="A238" s="51"/>
      <c r="B238" s="41"/>
      <c r="C238" s="41"/>
      <c r="D238" s="41"/>
      <c r="E238" s="41"/>
      <c r="F238" s="41"/>
      <c r="G238" s="41"/>
      <c r="H238" s="41"/>
      <c r="I238" s="41"/>
      <c r="J238" s="41"/>
      <c r="K238" s="41"/>
      <c r="L238" s="50"/>
      <c r="M238" s="41"/>
      <c r="N238" s="41"/>
      <c r="O238" s="41"/>
      <c r="P238" s="41"/>
      <c r="Q238" s="41"/>
      <c r="R238" s="41"/>
      <c r="S238" s="41"/>
      <c r="T238" s="41"/>
      <c r="U238" s="41"/>
      <c r="V238" s="41"/>
      <c r="W238" s="41"/>
      <c r="X238" s="41"/>
      <c r="Y238" s="41"/>
      <c r="Z238" s="41"/>
    </row>
    <row r="239" spans="1:26" ht="12.75" customHeight="1">
      <c r="A239" s="51"/>
      <c r="B239" s="41"/>
      <c r="C239" s="41"/>
      <c r="D239" s="41"/>
      <c r="E239" s="41"/>
      <c r="F239" s="41"/>
      <c r="G239" s="41"/>
      <c r="H239" s="41"/>
      <c r="I239" s="41"/>
      <c r="J239" s="41"/>
      <c r="K239" s="41"/>
      <c r="L239" s="50"/>
      <c r="M239" s="41"/>
      <c r="N239" s="41"/>
      <c r="O239" s="41"/>
      <c r="P239" s="41"/>
      <c r="Q239" s="41"/>
      <c r="R239" s="41"/>
      <c r="S239" s="41"/>
      <c r="T239" s="41"/>
      <c r="U239" s="41"/>
      <c r="V239" s="41"/>
      <c r="W239" s="41"/>
      <c r="X239" s="41"/>
      <c r="Y239" s="41"/>
      <c r="Z239" s="41"/>
    </row>
    <row r="240" spans="1:26" ht="12.75" customHeight="1">
      <c r="A240" s="51"/>
      <c r="B240" s="41"/>
      <c r="C240" s="41"/>
      <c r="D240" s="41"/>
      <c r="E240" s="41"/>
      <c r="F240" s="41"/>
      <c r="G240" s="41"/>
      <c r="H240" s="41"/>
      <c r="I240" s="41"/>
      <c r="J240" s="41"/>
      <c r="K240" s="41"/>
      <c r="L240" s="50"/>
      <c r="M240" s="41"/>
      <c r="N240" s="41"/>
      <c r="O240" s="41"/>
      <c r="P240" s="41"/>
      <c r="Q240" s="41"/>
      <c r="R240" s="41"/>
      <c r="S240" s="41"/>
      <c r="T240" s="41"/>
      <c r="U240" s="41"/>
      <c r="V240" s="41"/>
      <c r="W240" s="41"/>
      <c r="X240" s="41"/>
      <c r="Y240" s="41"/>
      <c r="Z240" s="41"/>
    </row>
    <row r="241" spans="1:26" ht="12.75" customHeight="1">
      <c r="A241" s="51"/>
      <c r="B241" s="41"/>
      <c r="C241" s="41"/>
      <c r="D241" s="41"/>
      <c r="E241" s="41"/>
      <c r="F241" s="41"/>
      <c r="G241" s="41"/>
      <c r="H241" s="41"/>
      <c r="I241" s="41"/>
      <c r="J241" s="41"/>
      <c r="K241" s="41"/>
      <c r="L241" s="50"/>
      <c r="M241" s="41"/>
      <c r="N241" s="41"/>
      <c r="O241" s="41"/>
      <c r="P241" s="41"/>
      <c r="Q241" s="41"/>
      <c r="R241" s="41"/>
      <c r="S241" s="41"/>
      <c r="T241" s="41"/>
      <c r="U241" s="41"/>
      <c r="V241" s="41"/>
      <c r="W241" s="41"/>
      <c r="X241" s="41"/>
      <c r="Y241" s="41"/>
      <c r="Z241" s="41"/>
    </row>
    <row r="242" spans="1:26" ht="12.75" customHeight="1">
      <c r="A242" s="51"/>
      <c r="B242" s="41"/>
      <c r="C242" s="41"/>
      <c r="D242" s="41"/>
      <c r="E242" s="41"/>
      <c r="F242" s="41"/>
      <c r="G242" s="41"/>
      <c r="H242" s="41"/>
      <c r="I242" s="41"/>
      <c r="J242" s="41"/>
      <c r="K242" s="41"/>
      <c r="L242" s="50"/>
      <c r="M242" s="41"/>
      <c r="N242" s="41"/>
      <c r="O242" s="41"/>
      <c r="P242" s="41"/>
      <c r="Q242" s="41"/>
      <c r="R242" s="41"/>
      <c r="S242" s="41"/>
      <c r="T242" s="41"/>
      <c r="U242" s="41"/>
      <c r="V242" s="41"/>
      <c r="W242" s="41"/>
      <c r="X242" s="41"/>
      <c r="Y242" s="41"/>
      <c r="Z242" s="41"/>
    </row>
    <row r="243" spans="1:26" ht="12.75" customHeight="1">
      <c r="A243" s="51"/>
      <c r="B243" s="41"/>
      <c r="C243" s="41"/>
      <c r="D243" s="41"/>
      <c r="E243" s="41"/>
      <c r="F243" s="41"/>
      <c r="G243" s="41"/>
      <c r="H243" s="41"/>
      <c r="I243" s="41"/>
      <c r="J243" s="41"/>
      <c r="K243" s="41"/>
      <c r="L243" s="50"/>
      <c r="M243" s="41"/>
      <c r="N243" s="41"/>
      <c r="O243" s="41"/>
      <c r="P243" s="41"/>
      <c r="Q243" s="41"/>
      <c r="R243" s="41"/>
      <c r="S243" s="41"/>
      <c r="T243" s="41"/>
      <c r="U243" s="41"/>
      <c r="V243" s="41"/>
      <c r="W243" s="41"/>
      <c r="X243" s="41"/>
      <c r="Y243" s="41"/>
      <c r="Z243" s="41"/>
    </row>
    <row r="244" spans="1:26" ht="12.75" customHeight="1">
      <c r="A244" s="51"/>
      <c r="B244" s="41"/>
      <c r="C244" s="41"/>
      <c r="D244" s="41"/>
      <c r="E244" s="41"/>
      <c r="F244" s="41"/>
      <c r="G244" s="41"/>
      <c r="H244" s="41"/>
      <c r="I244" s="41"/>
      <c r="J244" s="41"/>
      <c r="K244" s="41"/>
      <c r="L244" s="50"/>
      <c r="M244" s="41"/>
      <c r="N244" s="41"/>
      <c r="O244" s="41"/>
      <c r="P244" s="41"/>
      <c r="Q244" s="41"/>
      <c r="R244" s="41"/>
      <c r="S244" s="41"/>
      <c r="T244" s="41"/>
      <c r="U244" s="41"/>
      <c r="V244" s="41"/>
      <c r="W244" s="41"/>
      <c r="X244" s="41"/>
      <c r="Y244" s="41"/>
      <c r="Z244" s="41"/>
    </row>
    <row r="245" spans="1:26" ht="12.75" customHeight="1">
      <c r="A245" s="51"/>
      <c r="B245" s="41"/>
      <c r="C245" s="41"/>
      <c r="D245" s="41"/>
      <c r="E245" s="41"/>
      <c r="F245" s="41"/>
      <c r="G245" s="41"/>
      <c r="H245" s="41"/>
      <c r="I245" s="41"/>
      <c r="J245" s="41"/>
      <c r="K245" s="41"/>
      <c r="L245" s="50"/>
      <c r="M245" s="41"/>
      <c r="N245" s="41"/>
      <c r="O245" s="41"/>
      <c r="P245" s="41"/>
      <c r="Q245" s="41"/>
      <c r="R245" s="41"/>
      <c r="S245" s="41"/>
      <c r="T245" s="41"/>
      <c r="U245" s="41"/>
      <c r="V245" s="41"/>
      <c r="W245" s="41"/>
      <c r="X245" s="41"/>
      <c r="Y245" s="41"/>
      <c r="Z245" s="41"/>
    </row>
    <row r="246" spans="1:26" ht="12.75" customHeight="1">
      <c r="A246" s="51"/>
      <c r="B246" s="41"/>
      <c r="C246" s="41"/>
      <c r="D246" s="41"/>
      <c r="E246" s="41"/>
      <c r="F246" s="41"/>
      <c r="G246" s="41"/>
      <c r="H246" s="41"/>
      <c r="I246" s="41"/>
      <c r="J246" s="41"/>
      <c r="K246" s="41"/>
      <c r="L246" s="50"/>
      <c r="M246" s="41"/>
      <c r="N246" s="41"/>
      <c r="O246" s="41"/>
      <c r="P246" s="41"/>
      <c r="Q246" s="41"/>
      <c r="R246" s="41"/>
      <c r="S246" s="41"/>
      <c r="T246" s="41"/>
      <c r="U246" s="41"/>
      <c r="V246" s="41"/>
      <c r="W246" s="41"/>
      <c r="X246" s="41"/>
      <c r="Y246" s="41"/>
      <c r="Z246" s="41"/>
    </row>
    <row r="247" spans="1:26" ht="12.75" customHeight="1">
      <c r="A247" s="51"/>
      <c r="B247" s="41"/>
      <c r="C247" s="41"/>
      <c r="D247" s="41"/>
      <c r="E247" s="41"/>
      <c r="F247" s="41"/>
      <c r="G247" s="41"/>
      <c r="H247" s="41"/>
      <c r="I247" s="41"/>
      <c r="J247" s="41"/>
      <c r="K247" s="41"/>
      <c r="L247" s="50"/>
      <c r="M247" s="41"/>
      <c r="N247" s="41"/>
      <c r="O247" s="41"/>
      <c r="P247" s="41"/>
      <c r="Q247" s="41"/>
      <c r="R247" s="41"/>
      <c r="S247" s="41"/>
      <c r="T247" s="41"/>
      <c r="U247" s="41"/>
      <c r="V247" s="41"/>
      <c r="W247" s="41"/>
      <c r="X247" s="41"/>
      <c r="Y247" s="41"/>
      <c r="Z247" s="41"/>
    </row>
    <row r="248" spans="1:26" ht="12.75" customHeight="1">
      <c r="A248" s="51"/>
      <c r="B248" s="41"/>
      <c r="C248" s="41"/>
      <c r="D248" s="41"/>
      <c r="E248" s="41"/>
      <c r="F248" s="41"/>
      <c r="G248" s="41"/>
      <c r="H248" s="41"/>
      <c r="I248" s="41"/>
      <c r="J248" s="41"/>
      <c r="K248" s="41"/>
      <c r="L248" s="50"/>
      <c r="M248" s="41"/>
      <c r="N248" s="41"/>
      <c r="O248" s="41"/>
      <c r="P248" s="41"/>
      <c r="Q248" s="41"/>
      <c r="R248" s="41"/>
      <c r="S248" s="41"/>
      <c r="T248" s="41"/>
      <c r="U248" s="41"/>
      <c r="V248" s="41"/>
      <c r="W248" s="41"/>
      <c r="X248" s="41"/>
      <c r="Y248" s="41"/>
      <c r="Z248" s="41"/>
    </row>
    <row r="249" spans="1:26" ht="12.75" customHeight="1">
      <c r="A249" s="51"/>
      <c r="B249" s="41"/>
      <c r="C249" s="41"/>
      <c r="D249" s="41"/>
      <c r="E249" s="41"/>
      <c r="F249" s="41"/>
      <c r="G249" s="41"/>
      <c r="H249" s="41"/>
      <c r="I249" s="41"/>
      <c r="J249" s="41"/>
      <c r="K249" s="41"/>
      <c r="L249" s="50"/>
      <c r="M249" s="41"/>
      <c r="N249" s="41"/>
      <c r="O249" s="41"/>
      <c r="P249" s="41"/>
      <c r="Q249" s="41"/>
      <c r="R249" s="41"/>
      <c r="S249" s="41"/>
      <c r="T249" s="41"/>
      <c r="U249" s="41"/>
      <c r="V249" s="41"/>
      <c r="W249" s="41"/>
      <c r="X249" s="41"/>
      <c r="Y249" s="41"/>
      <c r="Z249" s="41"/>
    </row>
    <row r="250" spans="1:26" ht="12.75" customHeight="1">
      <c r="A250" s="51"/>
      <c r="B250" s="41"/>
      <c r="C250" s="41"/>
      <c r="D250" s="41"/>
      <c r="E250" s="41"/>
      <c r="F250" s="41"/>
      <c r="G250" s="41"/>
      <c r="H250" s="41"/>
      <c r="I250" s="41"/>
      <c r="J250" s="41"/>
      <c r="K250" s="41"/>
      <c r="L250" s="50"/>
      <c r="M250" s="41"/>
      <c r="N250" s="41"/>
      <c r="O250" s="41"/>
      <c r="P250" s="41"/>
      <c r="Q250" s="41"/>
      <c r="R250" s="41"/>
      <c r="S250" s="41"/>
      <c r="T250" s="41"/>
      <c r="U250" s="41"/>
      <c r="V250" s="41"/>
      <c r="W250" s="41"/>
      <c r="X250" s="41"/>
      <c r="Y250" s="41"/>
      <c r="Z250" s="41"/>
    </row>
    <row r="251" spans="1:26" ht="12.75" customHeight="1">
      <c r="A251" s="51"/>
      <c r="B251" s="41"/>
      <c r="C251" s="41"/>
      <c r="D251" s="41"/>
      <c r="E251" s="41"/>
      <c r="F251" s="41"/>
      <c r="G251" s="41"/>
      <c r="H251" s="41"/>
      <c r="I251" s="41"/>
      <c r="J251" s="41"/>
      <c r="K251" s="41"/>
      <c r="L251" s="50"/>
      <c r="M251" s="41"/>
      <c r="N251" s="41"/>
      <c r="O251" s="41"/>
      <c r="P251" s="41"/>
      <c r="Q251" s="41"/>
      <c r="R251" s="41"/>
      <c r="S251" s="41"/>
      <c r="T251" s="41"/>
      <c r="U251" s="41"/>
      <c r="V251" s="41"/>
      <c r="W251" s="41"/>
      <c r="X251" s="41"/>
      <c r="Y251" s="41"/>
      <c r="Z251" s="41"/>
    </row>
    <row r="252" spans="1:26" ht="12.75" customHeight="1">
      <c r="A252" s="51"/>
      <c r="B252" s="41"/>
      <c r="C252" s="41"/>
      <c r="D252" s="41"/>
      <c r="E252" s="41"/>
      <c r="F252" s="41"/>
      <c r="G252" s="41"/>
      <c r="H252" s="41"/>
      <c r="I252" s="41"/>
      <c r="J252" s="41"/>
      <c r="K252" s="41"/>
      <c r="L252" s="50"/>
      <c r="M252" s="41"/>
      <c r="N252" s="41"/>
      <c r="O252" s="41"/>
      <c r="P252" s="41"/>
      <c r="Q252" s="41"/>
      <c r="R252" s="41"/>
      <c r="S252" s="41"/>
      <c r="T252" s="41"/>
      <c r="U252" s="41"/>
      <c r="V252" s="41"/>
      <c r="W252" s="41"/>
      <c r="X252" s="41"/>
      <c r="Y252" s="41"/>
      <c r="Z252" s="41"/>
    </row>
    <row r="253" spans="1:26" ht="12.75" customHeight="1">
      <c r="A253" s="51"/>
      <c r="B253" s="41"/>
      <c r="C253" s="41"/>
      <c r="D253" s="41"/>
      <c r="E253" s="41"/>
      <c r="F253" s="41"/>
      <c r="G253" s="41"/>
      <c r="H253" s="41"/>
      <c r="I253" s="41"/>
      <c r="J253" s="41"/>
      <c r="K253" s="41"/>
      <c r="L253" s="50"/>
      <c r="M253" s="41"/>
      <c r="N253" s="41"/>
      <c r="O253" s="41"/>
      <c r="P253" s="41"/>
      <c r="Q253" s="41"/>
      <c r="R253" s="41"/>
      <c r="S253" s="41"/>
      <c r="T253" s="41"/>
      <c r="U253" s="41"/>
      <c r="V253" s="41"/>
      <c r="W253" s="41"/>
      <c r="X253" s="41"/>
      <c r="Y253" s="41"/>
      <c r="Z253" s="41"/>
    </row>
    <row r="254" spans="1:26" ht="12.75" customHeight="1">
      <c r="A254" s="51"/>
      <c r="B254" s="41"/>
      <c r="C254" s="41"/>
      <c r="D254" s="41"/>
      <c r="E254" s="41"/>
      <c r="F254" s="41"/>
      <c r="G254" s="41"/>
      <c r="H254" s="41"/>
      <c r="I254" s="41"/>
      <c r="J254" s="41"/>
      <c r="K254" s="41"/>
      <c r="L254" s="50"/>
      <c r="M254" s="41"/>
      <c r="N254" s="41"/>
      <c r="O254" s="41"/>
      <c r="P254" s="41"/>
      <c r="Q254" s="41"/>
      <c r="R254" s="41"/>
      <c r="S254" s="41"/>
      <c r="T254" s="41"/>
      <c r="U254" s="41"/>
      <c r="V254" s="41"/>
      <c r="W254" s="41"/>
      <c r="X254" s="41"/>
      <c r="Y254" s="41"/>
      <c r="Z254" s="41"/>
    </row>
    <row r="255" spans="1:26" ht="12.75" customHeight="1">
      <c r="A255" s="51"/>
      <c r="B255" s="41"/>
      <c r="C255" s="41"/>
      <c r="D255" s="41"/>
      <c r="E255" s="41"/>
      <c r="F255" s="41"/>
      <c r="G255" s="41"/>
      <c r="H255" s="41"/>
      <c r="I255" s="41"/>
      <c r="J255" s="41"/>
      <c r="K255" s="41"/>
      <c r="L255" s="50"/>
      <c r="M255" s="41"/>
      <c r="N255" s="41"/>
      <c r="O255" s="41"/>
      <c r="P255" s="41"/>
      <c r="Q255" s="41"/>
      <c r="R255" s="41"/>
      <c r="S255" s="41"/>
      <c r="T255" s="41"/>
      <c r="U255" s="41"/>
      <c r="V255" s="41"/>
      <c r="W255" s="41"/>
      <c r="X255" s="41"/>
      <c r="Y255" s="41"/>
      <c r="Z255" s="41"/>
    </row>
    <row r="256" spans="1:26" ht="12.75" customHeight="1">
      <c r="A256" s="51"/>
      <c r="B256" s="41"/>
      <c r="C256" s="41"/>
      <c r="D256" s="41"/>
      <c r="E256" s="41"/>
      <c r="F256" s="41"/>
      <c r="G256" s="41"/>
      <c r="H256" s="41"/>
      <c r="I256" s="41"/>
      <c r="J256" s="41"/>
      <c r="K256" s="41"/>
      <c r="L256" s="50"/>
      <c r="M256" s="41"/>
      <c r="N256" s="41"/>
      <c r="O256" s="41"/>
      <c r="P256" s="41"/>
      <c r="Q256" s="41"/>
      <c r="R256" s="41"/>
      <c r="S256" s="41"/>
      <c r="T256" s="41"/>
      <c r="U256" s="41"/>
      <c r="V256" s="41"/>
      <c r="W256" s="41"/>
      <c r="X256" s="41"/>
      <c r="Y256" s="41"/>
      <c r="Z256" s="41"/>
    </row>
    <row r="257" spans="1:26" ht="12.75" customHeight="1">
      <c r="A257" s="51"/>
      <c r="B257" s="41"/>
      <c r="C257" s="41"/>
      <c r="D257" s="41"/>
      <c r="E257" s="41"/>
      <c r="F257" s="41"/>
      <c r="G257" s="41"/>
      <c r="H257" s="41"/>
      <c r="I257" s="41"/>
      <c r="J257" s="41"/>
      <c r="K257" s="41"/>
      <c r="L257" s="50"/>
      <c r="M257" s="41"/>
      <c r="N257" s="41"/>
      <c r="O257" s="41"/>
      <c r="P257" s="41"/>
      <c r="Q257" s="41"/>
      <c r="R257" s="41"/>
      <c r="S257" s="41"/>
      <c r="T257" s="41"/>
      <c r="U257" s="41"/>
      <c r="V257" s="41"/>
      <c r="W257" s="41"/>
      <c r="X257" s="41"/>
      <c r="Y257" s="41"/>
      <c r="Z257" s="41"/>
    </row>
    <row r="258" spans="1:26" ht="12.75" customHeight="1">
      <c r="A258" s="51"/>
      <c r="B258" s="41"/>
      <c r="C258" s="41"/>
      <c r="D258" s="41"/>
      <c r="E258" s="41"/>
      <c r="F258" s="41"/>
      <c r="G258" s="41"/>
      <c r="H258" s="41"/>
      <c r="I258" s="41"/>
      <c r="J258" s="41"/>
      <c r="K258" s="41"/>
      <c r="L258" s="50"/>
      <c r="M258" s="41"/>
      <c r="N258" s="41"/>
      <c r="O258" s="41"/>
      <c r="P258" s="41"/>
      <c r="Q258" s="41"/>
      <c r="R258" s="41"/>
      <c r="S258" s="41"/>
      <c r="T258" s="41"/>
      <c r="U258" s="41"/>
      <c r="V258" s="41"/>
      <c r="W258" s="41"/>
      <c r="X258" s="41"/>
      <c r="Y258" s="41"/>
      <c r="Z258" s="41"/>
    </row>
    <row r="259" spans="1:26" ht="12.75" customHeight="1">
      <c r="A259" s="51"/>
      <c r="B259" s="41"/>
      <c r="C259" s="41"/>
      <c r="D259" s="41"/>
      <c r="E259" s="41"/>
      <c r="F259" s="41"/>
      <c r="G259" s="41"/>
      <c r="H259" s="41"/>
      <c r="I259" s="41"/>
      <c r="J259" s="41"/>
      <c r="K259" s="41"/>
      <c r="L259" s="50"/>
      <c r="M259" s="41"/>
      <c r="N259" s="41"/>
      <c r="O259" s="41"/>
      <c r="P259" s="41"/>
      <c r="Q259" s="41"/>
      <c r="R259" s="41"/>
      <c r="S259" s="41"/>
      <c r="T259" s="41"/>
      <c r="U259" s="41"/>
      <c r="V259" s="41"/>
      <c r="W259" s="41"/>
      <c r="X259" s="41"/>
      <c r="Y259" s="41"/>
      <c r="Z259" s="41"/>
    </row>
    <row r="260" spans="1:26" ht="12.75" customHeight="1">
      <c r="A260" s="51"/>
      <c r="B260" s="41"/>
      <c r="C260" s="41"/>
      <c r="D260" s="41"/>
      <c r="E260" s="41"/>
      <c r="F260" s="41"/>
      <c r="G260" s="41"/>
      <c r="H260" s="41"/>
      <c r="I260" s="41"/>
      <c r="J260" s="41"/>
      <c r="K260" s="41"/>
      <c r="L260" s="50"/>
      <c r="M260" s="41"/>
      <c r="N260" s="41"/>
      <c r="O260" s="41"/>
      <c r="P260" s="41"/>
      <c r="Q260" s="41"/>
      <c r="R260" s="41"/>
      <c r="S260" s="41"/>
      <c r="T260" s="41"/>
      <c r="U260" s="41"/>
      <c r="V260" s="41"/>
      <c r="W260" s="41"/>
      <c r="X260" s="41"/>
      <c r="Y260" s="41"/>
      <c r="Z260" s="41"/>
    </row>
    <row r="261" spans="1:26" ht="12.75" customHeight="1">
      <c r="A261" s="51"/>
      <c r="B261" s="41"/>
      <c r="C261" s="41"/>
      <c r="D261" s="41"/>
      <c r="E261" s="41"/>
      <c r="F261" s="41"/>
      <c r="G261" s="41"/>
      <c r="H261" s="41"/>
      <c r="I261" s="41"/>
      <c r="J261" s="41"/>
      <c r="K261" s="41"/>
      <c r="L261" s="50"/>
      <c r="M261" s="41"/>
      <c r="N261" s="41"/>
      <c r="O261" s="41"/>
      <c r="P261" s="41"/>
      <c r="Q261" s="41"/>
      <c r="R261" s="41"/>
      <c r="S261" s="41"/>
      <c r="T261" s="41"/>
      <c r="U261" s="41"/>
      <c r="V261" s="41"/>
      <c r="W261" s="41"/>
      <c r="X261" s="41"/>
      <c r="Y261" s="41"/>
      <c r="Z261" s="41"/>
    </row>
    <row r="262" spans="1:26" ht="12.75" customHeight="1">
      <c r="A262" s="51"/>
      <c r="B262" s="41"/>
      <c r="C262" s="41"/>
      <c r="D262" s="41"/>
      <c r="E262" s="41"/>
      <c r="F262" s="41"/>
      <c r="G262" s="41"/>
      <c r="H262" s="41"/>
      <c r="I262" s="41"/>
      <c r="J262" s="41"/>
      <c r="K262" s="41"/>
      <c r="L262" s="50"/>
      <c r="M262" s="41"/>
      <c r="N262" s="41"/>
      <c r="O262" s="41"/>
      <c r="P262" s="41"/>
      <c r="Q262" s="41"/>
      <c r="R262" s="41"/>
      <c r="S262" s="41"/>
      <c r="T262" s="41"/>
      <c r="U262" s="41"/>
      <c r="V262" s="41"/>
      <c r="W262" s="41"/>
      <c r="X262" s="41"/>
      <c r="Y262" s="41"/>
      <c r="Z262" s="41"/>
    </row>
    <row r="263" spans="1:26" ht="12.75" customHeight="1">
      <c r="A263" s="51"/>
      <c r="B263" s="41"/>
      <c r="C263" s="41"/>
      <c r="D263" s="41"/>
      <c r="E263" s="41"/>
      <c r="F263" s="41"/>
      <c r="G263" s="41"/>
      <c r="H263" s="41"/>
      <c r="I263" s="41"/>
      <c r="J263" s="41"/>
      <c r="K263" s="41"/>
      <c r="L263" s="50"/>
      <c r="M263" s="41"/>
      <c r="N263" s="41"/>
      <c r="O263" s="41"/>
      <c r="P263" s="41"/>
      <c r="Q263" s="41"/>
      <c r="R263" s="41"/>
      <c r="S263" s="41"/>
      <c r="T263" s="41"/>
      <c r="U263" s="41"/>
      <c r="V263" s="41"/>
      <c r="W263" s="41"/>
      <c r="X263" s="41"/>
      <c r="Y263" s="41"/>
      <c r="Z263" s="41"/>
    </row>
    <row r="264" spans="1:26" ht="12.75" customHeight="1">
      <c r="A264" s="51"/>
      <c r="B264" s="41"/>
      <c r="C264" s="41"/>
      <c r="D264" s="41"/>
      <c r="E264" s="41"/>
      <c r="F264" s="41"/>
      <c r="G264" s="41"/>
      <c r="H264" s="41"/>
      <c r="I264" s="41"/>
      <c r="J264" s="41"/>
      <c r="K264" s="41"/>
      <c r="L264" s="50"/>
      <c r="M264" s="41"/>
      <c r="N264" s="41"/>
      <c r="O264" s="41"/>
      <c r="P264" s="41"/>
      <c r="Q264" s="41"/>
      <c r="R264" s="41"/>
      <c r="S264" s="41"/>
      <c r="T264" s="41"/>
      <c r="U264" s="41"/>
      <c r="V264" s="41"/>
      <c r="W264" s="41"/>
      <c r="X264" s="41"/>
      <c r="Y264" s="41"/>
      <c r="Z264" s="41"/>
    </row>
    <row r="265" spans="1:26" ht="12.75" customHeight="1">
      <c r="A265" s="51"/>
      <c r="B265" s="41"/>
      <c r="C265" s="41"/>
      <c r="D265" s="41"/>
      <c r="E265" s="41"/>
      <c r="F265" s="41"/>
      <c r="G265" s="41"/>
      <c r="H265" s="41"/>
      <c r="I265" s="41"/>
      <c r="J265" s="41"/>
      <c r="K265" s="41"/>
      <c r="L265" s="50"/>
      <c r="M265" s="41"/>
      <c r="N265" s="41"/>
      <c r="O265" s="41"/>
      <c r="P265" s="41"/>
      <c r="Q265" s="41"/>
      <c r="R265" s="41"/>
      <c r="S265" s="41"/>
      <c r="T265" s="41"/>
      <c r="U265" s="41"/>
      <c r="V265" s="41"/>
      <c r="W265" s="41"/>
      <c r="X265" s="41"/>
      <c r="Y265" s="41"/>
      <c r="Z265" s="41"/>
    </row>
    <row r="266" spans="1:26" ht="12.75" customHeight="1">
      <c r="A266" s="51"/>
      <c r="B266" s="41"/>
      <c r="C266" s="41"/>
      <c r="D266" s="41"/>
      <c r="E266" s="41"/>
      <c r="F266" s="41"/>
      <c r="G266" s="41"/>
      <c r="H266" s="41"/>
      <c r="I266" s="41"/>
      <c r="J266" s="41"/>
      <c r="K266" s="41"/>
      <c r="L266" s="50"/>
      <c r="M266" s="41"/>
      <c r="N266" s="41"/>
      <c r="O266" s="41"/>
      <c r="P266" s="41"/>
      <c r="Q266" s="41"/>
      <c r="R266" s="41"/>
      <c r="S266" s="41"/>
      <c r="T266" s="41"/>
      <c r="U266" s="41"/>
      <c r="V266" s="41"/>
      <c r="W266" s="41"/>
      <c r="X266" s="41"/>
      <c r="Y266" s="41"/>
      <c r="Z266" s="41"/>
    </row>
    <row r="267" spans="1:26" ht="12.75" customHeight="1">
      <c r="A267" s="51"/>
      <c r="B267" s="41"/>
      <c r="C267" s="41"/>
      <c r="D267" s="41"/>
      <c r="E267" s="41"/>
      <c r="F267" s="41"/>
      <c r="G267" s="41"/>
      <c r="H267" s="41"/>
      <c r="I267" s="41"/>
      <c r="J267" s="41"/>
      <c r="K267" s="41"/>
      <c r="L267" s="50"/>
      <c r="M267" s="41"/>
      <c r="N267" s="41"/>
      <c r="O267" s="41"/>
      <c r="P267" s="41"/>
      <c r="Q267" s="41"/>
      <c r="R267" s="41"/>
      <c r="S267" s="41"/>
      <c r="T267" s="41"/>
      <c r="U267" s="41"/>
      <c r="V267" s="41"/>
      <c r="W267" s="41"/>
      <c r="X267" s="41"/>
      <c r="Y267" s="41"/>
      <c r="Z267" s="41"/>
    </row>
    <row r="268" spans="1:26" ht="12.75" customHeight="1">
      <c r="A268" s="51"/>
      <c r="B268" s="41"/>
      <c r="C268" s="41"/>
      <c r="D268" s="41"/>
      <c r="E268" s="41"/>
      <c r="F268" s="41"/>
      <c r="G268" s="41"/>
      <c r="H268" s="41"/>
      <c r="I268" s="41"/>
      <c r="J268" s="41"/>
      <c r="K268" s="41"/>
      <c r="L268" s="50"/>
      <c r="M268" s="41"/>
      <c r="N268" s="41"/>
      <c r="O268" s="41"/>
      <c r="P268" s="41"/>
      <c r="Q268" s="41"/>
      <c r="R268" s="41"/>
      <c r="S268" s="41"/>
      <c r="T268" s="41"/>
      <c r="U268" s="41"/>
      <c r="V268" s="41"/>
      <c r="W268" s="41"/>
      <c r="X268" s="41"/>
      <c r="Y268" s="41"/>
      <c r="Z268" s="41"/>
    </row>
    <row r="269" spans="1:26" ht="12.75" customHeight="1">
      <c r="A269" s="51"/>
      <c r="B269" s="41"/>
      <c r="C269" s="41"/>
      <c r="D269" s="41"/>
      <c r="E269" s="41"/>
      <c r="F269" s="41"/>
      <c r="G269" s="41"/>
      <c r="H269" s="41"/>
      <c r="I269" s="41"/>
      <c r="J269" s="41"/>
      <c r="K269" s="41"/>
      <c r="L269" s="50"/>
      <c r="M269" s="41"/>
      <c r="N269" s="41"/>
      <c r="O269" s="41"/>
      <c r="P269" s="41"/>
      <c r="Q269" s="41"/>
      <c r="R269" s="41"/>
      <c r="S269" s="41"/>
      <c r="T269" s="41"/>
      <c r="U269" s="41"/>
      <c r="V269" s="41"/>
      <c r="W269" s="41"/>
      <c r="X269" s="41"/>
      <c r="Y269" s="41"/>
      <c r="Z269" s="41"/>
    </row>
    <row r="270" spans="1:26" ht="12.75" customHeight="1">
      <c r="A270" s="51"/>
      <c r="B270" s="41"/>
      <c r="C270" s="41"/>
      <c r="D270" s="41"/>
      <c r="E270" s="41"/>
      <c r="F270" s="41"/>
      <c r="G270" s="41"/>
      <c r="H270" s="41"/>
      <c r="I270" s="41"/>
      <c r="J270" s="41"/>
      <c r="K270" s="41"/>
      <c r="L270" s="50"/>
      <c r="M270" s="41"/>
      <c r="N270" s="41"/>
      <c r="O270" s="41"/>
      <c r="P270" s="41"/>
      <c r="Q270" s="41"/>
      <c r="R270" s="41"/>
      <c r="S270" s="41"/>
      <c r="T270" s="41"/>
      <c r="U270" s="41"/>
      <c r="V270" s="41"/>
      <c r="W270" s="41"/>
      <c r="X270" s="41"/>
      <c r="Y270" s="41"/>
      <c r="Z270" s="41"/>
    </row>
    <row r="271" spans="1:26" ht="12.75" customHeight="1">
      <c r="A271" s="51"/>
      <c r="B271" s="41"/>
      <c r="C271" s="41"/>
      <c r="D271" s="41"/>
      <c r="E271" s="41"/>
      <c r="F271" s="41"/>
      <c r="G271" s="41"/>
      <c r="H271" s="41"/>
      <c r="I271" s="41"/>
      <c r="J271" s="41"/>
      <c r="K271" s="41"/>
      <c r="L271" s="50"/>
      <c r="M271" s="41"/>
      <c r="N271" s="41"/>
      <c r="O271" s="41"/>
      <c r="P271" s="41"/>
      <c r="Q271" s="41"/>
      <c r="R271" s="41"/>
      <c r="S271" s="41"/>
      <c r="T271" s="41"/>
      <c r="U271" s="41"/>
      <c r="V271" s="41"/>
      <c r="W271" s="41"/>
      <c r="X271" s="41"/>
      <c r="Y271" s="41"/>
      <c r="Z271" s="41"/>
    </row>
    <row r="272" spans="1:26" ht="12.75" customHeight="1">
      <c r="A272" s="51"/>
      <c r="B272" s="41"/>
      <c r="C272" s="41"/>
      <c r="D272" s="41"/>
      <c r="E272" s="41"/>
      <c r="F272" s="41"/>
      <c r="G272" s="41"/>
      <c r="H272" s="41"/>
      <c r="I272" s="41"/>
      <c r="J272" s="41"/>
      <c r="K272" s="41"/>
      <c r="L272" s="50"/>
      <c r="M272" s="41"/>
      <c r="N272" s="41"/>
      <c r="O272" s="41"/>
      <c r="P272" s="41"/>
      <c r="Q272" s="41"/>
      <c r="R272" s="41"/>
      <c r="S272" s="41"/>
      <c r="T272" s="41"/>
      <c r="U272" s="41"/>
      <c r="V272" s="41"/>
      <c r="W272" s="41"/>
      <c r="X272" s="41"/>
      <c r="Y272" s="41"/>
      <c r="Z272" s="41"/>
    </row>
    <row r="273" spans="1:26" ht="12.75" customHeight="1">
      <c r="A273" s="51"/>
      <c r="B273" s="41"/>
      <c r="C273" s="41"/>
      <c r="D273" s="41"/>
      <c r="E273" s="41"/>
      <c r="F273" s="41"/>
      <c r="G273" s="41"/>
      <c r="H273" s="41"/>
      <c r="I273" s="41"/>
      <c r="J273" s="41"/>
      <c r="K273" s="41"/>
      <c r="L273" s="50"/>
      <c r="M273" s="41"/>
      <c r="N273" s="41"/>
      <c r="O273" s="41"/>
      <c r="P273" s="41"/>
      <c r="Q273" s="41"/>
      <c r="R273" s="41"/>
      <c r="S273" s="41"/>
      <c r="T273" s="41"/>
      <c r="U273" s="41"/>
      <c r="V273" s="41"/>
      <c r="W273" s="41"/>
      <c r="X273" s="41"/>
      <c r="Y273" s="41"/>
      <c r="Z273" s="41"/>
    </row>
    <row r="274" spans="1:26" ht="12.75" customHeight="1">
      <c r="A274" s="51"/>
      <c r="B274" s="41"/>
      <c r="C274" s="41"/>
      <c r="D274" s="41"/>
      <c r="E274" s="41"/>
      <c r="F274" s="41"/>
      <c r="G274" s="41"/>
      <c r="H274" s="41"/>
      <c r="I274" s="41"/>
      <c r="J274" s="41"/>
      <c r="K274" s="41"/>
      <c r="L274" s="50"/>
      <c r="M274" s="41"/>
      <c r="N274" s="41"/>
      <c r="O274" s="41"/>
      <c r="P274" s="41"/>
      <c r="Q274" s="41"/>
      <c r="R274" s="41"/>
      <c r="S274" s="41"/>
      <c r="T274" s="41"/>
      <c r="U274" s="41"/>
      <c r="V274" s="41"/>
      <c r="W274" s="41"/>
      <c r="X274" s="41"/>
      <c r="Y274" s="41"/>
      <c r="Z274" s="41"/>
    </row>
    <row r="275" spans="1:26" ht="12.75" customHeight="1">
      <c r="A275" s="51"/>
      <c r="B275" s="41"/>
      <c r="C275" s="41"/>
      <c r="D275" s="41"/>
      <c r="E275" s="41"/>
      <c r="F275" s="41"/>
      <c r="G275" s="41"/>
      <c r="H275" s="41"/>
      <c r="I275" s="41"/>
      <c r="J275" s="41"/>
      <c r="K275" s="41"/>
      <c r="L275" s="50"/>
      <c r="M275" s="41"/>
      <c r="N275" s="41"/>
      <c r="O275" s="41"/>
      <c r="P275" s="41"/>
      <c r="Q275" s="41"/>
      <c r="R275" s="41"/>
      <c r="S275" s="41"/>
      <c r="T275" s="41"/>
      <c r="U275" s="41"/>
      <c r="V275" s="41"/>
      <c r="W275" s="41"/>
      <c r="X275" s="41"/>
      <c r="Y275" s="41"/>
      <c r="Z275" s="41"/>
    </row>
    <row r="276" spans="1:26" ht="12.75" customHeight="1">
      <c r="A276" s="51"/>
      <c r="B276" s="41"/>
      <c r="C276" s="41"/>
      <c r="D276" s="41"/>
      <c r="E276" s="41"/>
      <c r="F276" s="41"/>
      <c r="G276" s="41"/>
      <c r="H276" s="41"/>
      <c r="I276" s="41"/>
      <c r="J276" s="41"/>
      <c r="K276" s="41"/>
      <c r="L276" s="50"/>
      <c r="M276" s="41"/>
      <c r="N276" s="41"/>
      <c r="O276" s="41"/>
      <c r="P276" s="41"/>
      <c r="Q276" s="41"/>
      <c r="R276" s="41"/>
      <c r="S276" s="41"/>
      <c r="T276" s="41"/>
      <c r="U276" s="41"/>
      <c r="V276" s="41"/>
      <c r="W276" s="41"/>
      <c r="X276" s="41"/>
      <c r="Y276" s="41"/>
      <c r="Z276" s="41"/>
    </row>
    <row r="277" spans="1:26" ht="12.75" customHeight="1">
      <c r="A277" s="51"/>
      <c r="B277" s="41"/>
      <c r="C277" s="41"/>
      <c r="D277" s="41"/>
      <c r="E277" s="41"/>
      <c r="F277" s="41"/>
      <c r="G277" s="41"/>
      <c r="H277" s="41"/>
      <c r="I277" s="41"/>
      <c r="J277" s="41"/>
      <c r="K277" s="41"/>
      <c r="L277" s="50"/>
      <c r="M277" s="41"/>
      <c r="N277" s="41"/>
      <c r="O277" s="41"/>
      <c r="P277" s="41"/>
      <c r="Q277" s="41"/>
      <c r="R277" s="41"/>
      <c r="S277" s="41"/>
      <c r="T277" s="41"/>
      <c r="U277" s="41"/>
      <c r="V277" s="41"/>
      <c r="W277" s="41"/>
      <c r="X277" s="41"/>
      <c r="Y277" s="41"/>
      <c r="Z277" s="41"/>
    </row>
    <row r="278" spans="1:26" ht="12.75" customHeight="1">
      <c r="A278" s="51"/>
      <c r="B278" s="41"/>
      <c r="C278" s="41"/>
      <c r="D278" s="41"/>
      <c r="E278" s="41"/>
      <c r="F278" s="41"/>
      <c r="G278" s="41"/>
      <c r="H278" s="41"/>
      <c r="I278" s="41"/>
      <c r="J278" s="41"/>
      <c r="K278" s="41"/>
      <c r="L278" s="50"/>
      <c r="M278" s="41"/>
      <c r="N278" s="41"/>
      <c r="O278" s="41"/>
      <c r="P278" s="41"/>
      <c r="Q278" s="41"/>
      <c r="R278" s="41"/>
      <c r="S278" s="41"/>
      <c r="T278" s="41"/>
      <c r="U278" s="41"/>
      <c r="V278" s="41"/>
      <c r="W278" s="41"/>
      <c r="X278" s="41"/>
      <c r="Y278" s="41"/>
      <c r="Z278" s="41"/>
    </row>
    <row r="279" spans="1:26" ht="12.75" customHeight="1">
      <c r="A279" s="51"/>
      <c r="B279" s="41"/>
      <c r="C279" s="41"/>
      <c r="D279" s="41"/>
      <c r="E279" s="41"/>
      <c r="F279" s="41"/>
      <c r="G279" s="41"/>
      <c r="H279" s="41"/>
      <c r="I279" s="41"/>
      <c r="J279" s="41"/>
      <c r="K279" s="41"/>
      <c r="L279" s="50"/>
      <c r="M279" s="41"/>
      <c r="N279" s="41"/>
      <c r="O279" s="41"/>
      <c r="P279" s="41"/>
      <c r="Q279" s="41"/>
      <c r="R279" s="41"/>
      <c r="S279" s="41"/>
      <c r="T279" s="41"/>
      <c r="U279" s="41"/>
      <c r="V279" s="41"/>
      <c r="W279" s="41"/>
      <c r="X279" s="41"/>
      <c r="Y279" s="41"/>
      <c r="Z279" s="41"/>
    </row>
    <row r="280" spans="1:26" ht="12.75" customHeight="1">
      <c r="A280" s="51"/>
      <c r="B280" s="41"/>
      <c r="C280" s="41"/>
      <c r="D280" s="41"/>
      <c r="E280" s="41"/>
      <c r="F280" s="41"/>
      <c r="G280" s="41"/>
      <c r="H280" s="41"/>
      <c r="I280" s="41"/>
      <c r="J280" s="41"/>
      <c r="K280" s="41"/>
      <c r="L280" s="50"/>
      <c r="M280" s="41"/>
      <c r="N280" s="41"/>
      <c r="O280" s="41"/>
      <c r="P280" s="41"/>
      <c r="Q280" s="41"/>
      <c r="R280" s="41"/>
      <c r="S280" s="41"/>
      <c r="T280" s="41"/>
      <c r="U280" s="41"/>
      <c r="V280" s="41"/>
      <c r="W280" s="41"/>
      <c r="X280" s="41"/>
      <c r="Y280" s="41"/>
      <c r="Z280" s="41"/>
    </row>
    <row r="281" spans="1:26" ht="12.75" customHeight="1">
      <c r="A281" s="51"/>
      <c r="B281" s="41"/>
      <c r="C281" s="41"/>
      <c r="D281" s="41"/>
      <c r="E281" s="41"/>
      <c r="F281" s="41"/>
      <c r="G281" s="41"/>
      <c r="H281" s="41"/>
      <c r="I281" s="41"/>
      <c r="J281" s="41"/>
      <c r="K281" s="41"/>
      <c r="L281" s="50"/>
      <c r="M281" s="41"/>
      <c r="N281" s="41"/>
      <c r="O281" s="41"/>
      <c r="P281" s="41"/>
      <c r="Q281" s="41"/>
      <c r="R281" s="41"/>
      <c r="S281" s="41"/>
      <c r="T281" s="41"/>
      <c r="U281" s="41"/>
      <c r="V281" s="41"/>
      <c r="W281" s="41"/>
      <c r="X281" s="41"/>
      <c r="Y281" s="41"/>
      <c r="Z281" s="41"/>
    </row>
    <row r="282" spans="1:26" ht="12.75" customHeight="1">
      <c r="A282" s="51"/>
      <c r="B282" s="41"/>
      <c r="C282" s="41"/>
      <c r="D282" s="41"/>
      <c r="E282" s="41"/>
      <c r="F282" s="41"/>
      <c r="G282" s="41"/>
      <c r="H282" s="41"/>
      <c r="I282" s="41"/>
      <c r="J282" s="41"/>
      <c r="K282" s="41"/>
      <c r="L282" s="50"/>
      <c r="M282" s="41"/>
      <c r="N282" s="41"/>
      <c r="O282" s="41"/>
      <c r="P282" s="41"/>
      <c r="Q282" s="41"/>
      <c r="R282" s="41"/>
      <c r="S282" s="41"/>
      <c r="T282" s="41"/>
      <c r="U282" s="41"/>
      <c r="V282" s="41"/>
      <c r="W282" s="41"/>
      <c r="X282" s="41"/>
      <c r="Y282" s="41"/>
      <c r="Z282" s="41"/>
    </row>
    <row r="283" spans="1:26" ht="12.75" customHeight="1">
      <c r="A283" s="51"/>
      <c r="B283" s="41"/>
      <c r="C283" s="41"/>
      <c r="D283" s="41"/>
      <c r="E283" s="41"/>
      <c r="F283" s="41"/>
      <c r="G283" s="41"/>
      <c r="H283" s="41"/>
      <c r="I283" s="41"/>
      <c r="J283" s="41"/>
      <c r="K283" s="41"/>
      <c r="L283" s="50"/>
      <c r="M283" s="41"/>
      <c r="N283" s="41"/>
      <c r="O283" s="41"/>
      <c r="P283" s="41"/>
      <c r="Q283" s="41"/>
      <c r="R283" s="41"/>
      <c r="S283" s="41"/>
      <c r="T283" s="41"/>
      <c r="U283" s="41"/>
      <c r="V283" s="41"/>
      <c r="W283" s="41"/>
      <c r="X283" s="41"/>
      <c r="Y283" s="41"/>
      <c r="Z283" s="41"/>
    </row>
    <row r="284" spans="1:26" ht="12.75" customHeight="1">
      <c r="A284" s="51"/>
      <c r="B284" s="41"/>
      <c r="C284" s="41"/>
      <c r="D284" s="41"/>
      <c r="E284" s="41"/>
      <c r="F284" s="41"/>
      <c r="G284" s="41"/>
      <c r="H284" s="41"/>
      <c r="I284" s="41"/>
      <c r="J284" s="41"/>
      <c r="K284" s="41"/>
      <c r="L284" s="50"/>
      <c r="M284" s="41"/>
      <c r="N284" s="41"/>
      <c r="O284" s="41"/>
      <c r="P284" s="41"/>
      <c r="Q284" s="41"/>
      <c r="R284" s="41"/>
      <c r="S284" s="41"/>
      <c r="T284" s="41"/>
      <c r="U284" s="41"/>
      <c r="V284" s="41"/>
      <c r="W284" s="41"/>
      <c r="X284" s="41"/>
      <c r="Y284" s="41"/>
      <c r="Z284" s="41"/>
    </row>
    <row r="285" spans="1:26" ht="12.75" customHeight="1">
      <c r="A285" s="51"/>
      <c r="B285" s="41"/>
      <c r="C285" s="41"/>
      <c r="D285" s="41"/>
      <c r="E285" s="41"/>
      <c r="F285" s="41"/>
      <c r="G285" s="41"/>
      <c r="H285" s="41"/>
      <c r="I285" s="41"/>
      <c r="J285" s="41"/>
      <c r="K285" s="41"/>
      <c r="L285" s="50"/>
      <c r="M285" s="41"/>
      <c r="N285" s="41"/>
      <c r="O285" s="41"/>
      <c r="P285" s="41"/>
      <c r="Q285" s="41"/>
      <c r="R285" s="41"/>
      <c r="S285" s="41"/>
      <c r="T285" s="41"/>
      <c r="U285" s="41"/>
      <c r="V285" s="41"/>
      <c r="W285" s="41"/>
      <c r="X285" s="41"/>
      <c r="Y285" s="41"/>
      <c r="Z285" s="41"/>
    </row>
    <row r="286" spans="1:26" ht="12.75" customHeight="1">
      <c r="A286" s="51"/>
      <c r="B286" s="41"/>
      <c r="C286" s="41"/>
      <c r="D286" s="41"/>
      <c r="E286" s="41"/>
      <c r="F286" s="41"/>
      <c r="G286" s="41"/>
      <c r="H286" s="41"/>
      <c r="I286" s="41"/>
      <c r="J286" s="41"/>
      <c r="K286" s="41"/>
      <c r="L286" s="50"/>
      <c r="M286" s="41"/>
      <c r="N286" s="41"/>
      <c r="O286" s="41"/>
      <c r="P286" s="41"/>
      <c r="Q286" s="41"/>
      <c r="R286" s="41"/>
      <c r="S286" s="41"/>
      <c r="T286" s="41"/>
      <c r="U286" s="41"/>
      <c r="V286" s="41"/>
      <c r="W286" s="41"/>
      <c r="X286" s="41"/>
      <c r="Y286" s="41"/>
      <c r="Z286" s="41"/>
    </row>
    <row r="287" spans="1:26" ht="12.75" customHeight="1">
      <c r="A287" s="51"/>
      <c r="B287" s="41"/>
      <c r="C287" s="41"/>
      <c r="D287" s="41"/>
      <c r="E287" s="41"/>
      <c r="F287" s="41"/>
      <c r="G287" s="41"/>
      <c r="H287" s="41"/>
      <c r="I287" s="41"/>
      <c r="J287" s="41"/>
      <c r="K287" s="41"/>
      <c r="L287" s="50"/>
      <c r="M287" s="41"/>
      <c r="N287" s="41"/>
      <c r="O287" s="41"/>
      <c r="P287" s="41"/>
      <c r="Q287" s="41"/>
      <c r="R287" s="41"/>
      <c r="S287" s="41"/>
      <c r="T287" s="41"/>
      <c r="U287" s="41"/>
      <c r="V287" s="41"/>
      <c r="W287" s="41"/>
      <c r="X287" s="41"/>
      <c r="Y287" s="41"/>
      <c r="Z287" s="41"/>
    </row>
    <row r="288" spans="1:26" ht="12.75" customHeight="1">
      <c r="A288" s="51"/>
      <c r="B288" s="41"/>
      <c r="C288" s="41"/>
      <c r="D288" s="41"/>
      <c r="E288" s="41"/>
      <c r="F288" s="41"/>
      <c r="G288" s="41"/>
      <c r="H288" s="41"/>
      <c r="I288" s="41"/>
      <c r="J288" s="41"/>
      <c r="K288" s="41"/>
      <c r="L288" s="50"/>
      <c r="M288" s="41"/>
      <c r="N288" s="41"/>
      <c r="O288" s="41"/>
      <c r="P288" s="41"/>
      <c r="Q288" s="41"/>
      <c r="R288" s="41"/>
      <c r="S288" s="41"/>
      <c r="T288" s="41"/>
      <c r="U288" s="41"/>
      <c r="V288" s="41"/>
      <c r="W288" s="41"/>
      <c r="X288" s="41"/>
      <c r="Y288" s="41"/>
      <c r="Z288" s="41"/>
    </row>
    <row r="289" spans="1:26" ht="12.75" customHeight="1">
      <c r="A289" s="51"/>
      <c r="B289" s="41"/>
      <c r="C289" s="41"/>
      <c r="D289" s="41"/>
      <c r="E289" s="41"/>
      <c r="F289" s="41"/>
      <c r="G289" s="41"/>
      <c r="H289" s="41"/>
      <c r="I289" s="41"/>
      <c r="J289" s="41"/>
      <c r="K289" s="41"/>
      <c r="L289" s="50"/>
      <c r="M289" s="41"/>
      <c r="N289" s="41"/>
      <c r="O289" s="41"/>
      <c r="P289" s="41"/>
      <c r="Q289" s="41"/>
      <c r="R289" s="41"/>
      <c r="S289" s="41"/>
      <c r="T289" s="41"/>
      <c r="U289" s="41"/>
      <c r="V289" s="41"/>
      <c r="W289" s="41"/>
      <c r="X289" s="41"/>
      <c r="Y289" s="41"/>
      <c r="Z289" s="41"/>
    </row>
    <row r="290" spans="1:26" ht="12.75" customHeight="1">
      <c r="A290" s="51"/>
      <c r="B290" s="41"/>
      <c r="C290" s="41"/>
      <c r="D290" s="41"/>
      <c r="E290" s="41"/>
      <c r="F290" s="41"/>
      <c r="G290" s="41"/>
      <c r="H290" s="41"/>
      <c r="I290" s="41"/>
      <c r="J290" s="41"/>
      <c r="K290" s="41"/>
      <c r="L290" s="50"/>
      <c r="M290" s="41"/>
      <c r="N290" s="41"/>
      <c r="O290" s="41"/>
      <c r="P290" s="41"/>
      <c r="Q290" s="41"/>
      <c r="R290" s="41"/>
      <c r="S290" s="41"/>
      <c r="T290" s="41"/>
      <c r="U290" s="41"/>
      <c r="V290" s="41"/>
      <c r="W290" s="41"/>
      <c r="X290" s="41"/>
      <c r="Y290" s="41"/>
      <c r="Z290" s="41"/>
    </row>
    <row r="291" spans="1:26" ht="12.75" customHeight="1">
      <c r="A291" s="51"/>
      <c r="B291" s="41"/>
      <c r="C291" s="41"/>
      <c r="D291" s="41"/>
      <c r="E291" s="41"/>
      <c r="F291" s="41"/>
      <c r="G291" s="41"/>
      <c r="H291" s="41"/>
      <c r="I291" s="41"/>
      <c r="J291" s="41"/>
      <c r="K291" s="41"/>
      <c r="L291" s="50"/>
      <c r="M291" s="41"/>
      <c r="N291" s="41"/>
      <c r="O291" s="41"/>
      <c r="P291" s="41"/>
      <c r="Q291" s="41"/>
      <c r="R291" s="41"/>
      <c r="S291" s="41"/>
      <c r="T291" s="41"/>
      <c r="U291" s="41"/>
      <c r="V291" s="41"/>
      <c r="W291" s="41"/>
      <c r="X291" s="41"/>
      <c r="Y291" s="41"/>
      <c r="Z291" s="41"/>
    </row>
    <row r="292" spans="1:26" ht="12.75" customHeight="1">
      <c r="A292" s="51"/>
      <c r="B292" s="41"/>
      <c r="C292" s="41"/>
      <c r="D292" s="41"/>
      <c r="E292" s="41"/>
      <c r="F292" s="41"/>
      <c r="G292" s="41"/>
      <c r="H292" s="41"/>
      <c r="I292" s="41"/>
      <c r="J292" s="41"/>
      <c r="K292" s="41"/>
      <c r="L292" s="50"/>
      <c r="M292" s="41"/>
      <c r="N292" s="41"/>
      <c r="O292" s="41"/>
      <c r="P292" s="41"/>
      <c r="Q292" s="41"/>
      <c r="R292" s="41"/>
      <c r="S292" s="41"/>
      <c r="T292" s="41"/>
      <c r="U292" s="41"/>
      <c r="V292" s="41"/>
      <c r="W292" s="41"/>
      <c r="X292" s="41"/>
      <c r="Y292" s="41"/>
      <c r="Z292" s="41"/>
    </row>
    <row r="293" spans="1:26" ht="12.75" customHeight="1">
      <c r="A293" s="51"/>
      <c r="B293" s="41"/>
      <c r="C293" s="41"/>
      <c r="D293" s="41"/>
      <c r="E293" s="41"/>
      <c r="F293" s="41"/>
      <c r="G293" s="41"/>
      <c r="H293" s="41"/>
      <c r="I293" s="41"/>
      <c r="J293" s="41"/>
      <c r="K293" s="41"/>
      <c r="L293" s="50"/>
      <c r="M293" s="41"/>
      <c r="N293" s="41"/>
      <c r="O293" s="41"/>
      <c r="P293" s="41"/>
      <c r="Q293" s="41"/>
      <c r="R293" s="41"/>
      <c r="S293" s="41"/>
      <c r="T293" s="41"/>
      <c r="U293" s="41"/>
      <c r="V293" s="41"/>
      <c r="W293" s="41"/>
      <c r="X293" s="41"/>
      <c r="Y293" s="41"/>
      <c r="Z293" s="41"/>
    </row>
    <row r="294" spans="1:26" ht="12.75" customHeight="1">
      <c r="A294" s="51"/>
      <c r="B294" s="41"/>
      <c r="C294" s="41"/>
      <c r="D294" s="41"/>
      <c r="E294" s="41"/>
      <c r="F294" s="41"/>
      <c r="G294" s="41"/>
      <c r="H294" s="41"/>
      <c r="I294" s="41"/>
      <c r="J294" s="41"/>
      <c r="K294" s="41"/>
      <c r="L294" s="50"/>
      <c r="M294" s="41"/>
      <c r="N294" s="41"/>
      <c r="O294" s="41"/>
      <c r="P294" s="41"/>
      <c r="Q294" s="41"/>
      <c r="R294" s="41"/>
      <c r="S294" s="41"/>
      <c r="T294" s="41"/>
      <c r="U294" s="41"/>
      <c r="V294" s="41"/>
      <c r="W294" s="41"/>
      <c r="X294" s="41"/>
      <c r="Y294" s="41"/>
      <c r="Z294" s="41"/>
    </row>
    <row r="295" spans="1:26" ht="12.75" customHeight="1">
      <c r="A295" s="51"/>
      <c r="B295" s="41"/>
      <c r="C295" s="41"/>
      <c r="D295" s="41"/>
      <c r="E295" s="41"/>
      <c r="F295" s="41"/>
      <c r="G295" s="41"/>
      <c r="H295" s="41"/>
      <c r="I295" s="41"/>
      <c r="J295" s="41"/>
      <c r="K295" s="41"/>
      <c r="L295" s="50"/>
      <c r="M295" s="41"/>
      <c r="N295" s="41"/>
      <c r="O295" s="41"/>
      <c r="P295" s="41"/>
      <c r="Q295" s="41"/>
      <c r="R295" s="41"/>
      <c r="S295" s="41"/>
      <c r="T295" s="41"/>
      <c r="U295" s="41"/>
      <c r="V295" s="41"/>
      <c r="W295" s="41"/>
      <c r="X295" s="41"/>
      <c r="Y295" s="41"/>
      <c r="Z295" s="41"/>
    </row>
    <row r="296" spans="1:26" ht="12.75" customHeight="1">
      <c r="A296" s="51"/>
      <c r="B296" s="41"/>
      <c r="C296" s="41"/>
      <c r="D296" s="41"/>
      <c r="E296" s="41"/>
      <c r="F296" s="41"/>
      <c r="G296" s="41"/>
      <c r="H296" s="41"/>
      <c r="I296" s="41"/>
      <c r="J296" s="41"/>
      <c r="K296" s="41"/>
      <c r="L296" s="50"/>
      <c r="M296" s="41"/>
      <c r="N296" s="41"/>
      <c r="O296" s="41"/>
      <c r="P296" s="41"/>
      <c r="Q296" s="41"/>
      <c r="R296" s="41"/>
      <c r="S296" s="41"/>
      <c r="T296" s="41"/>
      <c r="U296" s="41"/>
      <c r="V296" s="41"/>
      <c r="W296" s="41"/>
      <c r="X296" s="41"/>
      <c r="Y296" s="41"/>
      <c r="Z296" s="41"/>
    </row>
    <row r="297" spans="1:26" ht="12.75" customHeight="1">
      <c r="A297" s="51"/>
      <c r="B297" s="41"/>
      <c r="C297" s="41"/>
      <c r="D297" s="41"/>
      <c r="E297" s="41"/>
      <c r="F297" s="41"/>
      <c r="G297" s="41"/>
      <c r="H297" s="41"/>
      <c r="I297" s="41"/>
      <c r="J297" s="41"/>
      <c r="K297" s="41"/>
      <c r="L297" s="50"/>
      <c r="M297" s="41"/>
      <c r="N297" s="41"/>
      <c r="O297" s="41"/>
      <c r="P297" s="41"/>
      <c r="Q297" s="41"/>
      <c r="R297" s="41"/>
      <c r="S297" s="41"/>
      <c r="T297" s="41"/>
      <c r="U297" s="41"/>
      <c r="V297" s="41"/>
      <c r="W297" s="41"/>
      <c r="X297" s="41"/>
      <c r="Y297" s="41"/>
      <c r="Z297" s="41"/>
    </row>
    <row r="298" spans="1:26" ht="12.75" customHeight="1">
      <c r="A298" s="51"/>
      <c r="B298" s="41"/>
      <c r="C298" s="41"/>
      <c r="D298" s="41"/>
      <c r="E298" s="41"/>
      <c r="F298" s="41"/>
      <c r="G298" s="41"/>
      <c r="H298" s="41"/>
      <c r="I298" s="41"/>
      <c r="J298" s="41"/>
      <c r="K298" s="41"/>
      <c r="L298" s="50"/>
      <c r="M298" s="41"/>
      <c r="N298" s="41"/>
      <c r="O298" s="41"/>
      <c r="P298" s="41"/>
      <c r="Q298" s="41"/>
      <c r="R298" s="41"/>
      <c r="S298" s="41"/>
      <c r="T298" s="41"/>
      <c r="U298" s="41"/>
      <c r="V298" s="41"/>
      <c r="W298" s="41"/>
      <c r="X298" s="41"/>
      <c r="Y298" s="41"/>
      <c r="Z298" s="41"/>
    </row>
    <row r="299" spans="1:26" ht="12.75" customHeight="1">
      <c r="A299" s="51"/>
      <c r="B299" s="41"/>
      <c r="C299" s="41"/>
      <c r="D299" s="41"/>
      <c r="E299" s="41"/>
      <c r="F299" s="41"/>
      <c r="G299" s="41"/>
      <c r="H299" s="41"/>
      <c r="I299" s="41"/>
      <c r="J299" s="41"/>
      <c r="K299" s="41"/>
      <c r="L299" s="50"/>
      <c r="M299" s="41"/>
      <c r="N299" s="41"/>
      <c r="O299" s="41"/>
      <c r="P299" s="41"/>
      <c r="Q299" s="41"/>
      <c r="R299" s="41"/>
      <c r="S299" s="41"/>
      <c r="T299" s="41"/>
      <c r="U299" s="41"/>
      <c r="V299" s="41"/>
      <c r="W299" s="41"/>
      <c r="X299" s="41"/>
      <c r="Y299" s="41"/>
      <c r="Z299" s="41"/>
    </row>
    <row r="300" spans="1:26" ht="12.75" customHeight="1">
      <c r="A300" s="51"/>
      <c r="B300" s="41"/>
      <c r="C300" s="41"/>
      <c r="D300" s="41"/>
      <c r="E300" s="41"/>
      <c r="F300" s="41"/>
      <c r="G300" s="41"/>
      <c r="H300" s="41"/>
      <c r="I300" s="41"/>
      <c r="J300" s="41"/>
      <c r="K300" s="41"/>
      <c r="L300" s="50"/>
      <c r="M300" s="41"/>
      <c r="N300" s="41"/>
      <c r="O300" s="41"/>
      <c r="P300" s="41"/>
      <c r="Q300" s="41"/>
      <c r="R300" s="41"/>
      <c r="S300" s="41"/>
      <c r="T300" s="41"/>
      <c r="U300" s="41"/>
      <c r="V300" s="41"/>
      <c r="W300" s="41"/>
      <c r="X300" s="41"/>
      <c r="Y300" s="41"/>
      <c r="Z300" s="41"/>
    </row>
    <row r="301" spans="1:26" ht="12.75" customHeight="1">
      <c r="A301" s="51"/>
      <c r="B301" s="41"/>
      <c r="C301" s="41"/>
      <c r="D301" s="41"/>
      <c r="E301" s="41"/>
      <c r="F301" s="41"/>
      <c r="G301" s="41"/>
      <c r="H301" s="41"/>
      <c r="I301" s="41"/>
      <c r="J301" s="41"/>
      <c r="K301" s="41"/>
      <c r="L301" s="50"/>
      <c r="M301" s="41"/>
      <c r="N301" s="41"/>
      <c r="O301" s="41"/>
      <c r="P301" s="41"/>
      <c r="Q301" s="41"/>
      <c r="R301" s="41"/>
      <c r="S301" s="41"/>
      <c r="T301" s="41"/>
      <c r="U301" s="41"/>
      <c r="V301" s="41"/>
      <c r="W301" s="41"/>
      <c r="X301" s="41"/>
      <c r="Y301" s="41"/>
      <c r="Z301" s="41"/>
    </row>
    <row r="302" spans="1:26" ht="12.75" customHeight="1">
      <c r="A302" s="51"/>
      <c r="B302" s="41"/>
      <c r="C302" s="41"/>
      <c r="D302" s="41"/>
      <c r="E302" s="41"/>
      <c r="F302" s="41"/>
      <c r="G302" s="41"/>
      <c r="H302" s="41"/>
      <c r="I302" s="41"/>
      <c r="J302" s="41"/>
      <c r="K302" s="41"/>
      <c r="L302" s="50"/>
      <c r="M302" s="41"/>
      <c r="N302" s="41"/>
      <c r="O302" s="41"/>
      <c r="P302" s="41"/>
      <c r="Q302" s="41"/>
      <c r="R302" s="41"/>
      <c r="S302" s="41"/>
      <c r="T302" s="41"/>
      <c r="U302" s="41"/>
      <c r="V302" s="41"/>
      <c r="W302" s="41"/>
      <c r="X302" s="41"/>
      <c r="Y302" s="41"/>
      <c r="Z302" s="41"/>
    </row>
    <row r="303" spans="1:26" ht="12.75" customHeight="1">
      <c r="A303" s="51"/>
      <c r="B303" s="41"/>
      <c r="C303" s="41"/>
      <c r="D303" s="41"/>
      <c r="E303" s="41"/>
      <c r="F303" s="41"/>
      <c r="G303" s="41"/>
      <c r="H303" s="41"/>
      <c r="I303" s="41"/>
      <c r="J303" s="41"/>
      <c r="K303" s="41"/>
      <c r="L303" s="50"/>
      <c r="M303" s="41"/>
      <c r="N303" s="41"/>
      <c r="O303" s="41"/>
      <c r="P303" s="41"/>
      <c r="Q303" s="41"/>
      <c r="R303" s="41"/>
      <c r="S303" s="41"/>
      <c r="T303" s="41"/>
      <c r="U303" s="41"/>
      <c r="V303" s="41"/>
      <c r="W303" s="41"/>
      <c r="X303" s="41"/>
      <c r="Y303" s="41"/>
      <c r="Z303" s="41"/>
    </row>
    <row r="304" spans="1:26" ht="12.75" customHeight="1">
      <c r="A304" s="51"/>
      <c r="B304" s="41"/>
      <c r="C304" s="41"/>
      <c r="D304" s="41"/>
      <c r="E304" s="41"/>
      <c r="F304" s="41"/>
      <c r="G304" s="41"/>
      <c r="H304" s="41"/>
      <c r="I304" s="41"/>
      <c r="J304" s="41"/>
      <c r="K304" s="41"/>
      <c r="L304" s="50"/>
      <c r="M304" s="41"/>
      <c r="N304" s="41"/>
      <c r="O304" s="41"/>
      <c r="P304" s="41"/>
      <c r="Q304" s="41"/>
      <c r="R304" s="41"/>
      <c r="S304" s="41"/>
      <c r="T304" s="41"/>
      <c r="U304" s="41"/>
      <c r="V304" s="41"/>
      <c r="W304" s="41"/>
      <c r="X304" s="41"/>
      <c r="Y304" s="41"/>
      <c r="Z304" s="41"/>
    </row>
    <row r="305" spans="1:26" ht="12.75" customHeight="1">
      <c r="A305" s="51"/>
      <c r="B305" s="41"/>
      <c r="C305" s="41"/>
      <c r="D305" s="41"/>
      <c r="E305" s="41"/>
      <c r="F305" s="41"/>
      <c r="G305" s="41"/>
      <c r="H305" s="41"/>
      <c r="I305" s="41"/>
      <c r="J305" s="41"/>
      <c r="K305" s="41"/>
      <c r="L305" s="50"/>
      <c r="M305" s="41"/>
      <c r="N305" s="41"/>
      <c r="O305" s="41"/>
      <c r="P305" s="41"/>
      <c r="Q305" s="41"/>
      <c r="R305" s="41"/>
      <c r="S305" s="41"/>
      <c r="T305" s="41"/>
      <c r="U305" s="41"/>
      <c r="V305" s="41"/>
      <c r="W305" s="41"/>
      <c r="X305" s="41"/>
      <c r="Y305" s="41"/>
      <c r="Z305" s="41"/>
    </row>
    <row r="306" spans="1:26" ht="12.75" customHeight="1">
      <c r="A306" s="51"/>
      <c r="B306" s="41"/>
      <c r="C306" s="41"/>
      <c r="D306" s="41"/>
      <c r="E306" s="41"/>
      <c r="F306" s="41"/>
      <c r="G306" s="41"/>
      <c r="H306" s="41"/>
      <c r="I306" s="41"/>
      <c r="J306" s="41"/>
      <c r="K306" s="41"/>
      <c r="L306" s="50"/>
      <c r="M306" s="41"/>
      <c r="N306" s="41"/>
      <c r="O306" s="41"/>
      <c r="P306" s="41"/>
      <c r="Q306" s="41"/>
      <c r="R306" s="41"/>
      <c r="S306" s="41"/>
      <c r="T306" s="41"/>
      <c r="U306" s="41"/>
      <c r="V306" s="41"/>
      <c r="W306" s="41"/>
      <c r="X306" s="41"/>
      <c r="Y306" s="41"/>
      <c r="Z306" s="41"/>
    </row>
    <row r="307" spans="1:26" ht="12.75" customHeight="1">
      <c r="A307" s="51"/>
      <c r="B307" s="41"/>
      <c r="C307" s="41"/>
      <c r="D307" s="41"/>
      <c r="E307" s="41"/>
      <c r="F307" s="41"/>
      <c r="G307" s="41"/>
      <c r="H307" s="41"/>
      <c r="I307" s="41"/>
      <c r="J307" s="41"/>
      <c r="K307" s="41"/>
      <c r="L307" s="50"/>
      <c r="M307" s="41"/>
      <c r="N307" s="41"/>
      <c r="O307" s="41"/>
      <c r="P307" s="41"/>
      <c r="Q307" s="41"/>
      <c r="R307" s="41"/>
      <c r="S307" s="41"/>
      <c r="T307" s="41"/>
      <c r="U307" s="41"/>
      <c r="V307" s="41"/>
      <c r="W307" s="41"/>
      <c r="X307" s="41"/>
      <c r="Y307" s="41"/>
      <c r="Z307" s="41"/>
    </row>
    <row r="308" spans="1:26" ht="12.75" customHeight="1">
      <c r="A308" s="51"/>
      <c r="B308" s="41"/>
      <c r="C308" s="41"/>
      <c r="D308" s="41"/>
      <c r="E308" s="41"/>
      <c r="F308" s="41"/>
      <c r="G308" s="41"/>
      <c r="H308" s="41"/>
      <c r="I308" s="41"/>
      <c r="J308" s="41"/>
      <c r="K308" s="41"/>
      <c r="L308" s="50"/>
      <c r="M308" s="41"/>
      <c r="N308" s="41"/>
      <c r="O308" s="41"/>
      <c r="P308" s="41"/>
      <c r="Q308" s="41"/>
      <c r="R308" s="41"/>
      <c r="S308" s="41"/>
      <c r="T308" s="41"/>
      <c r="U308" s="41"/>
      <c r="V308" s="41"/>
      <c r="W308" s="41"/>
      <c r="X308" s="41"/>
      <c r="Y308" s="41"/>
      <c r="Z308" s="41"/>
    </row>
    <row r="309" spans="1:26" ht="12.75" customHeight="1">
      <c r="A309" s="51"/>
      <c r="B309" s="41"/>
      <c r="C309" s="41"/>
      <c r="D309" s="41"/>
      <c r="E309" s="41"/>
      <c r="F309" s="41"/>
      <c r="G309" s="41"/>
      <c r="H309" s="41"/>
      <c r="I309" s="41"/>
      <c r="J309" s="41"/>
      <c r="K309" s="41"/>
      <c r="L309" s="50"/>
      <c r="M309" s="41"/>
      <c r="N309" s="41"/>
      <c r="O309" s="41"/>
      <c r="P309" s="41"/>
      <c r="Q309" s="41"/>
      <c r="R309" s="41"/>
      <c r="S309" s="41"/>
      <c r="T309" s="41"/>
      <c r="U309" s="41"/>
      <c r="V309" s="41"/>
      <c r="W309" s="41"/>
      <c r="X309" s="41"/>
      <c r="Y309" s="41"/>
      <c r="Z309" s="41"/>
    </row>
    <row r="310" spans="1:26" ht="12.75" customHeight="1">
      <c r="A310" s="51"/>
      <c r="B310" s="41"/>
      <c r="C310" s="41"/>
      <c r="D310" s="41"/>
      <c r="E310" s="41"/>
      <c r="F310" s="41"/>
      <c r="G310" s="41"/>
      <c r="H310" s="41"/>
      <c r="I310" s="41"/>
      <c r="J310" s="41"/>
      <c r="K310" s="41"/>
      <c r="L310" s="50"/>
      <c r="M310" s="41"/>
      <c r="N310" s="41"/>
      <c r="O310" s="41"/>
      <c r="P310" s="41"/>
      <c r="Q310" s="41"/>
      <c r="R310" s="41"/>
      <c r="S310" s="41"/>
      <c r="T310" s="41"/>
      <c r="U310" s="41"/>
      <c r="V310" s="41"/>
      <c r="W310" s="41"/>
      <c r="X310" s="41"/>
      <c r="Y310" s="41"/>
      <c r="Z310" s="41"/>
    </row>
    <row r="311" spans="1:26" ht="12.75" customHeight="1">
      <c r="A311" s="51"/>
      <c r="B311" s="41"/>
      <c r="C311" s="41"/>
      <c r="D311" s="41"/>
      <c r="E311" s="41"/>
      <c r="F311" s="41"/>
      <c r="G311" s="41"/>
      <c r="H311" s="41"/>
      <c r="I311" s="41"/>
      <c r="J311" s="41"/>
      <c r="K311" s="41"/>
      <c r="L311" s="50"/>
      <c r="M311" s="41"/>
      <c r="N311" s="41"/>
      <c r="O311" s="41"/>
      <c r="P311" s="41"/>
      <c r="Q311" s="41"/>
      <c r="R311" s="41"/>
      <c r="S311" s="41"/>
      <c r="T311" s="41"/>
      <c r="U311" s="41"/>
      <c r="V311" s="41"/>
      <c r="W311" s="41"/>
      <c r="X311" s="41"/>
      <c r="Y311" s="41"/>
      <c r="Z311" s="41"/>
    </row>
    <row r="312" spans="1:26" ht="12.75" customHeight="1">
      <c r="A312" s="51"/>
      <c r="B312" s="41"/>
      <c r="C312" s="41"/>
      <c r="D312" s="41"/>
      <c r="E312" s="41"/>
      <c r="F312" s="41"/>
      <c r="G312" s="41"/>
      <c r="H312" s="41"/>
      <c r="I312" s="41"/>
      <c r="J312" s="41"/>
      <c r="K312" s="41"/>
      <c r="L312" s="50"/>
      <c r="M312" s="41"/>
      <c r="N312" s="41"/>
      <c r="O312" s="41"/>
      <c r="P312" s="41"/>
      <c r="Q312" s="41"/>
      <c r="R312" s="41"/>
      <c r="S312" s="41"/>
      <c r="T312" s="41"/>
      <c r="U312" s="41"/>
      <c r="V312" s="41"/>
      <c r="W312" s="41"/>
      <c r="X312" s="41"/>
      <c r="Y312" s="41"/>
      <c r="Z312" s="41"/>
    </row>
    <row r="313" spans="1:26" ht="12.75" customHeight="1">
      <c r="A313" s="51"/>
      <c r="B313" s="41"/>
      <c r="C313" s="41"/>
      <c r="D313" s="41"/>
      <c r="E313" s="41"/>
      <c r="F313" s="41"/>
      <c r="G313" s="41"/>
      <c r="H313" s="41"/>
      <c r="I313" s="41"/>
      <c r="J313" s="41"/>
      <c r="K313" s="41"/>
      <c r="L313" s="50"/>
      <c r="M313" s="41"/>
      <c r="N313" s="41"/>
      <c r="O313" s="41"/>
      <c r="P313" s="41"/>
      <c r="Q313" s="41"/>
      <c r="R313" s="41"/>
      <c r="S313" s="41"/>
      <c r="T313" s="41"/>
      <c r="U313" s="41"/>
      <c r="V313" s="41"/>
      <c r="W313" s="41"/>
      <c r="X313" s="41"/>
      <c r="Y313" s="41"/>
      <c r="Z313" s="41"/>
    </row>
    <row r="314" spans="1:26" ht="12.75" customHeight="1">
      <c r="A314" s="51"/>
      <c r="B314" s="41"/>
      <c r="C314" s="41"/>
      <c r="D314" s="41"/>
      <c r="E314" s="41"/>
      <c r="F314" s="41"/>
      <c r="G314" s="41"/>
      <c r="H314" s="41"/>
      <c r="I314" s="41"/>
      <c r="J314" s="41"/>
      <c r="K314" s="41"/>
      <c r="L314" s="50"/>
      <c r="M314" s="41"/>
      <c r="N314" s="41"/>
      <c r="O314" s="41"/>
      <c r="P314" s="41"/>
      <c r="Q314" s="41"/>
      <c r="R314" s="41"/>
      <c r="S314" s="41"/>
      <c r="T314" s="41"/>
      <c r="U314" s="41"/>
      <c r="V314" s="41"/>
      <c r="W314" s="41"/>
      <c r="X314" s="41"/>
      <c r="Y314" s="41"/>
      <c r="Z314" s="41"/>
    </row>
    <row r="315" spans="1:26" ht="12.75" customHeight="1">
      <c r="A315" s="51"/>
      <c r="B315" s="41"/>
      <c r="C315" s="41"/>
      <c r="D315" s="41"/>
      <c r="E315" s="41"/>
      <c r="F315" s="41"/>
      <c r="G315" s="41"/>
      <c r="H315" s="41"/>
      <c r="I315" s="41"/>
      <c r="J315" s="41"/>
      <c r="K315" s="41"/>
      <c r="L315" s="50"/>
      <c r="M315" s="41"/>
      <c r="N315" s="41"/>
      <c r="O315" s="41"/>
      <c r="P315" s="41"/>
      <c r="Q315" s="41"/>
      <c r="R315" s="41"/>
      <c r="S315" s="41"/>
      <c r="T315" s="41"/>
      <c r="U315" s="41"/>
      <c r="V315" s="41"/>
      <c r="W315" s="41"/>
      <c r="X315" s="41"/>
      <c r="Y315" s="41"/>
      <c r="Z315" s="41"/>
    </row>
    <row r="316" spans="1:26" ht="12.75" customHeight="1">
      <c r="A316" s="51"/>
      <c r="B316" s="41"/>
      <c r="C316" s="41"/>
      <c r="D316" s="41"/>
      <c r="E316" s="41"/>
      <c r="F316" s="41"/>
      <c r="G316" s="41"/>
      <c r="H316" s="41"/>
      <c r="I316" s="41"/>
      <c r="J316" s="41"/>
      <c r="K316" s="41"/>
      <c r="L316" s="50"/>
      <c r="M316" s="41"/>
      <c r="N316" s="41"/>
      <c r="O316" s="41"/>
      <c r="P316" s="41"/>
      <c r="Q316" s="41"/>
      <c r="R316" s="41"/>
      <c r="S316" s="41"/>
      <c r="T316" s="41"/>
      <c r="U316" s="41"/>
      <c r="V316" s="41"/>
      <c r="W316" s="41"/>
      <c r="X316" s="41"/>
      <c r="Y316" s="41"/>
      <c r="Z316" s="41"/>
    </row>
    <row r="317" spans="1:26" ht="12.75" customHeight="1">
      <c r="A317" s="51"/>
      <c r="B317" s="41"/>
      <c r="C317" s="41"/>
      <c r="D317" s="41"/>
      <c r="E317" s="41"/>
      <c r="F317" s="41"/>
      <c r="G317" s="41"/>
      <c r="H317" s="41"/>
      <c r="I317" s="41"/>
      <c r="J317" s="41"/>
      <c r="K317" s="41"/>
      <c r="L317" s="50"/>
      <c r="M317" s="41"/>
      <c r="N317" s="41"/>
      <c r="O317" s="41"/>
      <c r="P317" s="41"/>
      <c r="Q317" s="41"/>
      <c r="R317" s="41"/>
      <c r="S317" s="41"/>
      <c r="T317" s="41"/>
      <c r="U317" s="41"/>
      <c r="V317" s="41"/>
      <c r="W317" s="41"/>
      <c r="X317" s="41"/>
      <c r="Y317" s="41"/>
      <c r="Z317" s="41"/>
    </row>
    <row r="318" spans="1:26" ht="12.75" customHeight="1">
      <c r="A318" s="51"/>
      <c r="B318" s="41"/>
      <c r="C318" s="41"/>
      <c r="D318" s="41"/>
      <c r="E318" s="41"/>
      <c r="F318" s="41"/>
      <c r="G318" s="41"/>
      <c r="H318" s="41"/>
      <c r="I318" s="41"/>
      <c r="J318" s="41"/>
      <c r="K318" s="41"/>
      <c r="L318" s="50"/>
      <c r="M318" s="41"/>
      <c r="N318" s="41"/>
      <c r="O318" s="41"/>
      <c r="P318" s="41"/>
      <c r="Q318" s="41"/>
      <c r="R318" s="41"/>
      <c r="S318" s="41"/>
      <c r="T318" s="41"/>
      <c r="U318" s="41"/>
      <c r="V318" s="41"/>
      <c r="W318" s="41"/>
      <c r="X318" s="41"/>
      <c r="Y318" s="41"/>
      <c r="Z318" s="41"/>
    </row>
    <row r="319" spans="1:26" ht="12.75" customHeight="1">
      <c r="A319" s="51"/>
      <c r="B319" s="41"/>
      <c r="C319" s="41"/>
      <c r="D319" s="41"/>
      <c r="E319" s="41"/>
      <c r="F319" s="41"/>
      <c r="G319" s="41"/>
      <c r="H319" s="41"/>
      <c r="I319" s="41"/>
      <c r="J319" s="41"/>
      <c r="K319" s="41"/>
      <c r="L319" s="50"/>
      <c r="M319" s="41"/>
      <c r="N319" s="41"/>
      <c r="O319" s="41"/>
      <c r="P319" s="41"/>
      <c r="Q319" s="41"/>
      <c r="R319" s="41"/>
      <c r="S319" s="41"/>
      <c r="T319" s="41"/>
      <c r="U319" s="41"/>
      <c r="V319" s="41"/>
      <c r="W319" s="41"/>
      <c r="X319" s="41"/>
      <c r="Y319" s="41"/>
      <c r="Z319" s="41"/>
    </row>
    <row r="320" spans="1:26" ht="12.75" customHeight="1">
      <c r="A320" s="51"/>
      <c r="B320" s="41"/>
      <c r="C320" s="41"/>
      <c r="D320" s="41"/>
      <c r="E320" s="41"/>
      <c r="F320" s="41"/>
      <c r="G320" s="41"/>
      <c r="H320" s="41"/>
      <c r="I320" s="41"/>
      <c r="J320" s="41"/>
      <c r="K320" s="41"/>
      <c r="L320" s="50"/>
      <c r="M320" s="41"/>
      <c r="N320" s="41"/>
      <c r="O320" s="41"/>
      <c r="P320" s="41"/>
      <c r="Q320" s="41"/>
      <c r="R320" s="41"/>
      <c r="S320" s="41"/>
      <c r="T320" s="41"/>
      <c r="U320" s="41"/>
      <c r="V320" s="41"/>
      <c r="W320" s="41"/>
      <c r="X320" s="41"/>
      <c r="Y320" s="41"/>
      <c r="Z320" s="41"/>
    </row>
    <row r="321" spans="1:26" ht="12.75" customHeight="1">
      <c r="A321" s="51"/>
      <c r="B321" s="41"/>
      <c r="C321" s="41"/>
      <c r="D321" s="41"/>
      <c r="E321" s="41"/>
      <c r="F321" s="41"/>
      <c r="G321" s="41"/>
      <c r="H321" s="41"/>
      <c r="I321" s="41"/>
      <c r="J321" s="41"/>
      <c r="K321" s="41"/>
      <c r="L321" s="50"/>
      <c r="M321" s="41"/>
      <c r="N321" s="41"/>
      <c r="O321" s="41"/>
      <c r="P321" s="41"/>
      <c r="Q321" s="41"/>
      <c r="R321" s="41"/>
      <c r="S321" s="41"/>
      <c r="T321" s="41"/>
      <c r="U321" s="41"/>
      <c r="V321" s="41"/>
      <c r="W321" s="41"/>
      <c r="X321" s="41"/>
      <c r="Y321" s="41"/>
      <c r="Z321" s="41"/>
    </row>
    <row r="322" spans="1:26" ht="12.75" customHeight="1">
      <c r="A322" s="51"/>
      <c r="B322" s="41"/>
      <c r="C322" s="41"/>
      <c r="D322" s="41"/>
      <c r="E322" s="41"/>
      <c r="F322" s="41"/>
      <c r="G322" s="41"/>
      <c r="H322" s="41"/>
      <c r="I322" s="41"/>
      <c r="J322" s="41"/>
      <c r="K322" s="41"/>
      <c r="L322" s="50"/>
      <c r="M322" s="41"/>
      <c r="N322" s="41"/>
      <c r="O322" s="41"/>
      <c r="P322" s="41"/>
      <c r="Q322" s="41"/>
      <c r="R322" s="41"/>
      <c r="S322" s="41"/>
      <c r="T322" s="41"/>
      <c r="U322" s="41"/>
      <c r="V322" s="41"/>
      <c r="W322" s="41"/>
      <c r="X322" s="41"/>
      <c r="Y322" s="41"/>
      <c r="Z322" s="41"/>
    </row>
    <row r="323" spans="1:26" ht="12.75" customHeight="1">
      <c r="A323" s="51"/>
      <c r="B323" s="41"/>
      <c r="C323" s="41"/>
      <c r="D323" s="41"/>
      <c r="E323" s="41"/>
      <c r="F323" s="41"/>
      <c r="G323" s="41"/>
      <c r="H323" s="41"/>
      <c r="I323" s="41"/>
      <c r="J323" s="41"/>
      <c r="K323" s="41"/>
      <c r="L323" s="50"/>
      <c r="M323" s="41"/>
      <c r="N323" s="41"/>
      <c r="O323" s="41"/>
      <c r="P323" s="41"/>
      <c r="Q323" s="41"/>
      <c r="R323" s="41"/>
      <c r="S323" s="41"/>
      <c r="T323" s="41"/>
      <c r="U323" s="41"/>
      <c r="V323" s="41"/>
      <c r="W323" s="41"/>
      <c r="X323" s="41"/>
      <c r="Y323" s="41"/>
      <c r="Z323" s="41"/>
    </row>
    <row r="324" spans="1:26" ht="12.75" customHeight="1">
      <c r="A324" s="51"/>
      <c r="B324" s="41"/>
      <c r="C324" s="41"/>
      <c r="D324" s="41"/>
      <c r="E324" s="41"/>
      <c r="F324" s="41"/>
      <c r="G324" s="41"/>
      <c r="H324" s="41"/>
      <c r="I324" s="41"/>
      <c r="J324" s="41"/>
      <c r="K324" s="41"/>
      <c r="L324" s="50"/>
      <c r="M324" s="41"/>
      <c r="N324" s="41"/>
      <c r="O324" s="41"/>
      <c r="P324" s="41"/>
      <c r="Q324" s="41"/>
      <c r="R324" s="41"/>
      <c r="S324" s="41"/>
      <c r="T324" s="41"/>
      <c r="U324" s="41"/>
      <c r="V324" s="41"/>
      <c r="W324" s="41"/>
      <c r="X324" s="41"/>
      <c r="Y324" s="41"/>
      <c r="Z324" s="41"/>
    </row>
    <row r="325" spans="1:26" ht="12.75" customHeight="1">
      <c r="A325" s="51"/>
      <c r="B325" s="41"/>
      <c r="C325" s="41"/>
      <c r="D325" s="41"/>
      <c r="E325" s="41"/>
      <c r="F325" s="41"/>
      <c r="G325" s="41"/>
      <c r="H325" s="41"/>
      <c r="I325" s="41"/>
      <c r="J325" s="41"/>
      <c r="K325" s="41"/>
      <c r="L325" s="50"/>
      <c r="M325" s="41"/>
      <c r="N325" s="41"/>
      <c r="O325" s="41"/>
      <c r="P325" s="41"/>
      <c r="Q325" s="41"/>
      <c r="R325" s="41"/>
      <c r="S325" s="41"/>
      <c r="T325" s="41"/>
      <c r="U325" s="41"/>
      <c r="V325" s="41"/>
      <c r="W325" s="41"/>
      <c r="X325" s="41"/>
      <c r="Y325" s="41"/>
      <c r="Z325" s="41"/>
    </row>
    <row r="326" spans="1:26" ht="12.75" customHeight="1">
      <c r="A326" s="51"/>
      <c r="B326" s="41"/>
      <c r="C326" s="41"/>
      <c r="D326" s="41"/>
      <c r="E326" s="41"/>
      <c r="F326" s="41"/>
      <c r="G326" s="41"/>
      <c r="H326" s="41"/>
      <c r="I326" s="41"/>
      <c r="J326" s="41"/>
      <c r="K326" s="41"/>
      <c r="L326" s="50"/>
      <c r="M326" s="41"/>
      <c r="N326" s="41"/>
      <c r="O326" s="41"/>
      <c r="P326" s="41"/>
      <c r="Q326" s="41"/>
      <c r="R326" s="41"/>
      <c r="S326" s="41"/>
      <c r="T326" s="41"/>
      <c r="U326" s="41"/>
      <c r="V326" s="41"/>
      <c r="W326" s="41"/>
      <c r="X326" s="41"/>
      <c r="Y326" s="41"/>
      <c r="Z326" s="41"/>
    </row>
    <row r="327" spans="1:26" ht="12.75" customHeight="1">
      <c r="A327" s="51"/>
      <c r="B327" s="41"/>
      <c r="C327" s="41"/>
      <c r="D327" s="41"/>
      <c r="E327" s="41"/>
      <c r="F327" s="41"/>
      <c r="G327" s="41"/>
      <c r="H327" s="41"/>
      <c r="I327" s="41"/>
      <c r="J327" s="41"/>
      <c r="K327" s="41"/>
      <c r="L327" s="50"/>
      <c r="M327" s="41"/>
      <c r="N327" s="41"/>
      <c r="O327" s="41"/>
      <c r="P327" s="41"/>
      <c r="Q327" s="41"/>
      <c r="R327" s="41"/>
      <c r="S327" s="41"/>
      <c r="T327" s="41"/>
      <c r="U327" s="41"/>
      <c r="V327" s="41"/>
      <c r="W327" s="41"/>
      <c r="X327" s="41"/>
      <c r="Y327" s="41"/>
      <c r="Z327" s="41"/>
    </row>
    <row r="328" spans="1:26" ht="12.75" customHeight="1">
      <c r="A328" s="51"/>
      <c r="B328" s="41"/>
      <c r="C328" s="41"/>
      <c r="D328" s="41"/>
      <c r="E328" s="41"/>
      <c r="F328" s="41"/>
      <c r="G328" s="41"/>
      <c r="H328" s="41"/>
      <c r="I328" s="41"/>
      <c r="J328" s="41"/>
      <c r="K328" s="41"/>
      <c r="L328" s="50"/>
      <c r="M328" s="41"/>
      <c r="N328" s="41"/>
      <c r="O328" s="41"/>
      <c r="P328" s="41"/>
      <c r="Q328" s="41"/>
      <c r="R328" s="41"/>
      <c r="S328" s="41"/>
      <c r="T328" s="41"/>
      <c r="U328" s="41"/>
      <c r="V328" s="41"/>
      <c r="W328" s="41"/>
      <c r="X328" s="41"/>
      <c r="Y328" s="41"/>
      <c r="Z328" s="41"/>
    </row>
    <row r="329" spans="1:26" ht="12.75" customHeight="1">
      <c r="A329" s="51"/>
      <c r="B329" s="41"/>
      <c r="C329" s="41"/>
      <c r="D329" s="41"/>
      <c r="E329" s="41"/>
      <c r="F329" s="41"/>
      <c r="G329" s="41"/>
      <c r="H329" s="41"/>
      <c r="I329" s="41"/>
      <c r="J329" s="41"/>
      <c r="K329" s="41"/>
      <c r="L329" s="50"/>
      <c r="M329" s="41"/>
      <c r="N329" s="41"/>
      <c r="O329" s="41"/>
      <c r="P329" s="41"/>
      <c r="Q329" s="41"/>
      <c r="R329" s="41"/>
      <c r="S329" s="41"/>
      <c r="T329" s="41"/>
      <c r="U329" s="41"/>
      <c r="V329" s="41"/>
      <c r="W329" s="41"/>
      <c r="X329" s="41"/>
      <c r="Y329" s="41"/>
      <c r="Z329" s="41"/>
    </row>
    <row r="330" spans="1:26" ht="12.75" customHeight="1">
      <c r="A330" s="51"/>
      <c r="B330" s="41"/>
      <c r="C330" s="41"/>
      <c r="D330" s="41"/>
      <c r="E330" s="41"/>
      <c r="F330" s="41"/>
      <c r="G330" s="41"/>
      <c r="H330" s="41"/>
      <c r="I330" s="41"/>
      <c r="J330" s="41"/>
      <c r="K330" s="41"/>
      <c r="L330" s="50"/>
      <c r="M330" s="41"/>
      <c r="N330" s="41"/>
      <c r="O330" s="41"/>
      <c r="P330" s="41"/>
      <c r="Q330" s="41"/>
      <c r="R330" s="41"/>
      <c r="S330" s="41"/>
      <c r="T330" s="41"/>
      <c r="U330" s="41"/>
      <c r="V330" s="41"/>
      <c r="W330" s="41"/>
      <c r="X330" s="41"/>
      <c r="Y330" s="41"/>
      <c r="Z330" s="41"/>
    </row>
    <row r="331" spans="1:26" ht="12.75" customHeight="1">
      <c r="A331" s="51"/>
      <c r="B331" s="41"/>
      <c r="C331" s="41"/>
      <c r="D331" s="41"/>
      <c r="E331" s="41"/>
      <c r="F331" s="41"/>
      <c r="G331" s="41"/>
      <c r="H331" s="41"/>
      <c r="I331" s="41"/>
      <c r="J331" s="41"/>
      <c r="K331" s="41"/>
      <c r="L331" s="50"/>
      <c r="M331" s="41"/>
      <c r="N331" s="41"/>
      <c r="O331" s="41"/>
      <c r="P331" s="41"/>
      <c r="Q331" s="41"/>
      <c r="R331" s="41"/>
      <c r="S331" s="41"/>
      <c r="T331" s="41"/>
      <c r="U331" s="41"/>
      <c r="V331" s="41"/>
      <c r="W331" s="41"/>
      <c r="X331" s="41"/>
      <c r="Y331" s="41"/>
      <c r="Z331" s="41"/>
    </row>
    <row r="332" spans="1:26" ht="12.75" customHeight="1">
      <c r="A332" s="51"/>
      <c r="B332" s="41"/>
      <c r="C332" s="41"/>
      <c r="D332" s="41"/>
      <c r="E332" s="41"/>
      <c r="F332" s="41"/>
      <c r="G332" s="41"/>
      <c r="H332" s="41"/>
      <c r="I332" s="41"/>
      <c r="J332" s="41"/>
      <c r="K332" s="41"/>
      <c r="L332" s="50"/>
      <c r="M332" s="41"/>
      <c r="N332" s="41"/>
      <c r="O332" s="41"/>
      <c r="P332" s="41"/>
      <c r="Q332" s="41"/>
      <c r="R332" s="41"/>
      <c r="S332" s="41"/>
      <c r="T332" s="41"/>
      <c r="U332" s="41"/>
      <c r="V332" s="41"/>
      <c r="W332" s="41"/>
      <c r="X332" s="41"/>
      <c r="Y332" s="41"/>
      <c r="Z332" s="41"/>
    </row>
    <row r="333" spans="1:26" ht="12.75" customHeight="1">
      <c r="A333" s="51"/>
      <c r="B333" s="41"/>
      <c r="C333" s="41"/>
      <c r="D333" s="41"/>
      <c r="E333" s="41"/>
      <c r="F333" s="41"/>
      <c r="G333" s="41"/>
      <c r="H333" s="41"/>
      <c r="I333" s="41"/>
      <c r="J333" s="41"/>
      <c r="K333" s="41"/>
      <c r="L333" s="50"/>
      <c r="M333" s="41"/>
      <c r="N333" s="41"/>
      <c r="O333" s="41"/>
      <c r="P333" s="41"/>
      <c r="Q333" s="41"/>
      <c r="R333" s="41"/>
      <c r="S333" s="41"/>
      <c r="T333" s="41"/>
      <c r="U333" s="41"/>
      <c r="V333" s="41"/>
      <c r="W333" s="41"/>
      <c r="X333" s="41"/>
      <c r="Y333" s="41"/>
      <c r="Z333" s="41"/>
    </row>
    <row r="334" spans="1:26" ht="12.75" customHeight="1">
      <c r="A334" s="51"/>
      <c r="B334" s="41"/>
      <c r="C334" s="41"/>
      <c r="D334" s="41"/>
      <c r="E334" s="41"/>
      <c r="F334" s="41"/>
      <c r="G334" s="41"/>
      <c r="H334" s="41"/>
      <c r="I334" s="41"/>
      <c r="J334" s="41"/>
      <c r="K334" s="41"/>
      <c r="L334" s="50"/>
      <c r="M334" s="41"/>
      <c r="N334" s="41"/>
      <c r="O334" s="41"/>
      <c r="P334" s="41"/>
      <c r="Q334" s="41"/>
      <c r="R334" s="41"/>
      <c r="S334" s="41"/>
      <c r="T334" s="41"/>
      <c r="U334" s="41"/>
      <c r="V334" s="41"/>
      <c r="W334" s="41"/>
      <c r="X334" s="41"/>
      <c r="Y334" s="41"/>
      <c r="Z334" s="41"/>
    </row>
    <row r="335" spans="1:26" ht="12.75" customHeight="1">
      <c r="A335" s="51"/>
      <c r="B335" s="41"/>
      <c r="C335" s="41"/>
      <c r="D335" s="41"/>
      <c r="E335" s="41"/>
      <c r="F335" s="41"/>
      <c r="G335" s="41"/>
      <c r="H335" s="41"/>
      <c r="I335" s="41"/>
      <c r="J335" s="41"/>
      <c r="K335" s="41"/>
      <c r="L335" s="50"/>
      <c r="M335" s="41"/>
      <c r="N335" s="41"/>
      <c r="O335" s="41"/>
      <c r="P335" s="41"/>
      <c r="Q335" s="41"/>
      <c r="R335" s="41"/>
      <c r="S335" s="41"/>
      <c r="T335" s="41"/>
      <c r="U335" s="41"/>
      <c r="V335" s="41"/>
      <c r="W335" s="41"/>
      <c r="X335" s="41"/>
      <c r="Y335" s="41"/>
      <c r="Z335" s="41"/>
    </row>
    <row r="336" spans="1:26" ht="12.75" customHeight="1">
      <c r="A336" s="51"/>
      <c r="B336" s="41"/>
      <c r="C336" s="41"/>
      <c r="D336" s="41"/>
      <c r="E336" s="41"/>
      <c r="F336" s="41"/>
      <c r="G336" s="41"/>
      <c r="H336" s="41"/>
      <c r="I336" s="41"/>
      <c r="J336" s="41"/>
      <c r="K336" s="41"/>
      <c r="L336" s="50"/>
      <c r="M336" s="41"/>
      <c r="N336" s="41"/>
      <c r="O336" s="41"/>
      <c r="P336" s="41"/>
      <c r="Q336" s="41"/>
      <c r="R336" s="41"/>
      <c r="S336" s="41"/>
      <c r="T336" s="41"/>
      <c r="U336" s="41"/>
      <c r="V336" s="41"/>
      <c r="W336" s="41"/>
      <c r="X336" s="41"/>
      <c r="Y336" s="41"/>
      <c r="Z336" s="41"/>
    </row>
    <row r="337" spans="1:26" ht="12.75" customHeight="1">
      <c r="A337" s="51"/>
      <c r="B337" s="41"/>
      <c r="C337" s="41"/>
      <c r="D337" s="41"/>
      <c r="E337" s="41"/>
      <c r="F337" s="41"/>
      <c r="G337" s="41"/>
      <c r="H337" s="41"/>
      <c r="I337" s="41"/>
      <c r="J337" s="41"/>
      <c r="K337" s="41"/>
      <c r="L337" s="50"/>
      <c r="M337" s="41"/>
      <c r="N337" s="41"/>
      <c r="O337" s="41"/>
      <c r="P337" s="41"/>
      <c r="Q337" s="41"/>
      <c r="R337" s="41"/>
      <c r="S337" s="41"/>
      <c r="T337" s="41"/>
      <c r="U337" s="41"/>
      <c r="V337" s="41"/>
      <c r="W337" s="41"/>
      <c r="X337" s="41"/>
      <c r="Y337" s="41"/>
      <c r="Z337" s="41"/>
    </row>
    <row r="338" spans="1:26" ht="12.75" customHeight="1">
      <c r="A338" s="51"/>
      <c r="B338" s="41"/>
      <c r="C338" s="41"/>
      <c r="D338" s="41"/>
      <c r="E338" s="41"/>
      <c r="F338" s="41"/>
      <c r="G338" s="41"/>
      <c r="H338" s="41"/>
      <c r="I338" s="41"/>
      <c r="J338" s="41"/>
      <c r="K338" s="41"/>
      <c r="L338" s="50"/>
      <c r="M338" s="41"/>
      <c r="N338" s="41"/>
      <c r="O338" s="41"/>
      <c r="P338" s="41"/>
      <c r="Q338" s="41"/>
      <c r="R338" s="41"/>
      <c r="S338" s="41"/>
      <c r="T338" s="41"/>
      <c r="U338" s="41"/>
      <c r="V338" s="41"/>
      <c r="W338" s="41"/>
      <c r="X338" s="41"/>
      <c r="Y338" s="41"/>
      <c r="Z338" s="41"/>
    </row>
    <row r="339" spans="1:26" ht="12.75" customHeight="1">
      <c r="A339" s="51"/>
      <c r="B339" s="41"/>
      <c r="C339" s="41"/>
      <c r="D339" s="41"/>
      <c r="E339" s="41"/>
      <c r="F339" s="41"/>
      <c r="G339" s="41"/>
      <c r="H339" s="41"/>
      <c r="I339" s="41"/>
      <c r="J339" s="41"/>
      <c r="K339" s="41"/>
      <c r="L339" s="50"/>
      <c r="M339" s="41"/>
      <c r="N339" s="41"/>
      <c r="O339" s="41"/>
      <c r="P339" s="41"/>
      <c r="Q339" s="41"/>
      <c r="R339" s="41"/>
      <c r="S339" s="41"/>
      <c r="T339" s="41"/>
      <c r="U339" s="41"/>
      <c r="V339" s="41"/>
      <c r="W339" s="41"/>
      <c r="X339" s="41"/>
      <c r="Y339" s="41"/>
      <c r="Z339" s="41"/>
    </row>
    <row r="340" spans="1:26" ht="12.75" customHeight="1">
      <c r="A340" s="51"/>
      <c r="B340" s="41"/>
      <c r="C340" s="41"/>
      <c r="D340" s="41"/>
      <c r="E340" s="41"/>
      <c r="F340" s="41"/>
      <c r="G340" s="41"/>
      <c r="H340" s="41"/>
      <c r="I340" s="41"/>
      <c r="J340" s="41"/>
      <c r="K340" s="41"/>
      <c r="L340" s="50"/>
      <c r="M340" s="41"/>
      <c r="N340" s="41"/>
      <c r="O340" s="41"/>
      <c r="P340" s="41"/>
      <c r="Q340" s="41"/>
      <c r="R340" s="41"/>
      <c r="S340" s="41"/>
      <c r="T340" s="41"/>
      <c r="U340" s="41"/>
      <c r="V340" s="41"/>
      <c r="W340" s="41"/>
      <c r="X340" s="41"/>
      <c r="Y340" s="41"/>
      <c r="Z340" s="41"/>
    </row>
    <row r="341" spans="1:26" ht="12.75" customHeight="1">
      <c r="A341" s="51"/>
      <c r="B341" s="41"/>
      <c r="C341" s="41"/>
      <c r="D341" s="41"/>
      <c r="E341" s="41"/>
      <c r="F341" s="41"/>
      <c r="G341" s="41"/>
      <c r="H341" s="41"/>
      <c r="I341" s="41"/>
      <c r="J341" s="41"/>
      <c r="K341" s="41"/>
      <c r="L341" s="50"/>
      <c r="M341" s="41"/>
      <c r="N341" s="41"/>
      <c r="O341" s="41"/>
      <c r="P341" s="41"/>
      <c r="Q341" s="41"/>
      <c r="R341" s="41"/>
      <c r="S341" s="41"/>
      <c r="T341" s="41"/>
      <c r="U341" s="41"/>
      <c r="V341" s="41"/>
      <c r="W341" s="41"/>
      <c r="X341" s="41"/>
      <c r="Y341" s="41"/>
      <c r="Z341" s="41"/>
    </row>
    <row r="342" spans="1:26" ht="12.75" customHeight="1">
      <c r="A342" s="51"/>
      <c r="B342" s="41"/>
      <c r="C342" s="41"/>
      <c r="D342" s="41"/>
      <c r="E342" s="41"/>
      <c r="F342" s="41"/>
      <c r="G342" s="41"/>
      <c r="H342" s="41"/>
      <c r="I342" s="41"/>
      <c r="J342" s="41"/>
      <c r="K342" s="41"/>
      <c r="L342" s="50"/>
      <c r="M342" s="41"/>
      <c r="N342" s="41"/>
      <c r="O342" s="41"/>
      <c r="P342" s="41"/>
      <c r="Q342" s="41"/>
      <c r="R342" s="41"/>
      <c r="S342" s="41"/>
      <c r="T342" s="41"/>
      <c r="U342" s="41"/>
      <c r="V342" s="41"/>
      <c r="W342" s="41"/>
      <c r="X342" s="41"/>
      <c r="Y342" s="41"/>
      <c r="Z342" s="41"/>
    </row>
    <row r="343" spans="1:26" ht="12.75" customHeight="1">
      <c r="A343" s="51"/>
      <c r="B343" s="41"/>
      <c r="C343" s="41"/>
      <c r="D343" s="41"/>
      <c r="E343" s="41"/>
      <c r="F343" s="41"/>
      <c r="G343" s="41"/>
      <c r="H343" s="41"/>
      <c r="I343" s="41"/>
      <c r="J343" s="41"/>
      <c r="K343" s="41"/>
      <c r="L343" s="50"/>
      <c r="M343" s="41"/>
      <c r="N343" s="41"/>
      <c r="O343" s="41"/>
      <c r="P343" s="41"/>
      <c r="Q343" s="41"/>
      <c r="R343" s="41"/>
      <c r="S343" s="41"/>
      <c r="T343" s="41"/>
      <c r="U343" s="41"/>
      <c r="V343" s="41"/>
      <c r="W343" s="41"/>
      <c r="X343" s="41"/>
      <c r="Y343" s="41"/>
      <c r="Z343" s="41"/>
    </row>
    <row r="344" spans="1:26" ht="12.75" customHeight="1">
      <c r="A344" s="51"/>
      <c r="B344" s="41"/>
      <c r="C344" s="41"/>
      <c r="D344" s="41"/>
      <c r="E344" s="41"/>
      <c r="F344" s="41"/>
      <c r="G344" s="41"/>
      <c r="H344" s="41"/>
      <c r="I344" s="41"/>
      <c r="J344" s="41"/>
      <c r="K344" s="41"/>
      <c r="L344" s="50"/>
      <c r="M344" s="41"/>
      <c r="N344" s="41"/>
      <c r="O344" s="41"/>
      <c r="P344" s="41"/>
      <c r="Q344" s="41"/>
      <c r="R344" s="41"/>
      <c r="S344" s="41"/>
      <c r="T344" s="41"/>
      <c r="U344" s="41"/>
      <c r="V344" s="41"/>
      <c r="W344" s="41"/>
      <c r="X344" s="41"/>
      <c r="Y344" s="41"/>
      <c r="Z344" s="41"/>
    </row>
    <row r="345" spans="1:26" ht="12.75" customHeight="1">
      <c r="A345" s="51"/>
      <c r="B345" s="41"/>
      <c r="C345" s="41"/>
      <c r="D345" s="41"/>
      <c r="E345" s="41"/>
      <c r="F345" s="41"/>
      <c r="G345" s="41"/>
      <c r="H345" s="41"/>
      <c r="I345" s="41"/>
      <c r="J345" s="41"/>
      <c r="K345" s="41"/>
      <c r="L345" s="50"/>
      <c r="M345" s="41"/>
      <c r="N345" s="41"/>
      <c r="O345" s="41"/>
      <c r="P345" s="41"/>
      <c r="Q345" s="41"/>
      <c r="R345" s="41"/>
      <c r="S345" s="41"/>
      <c r="T345" s="41"/>
      <c r="U345" s="41"/>
      <c r="V345" s="41"/>
      <c r="W345" s="41"/>
      <c r="X345" s="41"/>
      <c r="Y345" s="41"/>
      <c r="Z345" s="41"/>
    </row>
    <row r="346" spans="1:26" ht="12.75" customHeight="1">
      <c r="A346" s="51"/>
      <c r="B346" s="41"/>
      <c r="C346" s="41"/>
      <c r="D346" s="41"/>
      <c r="E346" s="41"/>
      <c r="F346" s="41"/>
      <c r="G346" s="41"/>
      <c r="H346" s="41"/>
      <c r="I346" s="41"/>
      <c r="J346" s="41"/>
      <c r="K346" s="41"/>
      <c r="L346" s="50"/>
      <c r="M346" s="41"/>
      <c r="N346" s="41"/>
      <c r="O346" s="41"/>
      <c r="P346" s="41"/>
      <c r="Q346" s="41"/>
      <c r="R346" s="41"/>
      <c r="S346" s="41"/>
      <c r="T346" s="41"/>
      <c r="U346" s="41"/>
      <c r="V346" s="41"/>
      <c r="W346" s="41"/>
      <c r="X346" s="41"/>
      <c r="Y346" s="41"/>
      <c r="Z346" s="41"/>
    </row>
    <row r="347" spans="1:26" ht="12.75" customHeight="1">
      <c r="A347" s="51"/>
      <c r="B347" s="41"/>
      <c r="C347" s="41"/>
      <c r="D347" s="41"/>
      <c r="E347" s="41"/>
      <c r="F347" s="41"/>
      <c r="G347" s="41"/>
      <c r="H347" s="41"/>
      <c r="I347" s="41"/>
      <c r="J347" s="41"/>
      <c r="K347" s="41"/>
      <c r="L347" s="50"/>
      <c r="M347" s="41"/>
      <c r="N347" s="41"/>
      <c r="O347" s="41"/>
      <c r="P347" s="41"/>
      <c r="Q347" s="41"/>
      <c r="R347" s="41"/>
      <c r="S347" s="41"/>
      <c r="T347" s="41"/>
      <c r="U347" s="41"/>
      <c r="V347" s="41"/>
      <c r="W347" s="41"/>
      <c r="X347" s="41"/>
      <c r="Y347" s="41"/>
      <c r="Z347" s="41"/>
    </row>
    <row r="348" spans="1:26" ht="12.75" customHeight="1">
      <c r="A348" s="51"/>
      <c r="B348" s="41"/>
      <c r="C348" s="41"/>
      <c r="D348" s="41"/>
      <c r="E348" s="41"/>
      <c r="F348" s="41"/>
      <c r="G348" s="41"/>
      <c r="H348" s="41"/>
      <c r="I348" s="41"/>
      <c r="J348" s="41"/>
      <c r="K348" s="41"/>
      <c r="L348" s="50"/>
      <c r="M348" s="41"/>
      <c r="N348" s="41"/>
      <c r="O348" s="41"/>
      <c r="P348" s="41"/>
      <c r="Q348" s="41"/>
      <c r="R348" s="41"/>
      <c r="S348" s="41"/>
      <c r="T348" s="41"/>
      <c r="U348" s="41"/>
      <c r="V348" s="41"/>
      <c r="W348" s="41"/>
      <c r="X348" s="41"/>
      <c r="Y348" s="41"/>
      <c r="Z348" s="41"/>
    </row>
    <row r="349" spans="1:26" ht="12.75" customHeight="1">
      <c r="A349" s="51"/>
      <c r="B349" s="41"/>
      <c r="C349" s="41"/>
      <c r="D349" s="41"/>
      <c r="E349" s="41"/>
      <c r="F349" s="41"/>
      <c r="G349" s="41"/>
      <c r="H349" s="41"/>
      <c r="I349" s="41"/>
      <c r="J349" s="41"/>
      <c r="K349" s="41"/>
      <c r="L349" s="50"/>
      <c r="M349" s="41"/>
      <c r="N349" s="41"/>
      <c r="O349" s="41"/>
      <c r="P349" s="41"/>
      <c r="Q349" s="41"/>
      <c r="R349" s="41"/>
      <c r="S349" s="41"/>
      <c r="T349" s="41"/>
      <c r="U349" s="41"/>
      <c r="V349" s="41"/>
      <c r="W349" s="41"/>
      <c r="X349" s="41"/>
      <c r="Y349" s="41"/>
      <c r="Z349" s="41"/>
    </row>
    <row r="350" spans="1:26" ht="12.75" customHeight="1">
      <c r="A350" s="51"/>
      <c r="B350" s="41"/>
      <c r="C350" s="41"/>
      <c r="D350" s="41"/>
      <c r="E350" s="41"/>
      <c r="F350" s="41"/>
      <c r="G350" s="41"/>
      <c r="H350" s="41"/>
      <c r="I350" s="41"/>
      <c r="J350" s="41"/>
      <c r="K350" s="41"/>
      <c r="L350" s="50"/>
      <c r="M350" s="41"/>
      <c r="N350" s="41"/>
      <c r="O350" s="41"/>
      <c r="P350" s="41"/>
      <c r="Q350" s="41"/>
      <c r="R350" s="41"/>
      <c r="S350" s="41"/>
      <c r="T350" s="41"/>
      <c r="U350" s="41"/>
      <c r="V350" s="41"/>
      <c r="W350" s="41"/>
      <c r="X350" s="41"/>
      <c r="Y350" s="41"/>
      <c r="Z350" s="41"/>
    </row>
    <row r="351" spans="1:26" ht="12.75" customHeight="1">
      <c r="A351" s="51"/>
      <c r="B351" s="41"/>
      <c r="C351" s="41"/>
      <c r="D351" s="41"/>
      <c r="E351" s="41"/>
      <c r="F351" s="41"/>
      <c r="G351" s="41"/>
      <c r="H351" s="41"/>
      <c r="I351" s="41"/>
      <c r="J351" s="41"/>
      <c r="K351" s="41"/>
      <c r="L351" s="50"/>
      <c r="M351" s="41"/>
      <c r="N351" s="41"/>
      <c r="O351" s="41"/>
      <c r="P351" s="41"/>
      <c r="Q351" s="41"/>
      <c r="R351" s="41"/>
      <c r="S351" s="41"/>
      <c r="T351" s="41"/>
      <c r="U351" s="41"/>
      <c r="V351" s="41"/>
      <c r="W351" s="41"/>
      <c r="X351" s="41"/>
      <c r="Y351" s="41"/>
      <c r="Z351" s="41"/>
    </row>
    <row r="352" spans="1:26" ht="12.75" customHeight="1">
      <c r="A352" s="51"/>
      <c r="B352" s="41"/>
      <c r="C352" s="41"/>
      <c r="D352" s="41"/>
      <c r="E352" s="41"/>
      <c r="F352" s="41"/>
      <c r="G352" s="41"/>
      <c r="H352" s="41"/>
      <c r="I352" s="41"/>
      <c r="J352" s="41"/>
      <c r="K352" s="41"/>
      <c r="L352" s="50"/>
      <c r="M352" s="41"/>
      <c r="N352" s="41"/>
      <c r="O352" s="41"/>
      <c r="P352" s="41"/>
      <c r="Q352" s="41"/>
      <c r="R352" s="41"/>
      <c r="S352" s="41"/>
      <c r="T352" s="41"/>
      <c r="U352" s="41"/>
      <c r="V352" s="41"/>
      <c r="W352" s="41"/>
      <c r="X352" s="41"/>
      <c r="Y352" s="41"/>
      <c r="Z352" s="41"/>
    </row>
    <row r="353" spans="1:26" ht="12.75" customHeight="1">
      <c r="A353" s="51"/>
      <c r="B353" s="41"/>
      <c r="C353" s="41"/>
      <c r="D353" s="41"/>
      <c r="E353" s="41"/>
      <c r="F353" s="41"/>
      <c r="G353" s="41"/>
      <c r="H353" s="41"/>
      <c r="I353" s="41"/>
      <c r="J353" s="41"/>
      <c r="K353" s="41"/>
      <c r="L353" s="50"/>
      <c r="M353" s="41"/>
      <c r="N353" s="41"/>
      <c r="O353" s="41"/>
      <c r="P353" s="41"/>
      <c r="Q353" s="41"/>
      <c r="R353" s="41"/>
      <c r="S353" s="41"/>
      <c r="T353" s="41"/>
      <c r="U353" s="41"/>
      <c r="V353" s="41"/>
      <c r="W353" s="41"/>
      <c r="X353" s="41"/>
      <c r="Y353" s="41"/>
      <c r="Z353" s="41"/>
    </row>
    <row r="354" spans="1:26" ht="12.75" customHeight="1">
      <c r="A354" s="51"/>
      <c r="B354" s="41"/>
      <c r="C354" s="41"/>
      <c r="D354" s="41"/>
      <c r="E354" s="41"/>
      <c r="F354" s="41"/>
      <c r="G354" s="41"/>
      <c r="H354" s="41"/>
      <c r="I354" s="41"/>
      <c r="J354" s="41"/>
      <c r="K354" s="41"/>
      <c r="L354" s="50"/>
      <c r="M354" s="41"/>
      <c r="N354" s="41"/>
      <c r="O354" s="41"/>
      <c r="P354" s="41"/>
      <c r="Q354" s="41"/>
      <c r="R354" s="41"/>
      <c r="S354" s="41"/>
      <c r="T354" s="41"/>
      <c r="U354" s="41"/>
      <c r="V354" s="41"/>
      <c r="W354" s="41"/>
      <c r="X354" s="41"/>
      <c r="Y354" s="41"/>
      <c r="Z354" s="41"/>
    </row>
    <row r="355" spans="1:26" ht="12.75" customHeight="1">
      <c r="A355" s="51"/>
      <c r="B355" s="41"/>
      <c r="C355" s="41"/>
      <c r="D355" s="41"/>
      <c r="E355" s="41"/>
      <c r="F355" s="41"/>
      <c r="G355" s="41"/>
      <c r="H355" s="41"/>
      <c r="I355" s="41"/>
      <c r="J355" s="41"/>
      <c r="K355" s="41"/>
      <c r="L355" s="50"/>
      <c r="M355" s="41"/>
      <c r="N355" s="41"/>
      <c r="O355" s="41"/>
      <c r="P355" s="41"/>
      <c r="Q355" s="41"/>
      <c r="R355" s="41"/>
      <c r="S355" s="41"/>
      <c r="T355" s="41"/>
      <c r="U355" s="41"/>
      <c r="V355" s="41"/>
      <c r="W355" s="41"/>
      <c r="X355" s="41"/>
      <c r="Y355" s="41"/>
      <c r="Z355" s="41"/>
    </row>
    <row r="356" spans="1:26" ht="12.75" customHeight="1">
      <c r="A356" s="51"/>
      <c r="B356" s="41"/>
      <c r="C356" s="41"/>
      <c r="D356" s="41"/>
      <c r="E356" s="41"/>
      <c r="F356" s="41"/>
      <c r="G356" s="41"/>
      <c r="H356" s="41"/>
      <c r="I356" s="41"/>
      <c r="J356" s="41"/>
      <c r="K356" s="41"/>
      <c r="L356" s="50"/>
      <c r="M356" s="41"/>
      <c r="N356" s="41"/>
      <c r="O356" s="41"/>
      <c r="P356" s="41"/>
      <c r="Q356" s="41"/>
      <c r="R356" s="41"/>
      <c r="S356" s="41"/>
      <c r="T356" s="41"/>
      <c r="U356" s="41"/>
      <c r="V356" s="41"/>
      <c r="W356" s="41"/>
      <c r="X356" s="41"/>
      <c r="Y356" s="41"/>
      <c r="Z356" s="41"/>
    </row>
    <row r="357" spans="1:26" ht="12.75" customHeight="1">
      <c r="A357" s="51"/>
      <c r="B357" s="41"/>
      <c r="C357" s="41"/>
      <c r="D357" s="41"/>
      <c r="E357" s="41"/>
      <c r="F357" s="41"/>
      <c r="G357" s="41"/>
      <c r="H357" s="41"/>
      <c r="I357" s="41"/>
      <c r="J357" s="41"/>
      <c r="K357" s="41"/>
      <c r="L357" s="50"/>
      <c r="M357" s="41"/>
      <c r="N357" s="41"/>
      <c r="O357" s="41"/>
      <c r="P357" s="41"/>
      <c r="Q357" s="41"/>
      <c r="R357" s="41"/>
      <c r="S357" s="41"/>
      <c r="T357" s="41"/>
      <c r="U357" s="41"/>
      <c r="V357" s="41"/>
      <c r="W357" s="41"/>
      <c r="X357" s="41"/>
      <c r="Y357" s="41"/>
      <c r="Z357" s="41"/>
    </row>
    <row r="358" spans="1:26" ht="12.75" customHeight="1">
      <c r="A358" s="51"/>
      <c r="B358" s="41"/>
      <c r="C358" s="41"/>
      <c r="D358" s="41"/>
      <c r="E358" s="41"/>
      <c r="F358" s="41"/>
      <c r="G358" s="41"/>
      <c r="H358" s="41"/>
      <c r="I358" s="41"/>
      <c r="J358" s="41"/>
      <c r="K358" s="41"/>
      <c r="L358" s="50"/>
      <c r="M358" s="41"/>
      <c r="N358" s="41"/>
      <c r="O358" s="41"/>
      <c r="P358" s="41"/>
      <c r="Q358" s="41"/>
      <c r="R358" s="41"/>
      <c r="S358" s="41"/>
      <c r="T358" s="41"/>
      <c r="U358" s="41"/>
      <c r="V358" s="41"/>
      <c r="W358" s="41"/>
      <c r="X358" s="41"/>
      <c r="Y358" s="41"/>
      <c r="Z358" s="41"/>
    </row>
    <row r="359" spans="1:26" ht="12.75" customHeight="1">
      <c r="A359" s="51"/>
      <c r="B359" s="41"/>
      <c r="C359" s="41"/>
      <c r="D359" s="41"/>
      <c r="E359" s="41"/>
      <c r="F359" s="41"/>
      <c r="G359" s="41"/>
      <c r="H359" s="41"/>
      <c r="I359" s="41"/>
      <c r="J359" s="41"/>
      <c r="K359" s="41"/>
      <c r="L359" s="50"/>
      <c r="M359" s="41"/>
      <c r="N359" s="41"/>
      <c r="O359" s="41"/>
      <c r="P359" s="41"/>
      <c r="Q359" s="41"/>
      <c r="R359" s="41"/>
      <c r="S359" s="41"/>
      <c r="T359" s="41"/>
      <c r="U359" s="41"/>
      <c r="V359" s="41"/>
      <c r="W359" s="41"/>
      <c r="X359" s="41"/>
      <c r="Y359" s="41"/>
      <c r="Z359" s="41"/>
    </row>
    <row r="360" spans="1:26" ht="12.75" customHeight="1">
      <c r="A360" s="51"/>
      <c r="B360" s="41"/>
      <c r="C360" s="41"/>
      <c r="D360" s="41"/>
      <c r="E360" s="41"/>
      <c r="F360" s="41"/>
      <c r="G360" s="41"/>
      <c r="H360" s="41"/>
      <c r="I360" s="41"/>
      <c r="J360" s="41"/>
      <c r="K360" s="41"/>
      <c r="L360" s="50"/>
      <c r="M360" s="41"/>
      <c r="N360" s="41"/>
      <c r="O360" s="41"/>
      <c r="P360" s="41"/>
      <c r="Q360" s="41"/>
      <c r="R360" s="41"/>
      <c r="S360" s="41"/>
      <c r="T360" s="41"/>
      <c r="U360" s="41"/>
      <c r="V360" s="41"/>
      <c r="W360" s="41"/>
      <c r="X360" s="41"/>
      <c r="Y360" s="41"/>
      <c r="Z360" s="41"/>
    </row>
    <row r="361" spans="1:26" ht="12.75" customHeight="1">
      <c r="A361" s="51"/>
      <c r="B361" s="41"/>
      <c r="C361" s="41"/>
      <c r="D361" s="41"/>
      <c r="E361" s="41"/>
      <c r="F361" s="41"/>
      <c r="G361" s="41"/>
      <c r="H361" s="41"/>
      <c r="I361" s="41"/>
      <c r="J361" s="41"/>
      <c r="K361" s="41"/>
      <c r="L361" s="50"/>
      <c r="M361" s="41"/>
      <c r="N361" s="41"/>
      <c r="O361" s="41"/>
      <c r="P361" s="41"/>
      <c r="Q361" s="41"/>
      <c r="R361" s="41"/>
      <c r="S361" s="41"/>
      <c r="T361" s="41"/>
      <c r="U361" s="41"/>
      <c r="V361" s="41"/>
      <c r="W361" s="41"/>
      <c r="X361" s="41"/>
      <c r="Y361" s="41"/>
      <c r="Z361" s="41"/>
    </row>
    <row r="362" spans="1:26" ht="12.75" customHeight="1">
      <c r="A362" s="51"/>
      <c r="B362" s="41"/>
      <c r="C362" s="41"/>
      <c r="D362" s="41"/>
      <c r="E362" s="41"/>
      <c r="F362" s="41"/>
      <c r="G362" s="41"/>
      <c r="H362" s="41"/>
      <c r="I362" s="41"/>
      <c r="J362" s="41"/>
      <c r="K362" s="41"/>
      <c r="L362" s="50"/>
      <c r="M362" s="41"/>
      <c r="N362" s="41"/>
      <c r="O362" s="41"/>
      <c r="P362" s="41"/>
      <c r="Q362" s="41"/>
      <c r="R362" s="41"/>
      <c r="S362" s="41"/>
      <c r="T362" s="41"/>
      <c r="U362" s="41"/>
      <c r="V362" s="41"/>
      <c r="W362" s="41"/>
      <c r="X362" s="41"/>
      <c r="Y362" s="41"/>
      <c r="Z362" s="41"/>
    </row>
    <row r="363" spans="1:26" ht="12.75" customHeight="1">
      <c r="A363" s="51"/>
      <c r="B363" s="41"/>
      <c r="C363" s="41"/>
      <c r="D363" s="41"/>
      <c r="E363" s="41"/>
      <c r="F363" s="41"/>
      <c r="G363" s="41"/>
      <c r="H363" s="41"/>
      <c r="I363" s="41"/>
      <c r="J363" s="41"/>
      <c r="K363" s="41"/>
      <c r="L363" s="50"/>
      <c r="M363" s="41"/>
      <c r="N363" s="41"/>
      <c r="O363" s="41"/>
      <c r="P363" s="41"/>
      <c r="Q363" s="41"/>
      <c r="R363" s="41"/>
      <c r="S363" s="41"/>
      <c r="T363" s="41"/>
      <c r="U363" s="41"/>
      <c r="V363" s="41"/>
      <c r="W363" s="41"/>
      <c r="X363" s="41"/>
      <c r="Y363" s="41"/>
      <c r="Z363" s="41"/>
    </row>
    <row r="364" spans="1:26" ht="12.75" customHeight="1">
      <c r="A364" s="51"/>
      <c r="B364" s="41"/>
      <c r="C364" s="41"/>
      <c r="D364" s="41"/>
      <c r="E364" s="41"/>
      <c r="F364" s="41"/>
      <c r="G364" s="41"/>
      <c r="H364" s="41"/>
      <c r="I364" s="41"/>
      <c r="J364" s="41"/>
      <c r="K364" s="41"/>
      <c r="L364" s="50"/>
      <c r="M364" s="41"/>
      <c r="N364" s="41"/>
      <c r="O364" s="41"/>
      <c r="P364" s="41"/>
      <c r="Q364" s="41"/>
      <c r="R364" s="41"/>
      <c r="S364" s="41"/>
      <c r="T364" s="41"/>
      <c r="U364" s="41"/>
      <c r="V364" s="41"/>
      <c r="W364" s="41"/>
      <c r="X364" s="41"/>
      <c r="Y364" s="41"/>
      <c r="Z364" s="41"/>
    </row>
    <row r="365" spans="1:26" ht="12.75" customHeight="1">
      <c r="A365" s="51"/>
      <c r="B365" s="41"/>
      <c r="C365" s="41"/>
      <c r="D365" s="41"/>
      <c r="E365" s="41"/>
      <c r="F365" s="41"/>
      <c r="G365" s="41"/>
      <c r="H365" s="41"/>
      <c r="I365" s="41"/>
      <c r="J365" s="41"/>
      <c r="K365" s="41"/>
      <c r="L365" s="50"/>
      <c r="M365" s="41"/>
      <c r="N365" s="41"/>
      <c r="O365" s="41"/>
      <c r="P365" s="41"/>
      <c r="Q365" s="41"/>
      <c r="R365" s="41"/>
      <c r="S365" s="41"/>
      <c r="T365" s="41"/>
      <c r="U365" s="41"/>
      <c r="V365" s="41"/>
      <c r="W365" s="41"/>
      <c r="X365" s="41"/>
      <c r="Y365" s="41"/>
      <c r="Z365" s="41"/>
    </row>
    <row r="366" spans="1:26" ht="12.75" customHeight="1">
      <c r="A366" s="51"/>
      <c r="B366" s="41"/>
      <c r="C366" s="41"/>
      <c r="D366" s="41"/>
      <c r="E366" s="41"/>
      <c r="F366" s="41"/>
      <c r="G366" s="41"/>
      <c r="H366" s="41"/>
      <c r="I366" s="41"/>
      <c r="J366" s="41"/>
      <c r="K366" s="41"/>
      <c r="L366" s="50"/>
      <c r="M366" s="41"/>
      <c r="N366" s="41"/>
      <c r="O366" s="41"/>
      <c r="P366" s="41"/>
      <c r="Q366" s="41"/>
      <c r="R366" s="41"/>
      <c r="S366" s="41"/>
      <c r="T366" s="41"/>
      <c r="U366" s="41"/>
      <c r="V366" s="41"/>
      <c r="W366" s="41"/>
      <c r="X366" s="41"/>
      <c r="Y366" s="41"/>
      <c r="Z366" s="41"/>
    </row>
    <row r="367" spans="1:26" ht="12.75" customHeight="1">
      <c r="A367" s="51"/>
      <c r="B367" s="41"/>
      <c r="C367" s="41"/>
      <c r="D367" s="41"/>
      <c r="E367" s="41"/>
      <c r="F367" s="41"/>
      <c r="G367" s="41"/>
      <c r="H367" s="41"/>
      <c r="I367" s="41"/>
      <c r="J367" s="41"/>
      <c r="K367" s="41"/>
      <c r="L367" s="50"/>
      <c r="M367" s="41"/>
      <c r="N367" s="41"/>
      <c r="O367" s="41"/>
      <c r="P367" s="41"/>
      <c r="Q367" s="41"/>
      <c r="R367" s="41"/>
      <c r="S367" s="41"/>
      <c r="T367" s="41"/>
      <c r="U367" s="41"/>
      <c r="V367" s="41"/>
      <c r="W367" s="41"/>
      <c r="X367" s="41"/>
      <c r="Y367" s="41"/>
      <c r="Z367" s="41"/>
    </row>
    <row r="368" spans="1:26" ht="12.75" customHeight="1">
      <c r="A368" s="51"/>
      <c r="B368" s="41"/>
      <c r="C368" s="41"/>
      <c r="D368" s="41"/>
      <c r="E368" s="41"/>
      <c r="F368" s="41"/>
      <c r="G368" s="41"/>
      <c r="H368" s="41"/>
      <c r="I368" s="41"/>
      <c r="J368" s="41"/>
      <c r="K368" s="41"/>
      <c r="L368" s="50"/>
      <c r="M368" s="41"/>
      <c r="N368" s="41"/>
      <c r="O368" s="41"/>
      <c r="P368" s="41"/>
      <c r="Q368" s="41"/>
      <c r="R368" s="41"/>
      <c r="S368" s="41"/>
      <c r="T368" s="41"/>
      <c r="U368" s="41"/>
      <c r="V368" s="41"/>
      <c r="W368" s="41"/>
      <c r="X368" s="41"/>
      <c r="Y368" s="41"/>
      <c r="Z368" s="41"/>
    </row>
    <row r="369" spans="1:26" ht="12.75" customHeight="1">
      <c r="A369" s="51"/>
      <c r="B369" s="41"/>
      <c r="C369" s="41"/>
      <c r="D369" s="41"/>
      <c r="E369" s="41"/>
      <c r="F369" s="41"/>
      <c r="G369" s="41"/>
      <c r="H369" s="41"/>
      <c r="I369" s="41"/>
      <c r="J369" s="41"/>
      <c r="K369" s="41"/>
      <c r="L369" s="50"/>
      <c r="M369" s="41"/>
      <c r="N369" s="41"/>
      <c r="O369" s="41"/>
      <c r="P369" s="41"/>
      <c r="Q369" s="41"/>
      <c r="R369" s="41"/>
      <c r="S369" s="41"/>
      <c r="T369" s="41"/>
      <c r="U369" s="41"/>
      <c r="V369" s="41"/>
      <c r="W369" s="41"/>
      <c r="X369" s="41"/>
      <c r="Y369" s="41"/>
      <c r="Z369" s="41"/>
    </row>
    <row r="370" spans="1:26" ht="12.75" customHeight="1">
      <c r="A370" s="51"/>
      <c r="B370" s="41"/>
      <c r="C370" s="41"/>
      <c r="D370" s="41"/>
      <c r="E370" s="41"/>
      <c r="F370" s="41"/>
      <c r="G370" s="41"/>
      <c r="H370" s="41"/>
      <c r="I370" s="41"/>
      <c r="J370" s="41"/>
      <c r="K370" s="41"/>
      <c r="L370" s="50"/>
      <c r="M370" s="41"/>
      <c r="N370" s="41"/>
      <c r="O370" s="41"/>
      <c r="P370" s="41"/>
      <c r="Q370" s="41"/>
      <c r="R370" s="41"/>
      <c r="S370" s="41"/>
      <c r="T370" s="41"/>
      <c r="U370" s="41"/>
      <c r="V370" s="41"/>
      <c r="W370" s="41"/>
      <c r="X370" s="41"/>
      <c r="Y370" s="41"/>
      <c r="Z370" s="41"/>
    </row>
    <row r="371" spans="1:26" ht="12.75" customHeight="1">
      <c r="A371" s="51"/>
      <c r="B371" s="41"/>
      <c r="C371" s="41"/>
      <c r="D371" s="41"/>
      <c r="E371" s="41"/>
      <c r="F371" s="41"/>
      <c r="G371" s="41"/>
      <c r="H371" s="41"/>
      <c r="I371" s="41"/>
      <c r="J371" s="41"/>
      <c r="K371" s="41"/>
      <c r="L371" s="50"/>
      <c r="M371" s="41"/>
      <c r="N371" s="41"/>
      <c r="O371" s="41"/>
      <c r="P371" s="41"/>
      <c r="Q371" s="41"/>
      <c r="R371" s="41"/>
      <c r="S371" s="41"/>
      <c r="T371" s="41"/>
      <c r="U371" s="41"/>
      <c r="V371" s="41"/>
      <c r="W371" s="41"/>
      <c r="X371" s="41"/>
      <c r="Y371" s="41"/>
      <c r="Z371" s="41"/>
    </row>
    <row r="372" spans="1:26" ht="12.75" customHeight="1">
      <c r="A372" s="51"/>
      <c r="B372" s="41"/>
      <c r="C372" s="41"/>
      <c r="D372" s="41"/>
      <c r="E372" s="41"/>
      <c r="F372" s="41"/>
      <c r="G372" s="41"/>
      <c r="H372" s="41"/>
      <c r="I372" s="41"/>
      <c r="J372" s="41"/>
      <c r="K372" s="41"/>
      <c r="L372" s="50"/>
      <c r="M372" s="41"/>
      <c r="N372" s="41"/>
      <c r="O372" s="41"/>
      <c r="P372" s="41"/>
      <c r="Q372" s="41"/>
      <c r="R372" s="41"/>
      <c r="S372" s="41"/>
      <c r="T372" s="41"/>
      <c r="U372" s="41"/>
      <c r="V372" s="41"/>
      <c r="W372" s="41"/>
      <c r="X372" s="41"/>
      <c r="Y372" s="41"/>
      <c r="Z372" s="41"/>
    </row>
    <row r="373" spans="1:26" ht="12.75" customHeight="1">
      <c r="A373" s="51"/>
      <c r="B373" s="41"/>
      <c r="C373" s="41"/>
      <c r="D373" s="41"/>
      <c r="E373" s="41"/>
      <c r="F373" s="41"/>
      <c r="G373" s="41"/>
      <c r="H373" s="41"/>
      <c r="I373" s="41"/>
      <c r="J373" s="41"/>
      <c r="K373" s="41"/>
      <c r="L373" s="50"/>
      <c r="M373" s="41"/>
      <c r="N373" s="41"/>
      <c r="O373" s="41"/>
      <c r="P373" s="41"/>
      <c r="Q373" s="41"/>
      <c r="R373" s="41"/>
      <c r="S373" s="41"/>
      <c r="T373" s="41"/>
      <c r="U373" s="41"/>
      <c r="V373" s="41"/>
      <c r="W373" s="41"/>
      <c r="X373" s="41"/>
      <c r="Y373" s="41"/>
      <c r="Z373" s="41"/>
    </row>
    <row r="374" spans="1:26" ht="12.75" customHeight="1">
      <c r="A374" s="51"/>
      <c r="B374" s="41"/>
      <c r="C374" s="41"/>
      <c r="D374" s="41"/>
      <c r="E374" s="41"/>
      <c r="F374" s="41"/>
      <c r="G374" s="41"/>
      <c r="H374" s="41"/>
      <c r="I374" s="41"/>
      <c r="J374" s="41"/>
      <c r="K374" s="41"/>
      <c r="L374" s="50"/>
      <c r="M374" s="41"/>
      <c r="N374" s="41"/>
      <c r="O374" s="41"/>
      <c r="P374" s="41"/>
      <c r="Q374" s="41"/>
      <c r="R374" s="41"/>
      <c r="S374" s="41"/>
      <c r="T374" s="41"/>
      <c r="U374" s="41"/>
      <c r="V374" s="41"/>
      <c r="W374" s="41"/>
      <c r="X374" s="41"/>
      <c r="Y374" s="41"/>
      <c r="Z374" s="41"/>
    </row>
    <row r="375" spans="1:26" ht="12.75" customHeight="1">
      <c r="A375" s="51"/>
      <c r="B375" s="41"/>
      <c r="C375" s="41"/>
      <c r="D375" s="41"/>
      <c r="E375" s="41"/>
      <c r="F375" s="41"/>
      <c r="G375" s="41"/>
      <c r="H375" s="41"/>
      <c r="I375" s="41"/>
      <c r="J375" s="41"/>
      <c r="K375" s="41"/>
      <c r="L375" s="50"/>
      <c r="M375" s="41"/>
      <c r="N375" s="41"/>
      <c r="O375" s="41"/>
      <c r="P375" s="41"/>
      <c r="Q375" s="41"/>
      <c r="R375" s="41"/>
      <c r="S375" s="41"/>
      <c r="T375" s="41"/>
      <c r="U375" s="41"/>
      <c r="V375" s="41"/>
      <c r="W375" s="41"/>
      <c r="X375" s="41"/>
      <c r="Y375" s="41"/>
      <c r="Z375" s="41"/>
    </row>
    <row r="376" spans="1:26" ht="12.75" customHeight="1">
      <c r="A376" s="51"/>
      <c r="B376" s="41"/>
      <c r="C376" s="41"/>
      <c r="D376" s="41"/>
      <c r="E376" s="41"/>
      <c r="F376" s="41"/>
      <c r="G376" s="41"/>
      <c r="H376" s="41"/>
      <c r="I376" s="41"/>
      <c r="J376" s="41"/>
      <c r="K376" s="41"/>
      <c r="L376" s="50"/>
      <c r="M376" s="41"/>
      <c r="N376" s="41"/>
      <c r="O376" s="41"/>
      <c r="P376" s="41"/>
      <c r="Q376" s="41"/>
      <c r="R376" s="41"/>
      <c r="S376" s="41"/>
      <c r="T376" s="41"/>
      <c r="U376" s="41"/>
      <c r="V376" s="41"/>
      <c r="W376" s="41"/>
      <c r="X376" s="41"/>
      <c r="Y376" s="41"/>
      <c r="Z376" s="41"/>
    </row>
    <row r="377" spans="1:26" ht="12.75" customHeight="1">
      <c r="A377" s="51"/>
      <c r="B377" s="41"/>
      <c r="C377" s="41"/>
      <c r="D377" s="41"/>
      <c r="E377" s="41"/>
      <c r="F377" s="41"/>
      <c r="G377" s="41"/>
      <c r="H377" s="41"/>
      <c r="I377" s="41"/>
      <c r="J377" s="41"/>
      <c r="K377" s="41"/>
      <c r="L377" s="50"/>
      <c r="M377" s="41"/>
      <c r="N377" s="41"/>
      <c r="O377" s="41"/>
      <c r="P377" s="41"/>
      <c r="Q377" s="41"/>
      <c r="R377" s="41"/>
      <c r="S377" s="41"/>
      <c r="T377" s="41"/>
      <c r="U377" s="41"/>
      <c r="V377" s="41"/>
      <c r="W377" s="41"/>
      <c r="X377" s="41"/>
      <c r="Y377" s="41"/>
      <c r="Z377" s="41"/>
    </row>
    <row r="378" spans="1:26" ht="12.75" customHeight="1">
      <c r="A378" s="51"/>
      <c r="B378" s="41"/>
      <c r="C378" s="41"/>
      <c r="D378" s="41"/>
      <c r="E378" s="41"/>
      <c r="F378" s="41"/>
      <c r="G378" s="41"/>
      <c r="H378" s="41"/>
      <c r="I378" s="41"/>
      <c r="J378" s="41"/>
      <c r="K378" s="41"/>
      <c r="L378" s="50"/>
      <c r="M378" s="41"/>
      <c r="N378" s="41"/>
      <c r="O378" s="41"/>
      <c r="P378" s="41"/>
      <c r="Q378" s="41"/>
      <c r="R378" s="41"/>
      <c r="S378" s="41"/>
      <c r="T378" s="41"/>
      <c r="U378" s="41"/>
      <c r="V378" s="41"/>
      <c r="W378" s="41"/>
      <c r="X378" s="41"/>
      <c r="Y378" s="41"/>
      <c r="Z378" s="41"/>
    </row>
    <row r="379" spans="1:26" ht="12.75" customHeight="1">
      <c r="A379" s="51"/>
      <c r="B379" s="41"/>
      <c r="C379" s="41"/>
      <c r="D379" s="41"/>
      <c r="E379" s="41"/>
      <c r="F379" s="41"/>
      <c r="G379" s="41"/>
      <c r="H379" s="41"/>
      <c r="I379" s="41"/>
      <c r="J379" s="41"/>
      <c r="K379" s="41"/>
      <c r="L379" s="50"/>
      <c r="M379" s="41"/>
      <c r="N379" s="41"/>
      <c r="O379" s="41"/>
      <c r="P379" s="41"/>
      <c r="Q379" s="41"/>
      <c r="R379" s="41"/>
      <c r="S379" s="41"/>
      <c r="T379" s="41"/>
      <c r="U379" s="41"/>
      <c r="V379" s="41"/>
      <c r="W379" s="41"/>
      <c r="X379" s="41"/>
      <c r="Y379" s="41"/>
      <c r="Z379" s="41"/>
    </row>
    <row r="380" spans="1:26" ht="12.75" customHeight="1">
      <c r="A380" s="51"/>
      <c r="B380" s="41"/>
      <c r="C380" s="41"/>
      <c r="D380" s="41"/>
      <c r="E380" s="41"/>
      <c r="F380" s="41"/>
      <c r="G380" s="41"/>
      <c r="H380" s="41"/>
      <c r="I380" s="41"/>
      <c r="J380" s="41"/>
      <c r="K380" s="41"/>
      <c r="L380" s="50"/>
      <c r="M380" s="41"/>
      <c r="N380" s="41"/>
      <c r="O380" s="41"/>
      <c r="P380" s="41"/>
      <c r="Q380" s="41"/>
      <c r="R380" s="41"/>
      <c r="S380" s="41"/>
      <c r="T380" s="41"/>
      <c r="U380" s="41"/>
      <c r="V380" s="41"/>
      <c r="W380" s="41"/>
      <c r="X380" s="41"/>
      <c r="Y380" s="41"/>
      <c r="Z380" s="41"/>
    </row>
    <row r="381" spans="1:26" ht="12.75" customHeight="1">
      <c r="A381" s="51"/>
      <c r="B381" s="41"/>
      <c r="C381" s="41"/>
      <c r="D381" s="41"/>
      <c r="E381" s="41"/>
      <c r="F381" s="41"/>
      <c r="G381" s="41"/>
      <c r="H381" s="41"/>
      <c r="I381" s="41"/>
      <c r="J381" s="41"/>
      <c r="K381" s="41"/>
      <c r="L381" s="50"/>
      <c r="M381" s="41"/>
      <c r="N381" s="41"/>
      <c r="O381" s="41"/>
      <c r="P381" s="41"/>
      <c r="Q381" s="41"/>
      <c r="R381" s="41"/>
      <c r="S381" s="41"/>
      <c r="T381" s="41"/>
      <c r="U381" s="41"/>
      <c r="V381" s="41"/>
      <c r="W381" s="41"/>
      <c r="X381" s="41"/>
      <c r="Y381" s="41"/>
      <c r="Z381" s="41"/>
    </row>
    <row r="382" spans="1:26" ht="12.75" customHeight="1">
      <c r="A382" s="51"/>
      <c r="B382" s="41"/>
      <c r="C382" s="41"/>
      <c r="D382" s="41"/>
      <c r="E382" s="41"/>
      <c r="F382" s="41"/>
      <c r="G382" s="41"/>
      <c r="H382" s="41"/>
      <c r="I382" s="41"/>
      <c r="J382" s="41"/>
      <c r="K382" s="41"/>
      <c r="L382" s="50"/>
      <c r="M382" s="41"/>
      <c r="N382" s="41"/>
      <c r="O382" s="41"/>
      <c r="P382" s="41"/>
      <c r="Q382" s="41"/>
      <c r="R382" s="41"/>
      <c r="S382" s="41"/>
      <c r="T382" s="41"/>
      <c r="U382" s="41"/>
      <c r="V382" s="41"/>
      <c r="W382" s="41"/>
      <c r="X382" s="41"/>
      <c r="Y382" s="41"/>
      <c r="Z382" s="41"/>
    </row>
    <row r="383" spans="1:26" ht="12.75" customHeight="1">
      <c r="A383" s="51"/>
      <c r="B383" s="41"/>
      <c r="C383" s="41"/>
      <c r="D383" s="41"/>
      <c r="E383" s="41"/>
      <c r="F383" s="41"/>
      <c r="G383" s="41"/>
      <c r="H383" s="41"/>
      <c r="I383" s="41"/>
      <c r="J383" s="41"/>
      <c r="K383" s="41"/>
      <c r="L383" s="50"/>
      <c r="M383" s="41"/>
      <c r="N383" s="41"/>
      <c r="O383" s="41"/>
      <c r="P383" s="41"/>
      <c r="Q383" s="41"/>
      <c r="R383" s="41"/>
      <c r="S383" s="41"/>
      <c r="T383" s="41"/>
      <c r="U383" s="41"/>
      <c r="V383" s="41"/>
      <c r="W383" s="41"/>
      <c r="X383" s="41"/>
      <c r="Y383" s="41"/>
      <c r="Z383" s="41"/>
    </row>
    <row r="384" spans="1:26" ht="12.75" customHeight="1">
      <c r="A384" s="51"/>
      <c r="B384" s="41"/>
      <c r="C384" s="41"/>
      <c r="D384" s="41"/>
      <c r="E384" s="41"/>
      <c r="F384" s="41"/>
      <c r="G384" s="41"/>
      <c r="H384" s="41"/>
      <c r="I384" s="41"/>
      <c r="J384" s="41"/>
      <c r="K384" s="41"/>
      <c r="L384" s="50"/>
      <c r="M384" s="41"/>
      <c r="N384" s="41"/>
      <c r="O384" s="41"/>
      <c r="P384" s="41"/>
      <c r="Q384" s="41"/>
      <c r="R384" s="41"/>
      <c r="S384" s="41"/>
      <c r="T384" s="41"/>
      <c r="U384" s="41"/>
      <c r="V384" s="41"/>
      <c r="W384" s="41"/>
      <c r="X384" s="41"/>
      <c r="Y384" s="41"/>
      <c r="Z384" s="41"/>
    </row>
    <row r="385" spans="1:26" ht="12.75" customHeight="1">
      <c r="A385" s="51"/>
      <c r="B385" s="41"/>
      <c r="C385" s="41"/>
      <c r="D385" s="41"/>
      <c r="E385" s="41"/>
      <c r="F385" s="41"/>
      <c r="G385" s="41"/>
      <c r="H385" s="41"/>
      <c r="I385" s="41"/>
      <c r="J385" s="41"/>
      <c r="K385" s="41"/>
      <c r="L385" s="50"/>
      <c r="M385" s="41"/>
      <c r="N385" s="41"/>
      <c r="O385" s="41"/>
      <c r="P385" s="41"/>
      <c r="Q385" s="41"/>
      <c r="R385" s="41"/>
      <c r="S385" s="41"/>
      <c r="T385" s="41"/>
      <c r="U385" s="41"/>
      <c r="V385" s="41"/>
      <c r="W385" s="41"/>
      <c r="X385" s="41"/>
      <c r="Y385" s="41"/>
      <c r="Z385" s="41"/>
    </row>
    <row r="386" spans="1:26" ht="12.75" customHeight="1">
      <c r="A386" s="51"/>
      <c r="B386" s="41"/>
      <c r="C386" s="41"/>
      <c r="D386" s="41"/>
      <c r="E386" s="41"/>
      <c r="F386" s="41"/>
      <c r="G386" s="41"/>
      <c r="H386" s="41"/>
      <c r="I386" s="41"/>
      <c r="J386" s="41"/>
      <c r="K386" s="41"/>
      <c r="L386" s="50"/>
      <c r="M386" s="41"/>
      <c r="N386" s="41"/>
      <c r="O386" s="41"/>
      <c r="P386" s="41"/>
      <c r="Q386" s="41"/>
      <c r="R386" s="41"/>
      <c r="S386" s="41"/>
      <c r="T386" s="41"/>
      <c r="U386" s="41"/>
      <c r="V386" s="41"/>
      <c r="W386" s="41"/>
      <c r="X386" s="41"/>
      <c r="Y386" s="41"/>
      <c r="Z386" s="41"/>
    </row>
    <row r="387" spans="1:26" ht="12.75" customHeight="1">
      <c r="A387" s="51"/>
      <c r="B387" s="41"/>
      <c r="C387" s="41"/>
      <c r="D387" s="41"/>
      <c r="E387" s="41"/>
      <c r="F387" s="41"/>
      <c r="G387" s="41"/>
      <c r="H387" s="41"/>
      <c r="I387" s="41"/>
      <c r="J387" s="41"/>
      <c r="K387" s="41"/>
      <c r="L387" s="50"/>
      <c r="M387" s="41"/>
      <c r="N387" s="41"/>
      <c r="O387" s="41"/>
      <c r="P387" s="41"/>
      <c r="Q387" s="41"/>
      <c r="R387" s="41"/>
      <c r="S387" s="41"/>
      <c r="T387" s="41"/>
      <c r="U387" s="41"/>
      <c r="V387" s="41"/>
      <c r="W387" s="41"/>
      <c r="X387" s="41"/>
      <c r="Y387" s="41"/>
      <c r="Z387" s="41"/>
    </row>
    <row r="388" spans="1:26" ht="12.75" customHeight="1">
      <c r="A388" s="51"/>
      <c r="B388" s="41"/>
      <c r="C388" s="41"/>
      <c r="D388" s="41"/>
      <c r="E388" s="41"/>
      <c r="F388" s="41"/>
      <c r="G388" s="41"/>
      <c r="H388" s="41"/>
      <c r="I388" s="41"/>
      <c r="J388" s="41"/>
      <c r="K388" s="41"/>
      <c r="L388" s="50"/>
      <c r="M388" s="41"/>
      <c r="N388" s="41"/>
      <c r="O388" s="41"/>
      <c r="P388" s="41"/>
      <c r="Q388" s="41"/>
      <c r="R388" s="41"/>
      <c r="S388" s="41"/>
      <c r="T388" s="41"/>
      <c r="U388" s="41"/>
      <c r="V388" s="41"/>
      <c r="W388" s="41"/>
      <c r="X388" s="41"/>
      <c r="Y388" s="41"/>
      <c r="Z388" s="41"/>
    </row>
    <row r="389" spans="1:26" ht="12.75" customHeight="1">
      <c r="A389" s="51"/>
      <c r="B389" s="41"/>
      <c r="C389" s="41"/>
      <c r="D389" s="41"/>
      <c r="E389" s="41"/>
      <c r="F389" s="41"/>
      <c r="G389" s="41"/>
      <c r="H389" s="41"/>
      <c r="I389" s="41"/>
      <c r="J389" s="41"/>
      <c r="K389" s="41"/>
      <c r="L389" s="50"/>
      <c r="M389" s="41"/>
      <c r="N389" s="41"/>
      <c r="O389" s="41"/>
      <c r="P389" s="41"/>
      <c r="Q389" s="41"/>
      <c r="R389" s="41"/>
      <c r="S389" s="41"/>
      <c r="T389" s="41"/>
      <c r="U389" s="41"/>
      <c r="V389" s="41"/>
      <c r="W389" s="41"/>
      <c r="X389" s="41"/>
      <c r="Y389" s="41"/>
      <c r="Z389" s="41"/>
    </row>
    <row r="390" spans="1:26" ht="12.75" customHeight="1">
      <c r="A390" s="51"/>
      <c r="B390" s="41"/>
      <c r="C390" s="41"/>
      <c r="D390" s="41"/>
      <c r="E390" s="41"/>
      <c r="F390" s="41"/>
      <c r="G390" s="41"/>
      <c r="H390" s="41"/>
      <c r="I390" s="41"/>
      <c r="J390" s="41"/>
      <c r="K390" s="41"/>
      <c r="L390" s="50"/>
      <c r="M390" s="41"/>
      <c r="N390" s="41"/>
      <c r="O390" s="41"/>
      <c r="P390" s="41"/>
      <c r="Q390" s="41"/>
      <c r="R390" s="41"/>
      <c r="S390" s="41"/>
      <c r="T390" s="41"/>
      <c r="U390" s="41"/>
      <c r="V390" s="41"/>
      <c r="W390" s="41"/>
      <c r="X390" s="41"/>
      <c r="Y390" s="41"/>
      <c r="Z390" s="41"/>
    </row>
    <row r="391" spans="1:26" ht="12.75" customHeight="1">
      <c r="A391" s="51"/>
      <c r="B391" s="41"/>
      <c r="C391" s="41"/>
      <c r="D391" s="41"/>
      <c r="E391" s="41"/>
      <c r="F391" s="41"/>
      <c r="G391" s="41"/>
      <c r="H391" s="41"/>
      <c r="I391" s="41"/>
      <c r="J391" s="41"/>
      <c r="K391" s="41"/>
      <c r="L391" s="50"/>
      <c r="M391" s="41"/>
      <c r="N391" s="41"/>
      <c r="O391" s="41"/>
      <c r="P391" s="41"/>
      <c r="Q391" s="41"/>
      <c r="R391" s="41"/>
      <c r="S391" s="41"/>
      <c r="T391" s="41"/>
      <c r="U391" s="41"/>
      <c r="V391" s="41"/>
      <c r="W391" s="41"/>
      <c r="X391" s="41"/>
      <c r="Y391" s="41"/>
      <c r="Z391" s="41"/>
    </row>
    <row r="392" spans="1:26" ht="12.75" customHeight="1">
      <c r="A392" s="51"/>
      <c r="B392" s="41"/>
      <c r="C392" s="41"/>
      <c r="D392" s="41"/>
      <c r="E392" s="41"/>
      <c r="F392" s="41"/>
      <c r="G392" s="41"/>
      <c r="H392" s="41"/>
      <c r="I392" s="41"/>
      <c r="J392" s="41"/>
      <c r="K392" s="41"/>
      <c r="L392" s="50"/>
      <c r="M392" s="41"/>
      <c r="N392" s="41"/>
      <c r="O392" s="41"/>
      <c r="P392" s="41"/>
      <c r="Q392" s="41"/>
      <c r="R392" s="41"/>
      <c r="S392" s="41"/>
      <c r="T392" s="41"/>
      <c r="U392" s="41"/>
      <c r="V392" s="41"/>
      <c r="W392" s="41"/>
      <c r="X392" s="41"/>
      <c r="Y392" s="41"/>
      <c r="Z392" s="41"/>
    </row>
    <row r="393" spans="1:26" ht="12.75" customHeight="1">
      <c r="A393" s="51"/>
      <c r="B393" s="41"/>
      <c r="C393" s="41"/>
      <c r="D393" s="41"/>
      <c r="E393" s="41"/>
      <c r="F393" s="41"/>
      <c r="G393" s="41"/>
      <c r="H393" s="41"/>
      <c r="I393" s="41"/>
      <c r="J393" s="41"/>
      <c r="K393" s="41"/>
      <c r="L393" s="50"/>
      <c r="M393" s="41"/>
      <c r="N393" s="41"/>
      <c r="O393" s="41"/>
      <c r="P393" s="41"/>
      <c r="Q393" s="41"/>
      <c r="R393" s="41"/>
      <c r="S393" s="41"/>
      <c r="T393" s="41"/>
      <c r="U393" s="41"/>
      <c r="V393" s="41"/>
      <c r="W393" s="41"/>
      <c r="X393" s="41"/>
      <c r="Y393" s="41"/>
      <c r="Z393" s="41"/>
    </row>
    <row r="394" spans="1:26" ht="12.75" customHeight="1">
      <c r="A394" s="51"/>
      <c r="B394" s="41"/>
      <c r="C394" s="41"/>
      <c r="D394" s="41"/>
      <c r="E394" s="41"/>
      <c r="F394" s="41"/>
      <c r="G394" s="41"/>
      <c r="H394" s="41"/>
      <c r="I394" s="41"/>
      <c r="J394" s="41"/>
      <c r="K394" s="41"/>
      <c r="L394" s="50"/>
      <c r="M394" s="41"/>
      <c r="N394" s="41"/>
      <c r="O394" s="41"/>
      <c r="P394" s="41"/>
      <c r="Q394" s="41"/>
      <c r="R394" s="41"/>
      <c r="S394" s="41"/>
      <c r="T394" s="41"/>
      <c r="U394" s="41"/>
      <c r="V394" s="41"/>
      <c r="W394" s="41"/>
      <c r="X394" s="41"/>
      <c r="Y394" s="41"/>
      <c r="Z394" s="41"/>
    </row>
    <row r="395" spans="1:26" ht="12.75" customHeight="1">
      <c r="A395" s="51"/>
      <c r="B395" s="41"/>
      <c r="C395" s="41"/>
      <c r="D395" s="41"/>
      <c r="E395" s="41"/>
      <c r="F395" s="41"/>
      <c r="G395" s="41"/>
      <c r="H395" s="41"/>
      <c r="I395" s="41"/>
      <c r="J395" s="41"/>
      <c r="K395" s="41"/>
      <c r="L395" s="50"/>
      <c r="M395" s="41"/>
      <c r="N395" s="41"/>
      <c r="O395" s="41"/>
      <c r="P395" s="41"/>
      <c r="Q395" s="41"/>
      <c r="R395" s="41"/>
      <c r="S395" s="41"/>
      <c r="T395" s="41"/>
      <c r="U395" s="41"/>
      <c r="V395" s="41"/>
      <c r="W395" s="41"/>
      <c r="X395" s="41"/>
      <c r="Y395" s="41"/>
      <c r="Z395" s="41"/>
    </row>
    <row r="396" spans="1:26" ht="12.75" customHeight="1">
      <c r="A396" s="51"/>
      <c r="B396" s="41"/>
      <c r="C396" s="41"/>
      <c r="D396" s="41"/>
      <c r="E396" s="41"/>
      <c r="F396" s="41"/>
      <c r="G396" s="41"/>
      <c r="H396" s="41"/>
      <c r="I396" s="41"/>
      <c r="J396" s="41"/>
      <c r="K396" s="41"/>
      <c r="L396" s="50"/>
      <c r="M396" s="41"/>
      <c r="N396" s="41"/>
      <c r="O396" s="41"/>
      <c r="P396" s="41"/>
      <c r="Q396" s="41"/>
      <c r="R396" s="41"/>
      <c r="S396" s="41"/>
      <c r="T396" s="41"/>
      <c r="U396" s="41"/>
      <c r="V396" s="41"/>
      <c r="W396" s="41"/>
      <c r="X396" s="41"/>
      <c r="Y396" s="41"/>
      <c r="Z396" s="41"/>
    </row>
    <row r="397" spans="1:26" ht="12.75" customHeight="1">
      <c r="A397" s="51"/>
      <c r="B397" s="41"/>
      <c r="C397" s="41"/>
      <c r="D397" s="41"/>
      <c r="E397" s="41"/>
      <c r="F397" s="41"/>
      <c r="G397" s="41"/>
      <c r="H397" s="41"/>
      <c r="I397" s="41"/>
      <c r="J397" s="41"/>
      <c r="K397" s="41"/>
      <c r="L397" s="50"/>
      <c r="M397" s="41"/>
      <c r="N397" s="41"/>
      <c r="O397" s="41"/>
      <c r="P397" s="41"/>
      <c r="Q397" s="41"/>
      <c r="R397" s="41"/>
      <c r="S397" s="41"/>
      <c r="T397" s="41"/>
      <c r="U397" s="41"/>
      <c r="V397" s="41"/>
      <c r="W397" s="41"/>
      <c r="X397" s="41"/>
      <c r="Y397" s="41"/>
      <c r="Z397" s="41"/>
    </row>
    <row r="398" spans="1:26" ht="12.75" customHeight="1">
      <c r="A398" s="51"/>
      <c r="B398" s="41"/>
      <c r="C398" s="41"/>
      <c r="D398" s="41"/>
      <c r="E398" s="41"/>
      <c r="F398" s="41"/>
      <c r="G398" s="41"/>
      <c r="H398" s="41"/>
      <c r="I398" s="41"/>
      <c r="J398" s="41"/>
      <c r="K398" s="41"/>
      <c r="L398" s="50"/>
      <c r="M398" s="41"/>
      <c r="N398" s="41"/>
      <c r="O398" s="41"/>
      <c r="P398" s="41"/>
      <c r="Q398" s="41"/>
      <c r="R398" s="41"/>
      <c r="S398" s="41"/>
      <c r="T398" s="41"/>
      <c r="U398" s="41"/>
      <c r="V398" s="41"/>
      <c r="W398" s="41"/>
      <c r="X398" s="41"/>
      <c r="Y398" s="41"/>
      <c r="Z398" s="41"/>
    </row>
    <row r="399" spans="1:26" ht="12.75" customHeight="1">
      <c r="A399" s="51"/>
      <c r="B399" s="41"/>
      <c r="C399" s="41"/>
      <c r="D399" s="41"/>
      <c r="E399" s="41"/>
      <c r="F399" s="41"/>
      <c r="G399" s="41"/>
      <c r="H399" s="41"/>
      <c r="I399" s="41"/>
      <c r="J399" s="41"/>
      <c r="K399" s="41"/>
      <c r="L399" s="50"/>
      <c r="M399" s="41"/>
      <c r="N399" s="41"/>
      <c r="O399" s="41"/>
      <c r="P399" s="41"/>
      <c r="Q399" s="41"/>
      <c r="R399" s="41"/>
      <c r="S399" s="41"/>
      <c r="T399" s="41"/>
      <c r="U399" s="41"/>
      <c r="V399" s="41"/>
      <c r="W399" s="41"/>
      <c r="X399" s="41"/>
      <c r="Y399" s="41"/>
      <c r="Z399" s="41"/>
    </row>
    <row r="400" spans="1:26" ht="12.75" customHeight="1">
      <c r="A400" s="51"/>
      <c r="B400" s="41"/>
      <c r="C400" s="41"/>
      <c r="D400" s="41"/>
      <c r="E400" s="41"/>
      <c r="F400" s="41"/>
      <c r="G400" s="41"/>
      <c r="H400" s="41"/>
      <c r="I400" s="41"/>
      <c r="J400" s="41"/>
      <c r="K400" s="41"/>
      <c r="L400" s="50"/>
      <c r="M400" s="41"/>
      <c r="N400" s="41"/>
      <c r="O400" s="41"/>
      <c r="P400" s="41"/>
      <c r="Q400" s="41"/>
      <c r="R400" s="41"/>
      <c r="S400" s="41"/>
      <c r="T400" s="41"/>
      <c r="U400" s="41"/>
      <c r="V400" s="41"/>
      <c r="W400" s="41"/>
      <c r="X400" s="41"/>
      <c r="Y400" s="41"/>
      <c r="Z400" s="41"/>
    </row>
    <row r="401" spans="1:26" ht="12.75" customHeight="1">
      <c r="A401" s="51"/>
      <c r="B401" s="41"/>
      <c r="C401" s="41"/>
      <c r="D401" s="41"/>
      <c r="E401" s="41"/>
      <c r="F401" s="41"/>
      <c r="G401" s="41"/>
      <c r="H401" s="41"/>
      <c r="I401" s="41"/>
      <c r="J401" s="41"/>
      <c r="K401" s="41"/>
      <c r="L401" s="50"/>
      <c r="M401" s="41"/>
      <c r="N401" s="41"/>
      <c r="O401" s="41"/>
      <c r="P401" s="41"/>
      <c r="Q401" s="41"/>
      <c r="R401" s="41"/>
      <c r="S401" s="41"/>
      <c r="T401" s="41"/>
      <c r="U401" s="41"/>
      <c r="V401" s="41"/>
      <c r="W401" s="41"/>
      <c r="X401" s="41"/>
      <c r="Y401" s="41"/>
      <c r="Z401" s="41"/>
    </row>
    <row r="402" spans="1:26" ht="12.75" customHeight="1">
      <c r="A402" s="51"/>
      <c r="B402" s="41"/>
      <c r="C402" s="41"/>
      <c r="D402" s="41"/>
      <c r="E402" s="41"/>
      <c r="F402" s="41"/>
      <c r="G402" s="41"/>
      <c r="H402" s="41"/>
      <c r="I402" s="41"/>
      <c r="J402" s="41"/>
      <c r="K402" s="41"/>
      <c r="L402" s="50"/>
      <c r="M402" s="41"/>
      <c r="N402" s="41"/>
      <c r="O402" s="41"/>
      <c r="P402" s="41"/>
      <c r="Q402" s="41"/>
      <c r="R402" s="41"/>
      <c r="S402" s="41"/>
      <c r="T402" s="41"/>
      <c r="U402" s="41"/>
      <c r="V402" s="41"/>
      <c r="W402" s="41"/>
      <c r="X402" s="41"/>
      <c r="Y402" s="41"/>
      <c r="Z402" s="41"/>
    </row>
    <row r="403" spans="1:26" ht="12.75" customHeight="1">
      <c r="A403" s="51"/>
      <c r="B403" s="41"/>
      <c r="C403" s="41"/>
      <c r="D403" s="41"/>
      <c r="E403" s="41"/>
      <c r="F403" s="41"/>
      <c r="G403" s="41"/>
      <c r="H403" s="41"/>
      <c r="I403" s="41"/>
      <c r="J403" s="41"/>
      <c r="K403" s="41"/>
      <c r="L403" s="50"/>
      <c r="M403" s="41"/>
      <c r="N403" s="41"/>
      <c r="O403" s="41"/>
      <c r="P403" s="41"/>
      <c r="Q403" s="41"/>
      <c r="R403" s="41"/>
      <c r="S403" s="41"/>
      <c r="T403" s="41"/>
      <c r="U403" s="41"/>
      <c r="V403" s="41"/>
      <c r="W403" s="41"/>
      <c r="X403" s="41"/>
      <c r="Y403" s="41"/>
      <c r="Z403" s="41"/>
    </row>
    <row r="404" spans="1:26" ht="12.75" customHeight="1">
      <c r="A404" s="51"/>
      <c r="B404" s="41"/>
      <c r="C404" s="41"/>
      <c r="D404" s="41"/>
      <c r="E404" s="41"/>
      <c r="F404" s="41"/>
      <c r="G404" s="41"/>
      <c r="H404" s="41"/>
      <c r="I404" s="41"/>
      <c r="J404" s="41"/>
      <c r="K404" s="41"/>
      <c r="L404" s="50"/>
      <c r="M404" s="41"/>
      <c r="N404" s="41"/>
      <c r="O404" s="41"/>
      <c r="P404" s="41"/>
      <c r="Q404" s="41"/>
      <c r="R404" s="41"/>
      <c r="S404" s="41"/>
      <c r="T404" s="41"/>
      <c r="U404" s="41"/>
      <c r="V404" s="41"/>
      <c r="W404" s="41"/>
      <c r="X404" s="41"/>
      <c r="Y404" s="41"/>
      <c r="Z404" s="41"/>
    </row>
    <row r="405" spans="1:26" ht="12.75" customHeight="1">
      <c r="A405" s="51"/>
      <c r="B405" s="41"/>
      <c r="C405" s="41"/>
      <c r="D405" s="41"/>
      <c r="E405" s="41"/>
      <c r="F405" s="41"/>
      <c r="G405" s="41"/>
      <c r="H405" s="41"/>
      <c r="I405" s="41"/>
      <c r="J405" s="41"/>
      <c r="K405" s="41"/>
      <c r="L405" s="50"/>
      <c r="M405" s="41"/>
      <c r="N405" s="41"/>
      <c r="O405" s="41"/>
      <c r="P405" s="41"/>
      <c r="Q405" s="41"/>
      <c r="R405" s="41"/>
      <c r="S405" s="41"/>
      <c r="T405" s="41"/>
      <c r="U405" s="41"/>
      <c r="V405" s="41"/>
      <c r="W405" s="41"/>
      <c r="X405" s="41"/>
      <c r="Y405" s="41"/>
      <c r="Z405" s="41"/>
    </row>
    <row r="406" spans="1:26" ht="12.75" customHeight="1">
      <c r="A406" s="51"/>
      <c r="B406" s="41"/>
      <c r="C406" s="41"/>
      <c r="D406" s="41"/>
      <c r="E406" s="41"/>
      <c r="F406" s="41"/>
      <c r="G406" s="41"/>
      <c r="H406" s="41"/>
      <c r="I406" s="41"/>
      <c r="J406" s="41"/>
      <c r="K406" s="41"/>
      <c r="L406" s="50"/>
      <c r="M406" s="41"/>
      <c r="N406" s="41"/>
      <c r="O406" s="41"/>
      <c r="P406" s="41"/>
      <c r="Q406" s="41"/>
      <c r="R406" s="41"/>
      <c r="S406" s="41"/>
      <c r="T406" s="41"/>
      <c r="U406" s="41"/>
      <c r="V406" s="41"/>
      <c r="W406" s="41"/>
      <c r="X406" s="41"/>
      <c r="Y406" s="41"/>
      <c r="Z406" s="41"/>
    </row>
    <row r="407" spans="1:26" ht="12.75" customHeight="1">
      <c r="A407" s="51"/>
      <c r="B407" s="41"/>
      <c r="C407" s="41"/>
      <c r="D407" s="41"/>
      <c r="E407" s="41"/>
      <c r="F407" s="41"/>
      <c r="G407" s="41"/>
      <c r="H407" s="41"/>
      <c r="I407" s="41"/>
      <c r="J407" s="41"/>
      <c r="K407" s="41"/>
      <c r="L407" s="50"/>
      <c r="M407" s="41"/>
      <c r="N407" s="41"/>
      <c r="O407" s="41"/>
      <c r="P407" s="41"/>
      <c r="Q407" s="41"/>
      <c r="R407" s="41"/>
      <c r="S407" s="41"/>
      <c r="T407" s="41"/>
      <c r="U407" s="41"/>
      <c r="V407" s="41"/>
      <c r="W407" s="41"/>
      <c r="X407" s="41"/>
      <c r="Y407" s="41"/>
      <c r="Z407" s="41"/>
    </row>
    <row r="408" spans="1:26" ht="12.75" customHeight="1">
      <c r="A408" s="51"/>
      <c r="B408" s="41"/>
      <c r="C408" s="41"/>
      <c r="D408" s="41"/>
      <c r="E408" s="41"/>
      <c r="F408" s="41"/>
      <c r="G408" s="41"/>
      <c r="H408" s="41"/>
      <c r="I408" s="41"/>
      <c r="J408" s="41"/>
      <c r="K408" s="41"/>
      <c r="L408" s="50"/>
      <c r="M408" s="41"/>
      <c r="N408" s="41"/>
      <c r="O408" s="41"/>
      <c r="P408" s="41"/>
      <c r="Q408" s="41"/>
      <c r="R408" s="41"/>
      <c r="S408" s="41"/>
      <c r="T408" s="41"/>
      <c r="U408" s="41"/>
      <c r="V408" s="41"/>
      <c r="W408" s="41"/>
      <c r="X408" s="41"/>
      <c r="Y408" s="41"/>
      <c r="Z408" s="41"/>
    </row>
    <row r="409" spans="1:26" ht="12.75" customHeight="1">
      <c r="A409" s="51"/>
      <c r="B409" s="41"/>
      <c r="C409" s="41"/>
      <c r="D409" s="41"/>
      <c r="E409" s="41"/>
      <c r="F409" s="41"/>
      <c r="G409" s="41"/>
      <c r="H409" s="41"/>
      <c r="I409" s="41"/>
      <c r="J409" s="41"/>
      <c r="K409" s="41"/>
      <c r="L409" s="50"/>
      <c r="M409" s="41"/>
      <c r="N409" s="41"/>
      <c r="O409" s="41"/>
      <c r="P409" s="41"/>
      <c r="Q409" s="41"/>
      <c r="R409" s="41"/>
      <c r="S409" s="41"/>
      <c r="T409" s="41"/>
      <c r="U409" s="41"/>
      <c r="V409" s="41"/>
      <c r="W409" s="41"/>
      <c r="X409" s="41"/>
      <c r="Y409" s="41"/>
      <c r="Z409" s="41"/>
    </row>
    <row r="410" spans="1:26" ht="12.75" customHeight="1">
      <c r="A410" s="51"/>
      <c r="B410" s="41"/>
      <c r="C410" s="41"/>
      <c r="D410" s="41"/>
      <c r="E410" s="41"/>
      <c r="F410" s="41"/>
      <c r="G410" s="41"/>
      <c r="H410" s="41"/>
      <c r="I410" s="41"/>
      <c r="J410" s="41"/>
      <c r="K410" s="41"/>
      <c r="L410" s="50"/>
      <c r="M410" s="41"/>
      <c r="N410" s="41"/>
      <c r="O410" s="41"/>
      <c r="P410" s="41"/>
      <c r="Q410" s="41"/>
      <c r="R410" s="41"/>
      <c r="S410" s="41"/>
      <c r="T410" s="41"/>
      <c r="U410" s="41"/>
      <c r="V410" s="41"/>
      <c r="W410" s="41"/>
      <c r="X410" s="41"/>
      <c r="Y410" s="41"/>
      <c r="Z410" s="41"/>
    </row>
    <row r="411" spans="1:26" ht="12.75" customHeight="1">
      <c r="A411" s="51"/>
      <c r="B411" s="41"/>
      <c r="C411" s="41"/>
      <c r="D411" s="41"/>
      <c r="E411" s="41"/>
      <c r="F411" s="41"/>
      <c r="G411" s="41"/>
      <c r="H411" s="41"/>
      <c r="I411" s="41"/>
      <c r="J411" s="41"/>
      <c r="K411" s="41"/>
      <c r="L411" s="50"/>
      <c r="M411" s="41"/>
      <c r="N411" s="41"/>
      <c r="O411" s="41"/>
      <c r="P411" s="41"/>
      <c r="Q411" s="41"/>
      <c r="R411" s="41"/>
      <c r="S411" s="41"/>
      <c r="T411" s="41"/>
      <c r="U411" s="41"/>
      <c r="V411" s="41"/>
      <c r="W411" s="41"/>
      <c r="X411" s="41"/>
      <c r="Y411" s="41"/>
      <c r="Z411" s="41"/>
    </row>
    <row r="412" spans="1:26" ht="12.75" customHeight="1">
      <c r="A412" s="51"/>
      <c r="B412" s="41"/>
      <c r="C412" s="41"/>
      <c r="D412" s="41"/>
      <c r="E412" s="41"/>
      <c r="F412" s="41"/>
      <c r="G412" s="41"/>
      <c r="H412" s="41"/>
      <c r="I412" s="41"/>
      <c r="J412" s="41"/>
      <c r="K412" s="41"/>
      <c r="L412" s="50"/>
      <c r="M412" s="41"/>
      <c r="N412" s="41"/>
      <c r="O412" s="41"/>
      <c r="P412" s="41"/>
      <c r="Q412" s="41"/>
      <c r="R412" s="41"/>
      <c r="S412" s="41"/>
      <c r="T412" s="41"/>
      <c r="U412" s="41"/>
      <c r="V412" s="41"/>
      <c r="W412" s="41"/>
      <c r="X412" s="41"/>
      <c r="Y412" s="41"/>
      <c r="Z412" s="41"/>
    </row>
    <row r="413" spans="1:26" ht="12.75" customHeight="1">
      <c r="A413" s="51"/>
      <c r="B413" s="41"/>
      <c r="C413" s="41"/>
      <c r="D413" s="41"/>
      <c r="E413" s="41"/>
      <c r="F413" s="41"/>
      <c r="G413" s="41"/>
      <c r="H413" s="41"/>
      <c r="I413" s="41"/>
      <c r="J413" s="41"/>
      <c r="K413" s="41"/>
      <c r="L413" s="50"/>
      <c r="M413" s="41"/>
      <c r="N413" s="41"/>
      <c r="O413" s="41"/>
      <c r="P413" s="41"/>
      <c r="Q413" s="41"/>
      <c r="R413" s="41"/>
      <c r="S413" s="41"/>
      <c r="T413" s="41"/>
      <c r="U413" s="41"/>
      <c r="V413" s="41"/>
      <c r="W413" s="41"/>
      <c r="X413" s="41"/>
      <c r="Y413" s="41"/>
      <c r="Z413" s="41"/>
    </row>
    <row r="414" spans="1:26" ht="12.75" customHeight="1">
      <c r="A414" s="51"/>
      <c r="B414" s="41"/>
      <c r="C414" s="41"/>
      <c r="D414" s="41"/>
      <c r="E414" s="41"/>
      <c r="F414" s="41"/>
      <c r="G414" s="41"/>
      <c r="H414" s="41"/>
      <c r="I414" s="41"/>
      <c r="J414" s="41"/>
      <c r="K414" s="41"/>
      <c r="L414" s="50"/>
      <c r="M414" s="41"/>
      <c r="N414" s="41"/>
      <c r="O414" s="41"/>
      <c r="P414" s="41"/>
      <c r="Q414" s="41"/>
      <c r="R414" s="41"/>
      <c r="S414" s="41"/>
      <c r="T414" s="41"/>
      <c r="U414" s="41"/>
      <c r="V414" s="41"/>
      <c r="W414" s="41"/>
      <c r="X414" s="41"/>
      <c r="Y414" s="41"/>
      <c r="Z414" s="41"/>
    </row>
    <row r="415" spans="1:26" ht="12.75" customHeight="1">
      <c r="A415" s="51"/>
      <c r="B415" s="41"/>
      <c r="C415" s="41"/>
      <c r="D415" s="41"/>
      <c r="E415" s="41"/>
      <c r="F415" s="41"/>
      <c r="G415" s="41"/>
      <c r="H415" s="41"/>
      <c r="I415" s="41"/>
      <c r="J415" s="41"/>
      <c r="K415" s="41"/>
      <c r="L415" s="50"/>
      <c r="M415" s="41"/>
      <c r="N415" s="41"/>
      <c r="O415" s="41"/>
      <c r="P415" s="41"/>
      <c r="Q415" s="41"/>
      <c r="R415" s="41"/>
      <c r="S415" s="41"/>
      <c r="T415" s="41"/>
      <c r="U415" s="41"/>
      <c r="V415" s="41"/>
      <c r="W415" s="41"/>
      <c r="X415" s="41"/>
      <c r="Y415" s="41"/>
      <c r="Z415" s="41"/>
    </row>
    <row r="416" spans="1:26" ht="12.75" customHeight="1">
      <c r="A416" s="51"/>
      <c r="B416" s="41"/>
      <c r="C416" s="41"/>
      <c r="D416" s="41"/>
      <c r="E416" s="41"/>
      <c r="F416" s="41"/>
      <c r="G416" s="41"/>
      <c r="H416" s="41"/>
      <c r="I416" s="41"/>
      <c r="J416" s="41"/>
      <c r="K416" s="41"/>
      <c r="L416" s="50"/>
      <c r="M416" s="41"/>
      <c r="N416" s="41"/>
      <c r="O416" s="41"/>
      <c r="P416" s="41"/>
      <c r="Q416" s="41"/>
      <c r="R416" s="41"/>
      <c r="S416" s="41"/>
      <c r="T416" s="41"/>
      <c r="U416" s="41"/>
      <c r="V416" s="41"/>
      <c r="W416" s="41"/>
      <c r="X416" s="41"/>
      <c r="Y416" s="41"/>
      <c r="Z416" s="41"/>
    </row>
    <row r="417" spans="1:26" ht="12.75" customHeight="1">
      <c r="A417" s="51"/>
      <c r="B417" s="41"/>
      <c r="C417" s="41"/>
      <c r="D417" s="41"/>
      <c r="E417" s="41"/>
      <c r="F417" s="41"/>
      <c r="G417" s="41"/>
      <c r="H417" s="41"/>
      <c r="I417" s="41"/>
      <c r="J417" s="41"/>
      <c r="K417" s="41"/>
      <c r="L417" s="50"/>
      <c r="M417" s="41"/>
      <c r="N417" s="41"/>
      <c r="O417" s="41"/>
      <c r="P417" s="41"/>
      <c r="Q417" s="41"/>
      <c r="R417" s="41"/>
      <c r="S417" s="41"/>
      <c r="T417" s="41"/>
      <c r="U417" s="41"/>
      <c r="V417" s="41"/>
      <c r="W417" s="41"/>
      <c r="X417" s="41"/>
      <c r="Y417" s="41"/>
      <c r="Z417" s="41"/>
    </row>
    <row r="418" spans="1:26" ht="12.75" customHeight="1">
      <c r="A418" s="51"/>
      <c r="B418" s="41"/>
      <c r="C418" s="41"/>
      <c r="D418" s="41"/>
      <c r="E418" s="41"/>
      <c r="F418" s="41"/>
      <c r="G418" s="41"/>
      <c r="H418" s="41"/>
      <c r="I418" s="41"/>
      <c r="J418" s="41"/>
      <c r="K418" s="41"/>
      <c r="L418" s="50"/>
      <c r="M418" s="41"/>
      <c r="N418" s="41"/>
      <c r="O418" s="41"/>
      <c r="P418" s="41"/>
      <c r="Q418" s="41"/>
      <c r="R418" s="41"/>
      <c r="S418" s="41"/>
      <c r="T418" s="41"/>
      <c r="U418" s="41"/>
      <c r="V418" s="41"/>
      <c r="W418" s="41"/>
      <c r="X418" s="41"/>
      <c r="Y418" s="41"/>
      <c r="Z418" s="41"/>
    </row>
    <row r="419" spans="1:26" ht="12.75" customHeight="1">
      <c r="A419" s="51"/>
      <c r="B419" s="41"/>
      <c r="C419" s="41"/>
      <c r="D419" s="41"/>
      <c r="E419" s="41"/>
      <c r="F419" s="41"/>
      <c r="G419" s="41"/>
      <c r="H419" s="41"/>
      <c r="I419" s="41"/>
      <c r="J419" s="41"/>
      <c r="K419" s="41"/>
      <c r="L419" s="50"/>
      <c r="M419" s="41"/>
      <c r="N419" s="41"/>
      <c r="O419" s="41"/>
      <c r="P419" s="41"/>
      <c r="Q419" s="41"/>
      <c r="R419" s="41"/>
      <c r="S419" s="41"/>
      <c r="T419" s="41"/>
      <c r="U419" s="41"/>
      <c r="V419" s="41"/>
      <c r="W419" s="41"/>
      <c r="X419" s="41"/>
      <c r="Y419" s="41"/>
      <c r="Z419" s="41"/>
    </row>
    <row r="420" spans="1:26" ht="12.75" customHeight="1">
      <c r="A420" s="51"/>
      <c r="B420" s="41"/>
      <c r="C420" s="41"/>
      <c r="D420" s="41"/>
      <c r="E420" s="41"/>
      <c r="F420" s="41"/>
      <c r="G420" s="41"/>
      <c r="H420" s="41"/>
      <c r="I420" s="41"/>
      <c r="J420" s="41"/>
      <c r="K420" s="41"/>
      <c r="L420" s="50"/>
      <c r="M420" s="41"/>
      <c r="N420" s="41"/>
      <c r="O420" s="41"/>
      <c r="P420" s="41"/>
      <c r="Q420" s="41"/>
      <c r="R420" s="41"/>
      <c r="S420" s="41"/>
      <c r="T420" s="41"/>
      <c r="U420" s="41"/>
      <c r="V420" s="41"/>
      <c r="W420" s="41"/>
      <c r="X420" s="41"/>
      <c r="Y420" s="41"/>
      <c r="Z420" s="41"/>
    </row>
    <row r="421" spans="1:26" ht="12.75" customHeight="1">
      <c r="A421" s="51"/>
      <c r="B421" s="41"/>
      <c r="C421" s="41"/>
      <c r="D421" s="41"/>
      <c r="E421" s="41"/>
      <c r="F421" s="41"/>
      <c r="G421" s="41"/>
      <c r="H421" s="41"/>
      <c r="I421" s="41"/>
      <c r="J421" s="41"/>
      <c r="K421" s="41"/>
      <c r="L421" s="50"/>
      <c r="M421" s="41"/>
      <c r="N421" s="41"/>
      <c r="O421" s="41"/>
      <c r="P421" s="41"/>
      <c r="Q421" s="41"/>
      <c r="R421" s="41"/>
      <c r="S421" s="41"/>
      <c r="T421" s="41"/>
      <c r="U421" s="41"/>
      <c r="V421" s="41"/>
      <c r="W421" s="41"/>
      <c r="X421" s="41"/>
      <c r="Y421" s="41"/>
      <c r="Z421" s="41"/>
    </row>
    <row r="422" spans="1:26" ht="12.75" customHeight="1">
      <c r="A422" s="51"/>
      <c r="B422" s="41"/>
      <c r="C422" s="41"/>
      <c r="D422" s="41"/>
      <c r="E422" s="41"/>
      <c r="F422" s="41"/>
      <c r="G422" s="41"/>
      <c r="H422" s="41"/>
      <c r="I422" s="41"/>
      <c r="J422" s="41"/>
      <c r="K422" s="41"/>
      <c r="L422" s="50"/>
      <c r="M422" s="41"/>
      <c r="N422" s="41"/>
      <c r="O422" s="41"/>
      <c r="P422" s="41"/>
      <c r="Q422" s="41"/>
      <c r="R422" s="41"/>
      <c r="S422" s="41"/>
      <c r="T422" s="41"/>
      <c r="U422" s="41"/>
      <c r="V422" s="41"/>
      <c r="W422" s="41"/>
      <c r="X422" s="41"/>
      <c r="Y422" s="41"/>
      <c r="Z422" s="41"/>
    </row>
    <row r="423" spans="1:26" ht="12.75" customHeight="1">
      <c r="A423" s="51"/>
      <c r="B423" s="41"/>
      <c r="C423" s="41"/>
      <c r="D423" s="41"/>
      <c r="E423" s="41"/>
      <c r="F423" s="41"/>
      <c r="G423" s="41"/>
      <c r="H423" s="41"/>
      <c r="I423" s="41"/>
      <c r="J423" s="41"/>
      <c r="K423" s="41"/>
      <c r="L423" s="50"/>
      <c r="M423" s="41"/>
      <c r="N423" s="41"/>
      <c r="O423" s="41"/>
      <c r="P423" s="41"/>
      <c r="Q423" s="41"/>
      <c r="R423" s="41"/>
      <c r="S423" s="41"/>
      <c r="T423" s="41"/>
      <c r="U423" s="41"/>
      <c r="V423" s="41"/>
      <c r="W423" s="41"/>
      <c r="X423" s="41"/>
      <c r="Y423" s="41"/>
      <c r="Z423" s="41"/>
    </row>
    <row r="424" spans="1:26" ht="12.75" customHeight="1">
      <c r="A424" s="51"/>
      <c r="B424" s="41"/>
      <c r="C424" s="41"/>
      <c r="D424" s="41"/>
      <c r="E424" s="41"/>
      <c r="F424" s="41"/>
      <c r="G424" s="41"/>
      <c r="H424" s="41"/>
      <c r="I424" s="41"/>
      <c r="J424" s="41"/>
      <c r="K424" s="41"/>
      <c r="L424" s="50"/>
      <c r="M424" s="41"/>
      <c r="N424" s="41"/>
      <c r="O424" s="41"/>
      <c r="P424" s="41"/>
      <c r="Q424" s="41"/>
      <c r="R424" s="41"/>
      <c r="S424" s="41"/>
      <c r="T424" s="41"/>
      <c r="U424" s="41"/>
      <c r="V424" s="41"/>
      <c r="W424" s="41"/>
      <c r="X424" s="41"/>
      <c r="Y424" s="41"/>
      <c r="Z424" s="41"/>
    </row>
    <row r="425" spans="1:26" ht="12.75" customHeight="1">
      <c r="A425" s="51"/>
      <c r="B425" s="41"/>
      <c r="C425" s="41"/>
      <c r="D425" s="41"/>
      <c r="E425" s="41"/>
      <c r="F425" s="41"/>
      <c r="G425" s="41"/>
      <c r="H425" s="41"/>
      <c r="I425" s="41"/>
      <c r="J425" s="41"/>
      <c r="K425" s="41"/>
      <c r="L425" s="50"/>
      <c r="M425" s="41"/>
      <c r="N425" s="41"/>
      <c r="O425" s="41"/>
      <c r="P425" s="41"/>
      <c r="Q425" s="41"/>
      <c r="R425" s="41"/>
      <c r="S425" s="41"/>
      <c r="T425" s="41"/>
      <c r="U425" s="41"/>
      <c r="V425" s="41"/>
      <c r="W425" s="41"/>
      <c r="X425" s="41"/>
      <c r="Y425" s="41"/>
      <c r="Z425" s="41"/>
    </row>
    <row r="426" spans="1:26" ht="12.75" customHeight="1">
      <c r="A426" s="51"/>
      <c r="B426" s="41"/>
      <c r="C426" s="41"/>
      <c r="D426" s="41"/>
      <c r="E426" s="41"/>
      <c r="F426" s="41"/>
      <c r="G426" s="41"/>
      <c r="H426" s="41"/>
      <c r="I426" s="41"/>
      <c r="J426" s="41"/>
      <c r="K426" s="41"/>
      <c r="L426" s="50"/>
      <c r="M426" s="41"/>
      <c r="N426" s="41"/>
      <c r="O426" s="41"/>
      <c r="P426" s="41"/>
      <c r="Q426" s="41"/>
      <c r="R426" s="41"/>
      <c r="S426" s="41"/>
      <c r="T426" s="41"/>
      <c r="U426" s="41"/>
      <c r="V426" s="41"/>
      <c r="W426" s="41"/>
      <c r="X426" s="41"/>
      <c r="Y426" s="41"/>
      <c r="Z426" s="41"/>
    </row>
    <row r="427" spans="1:26" ht="12.75" customHeight="1">
      <c r="A427" s="51"/>
      <c r="B427" s="41"/>
      <c r="C427" s="41"/>
      <c r="D427" s="41"/>
      <c r="E427" s="41"/>
      <c r="F427" s="41"/>
      <c r="G427" s="41"/>
      <c r="H427" s="41"/>
      <c r="I427" s="41"/>
      <c r="J427" s="41"/>
      <c r="K427" s="41"/>
      <c r="L427" s="50"/>
      <c r="M427" s="41"/>
      <c r="N427" s="41"/>
      <c r="O427" s="41"/>
      <c r="P427" s="41"/>
      <c r="Q427" s="41"/>
      <c r="R427" s="41"/>
      <c r="S427" s="41"/>
      <c r="T427" s="41"/>
      <c r="U427" s="41"/>
      <c r="V427" s="41"/>
      <c r="W427" s="41"/>
      <c r="X427" s="41"/>
      <c r="Y427" s="41"/>
      <c r="Z427" s="41"/>
    </row>
    <row r="428" spans="1:26" ht="12.75" customHeight="1">
      <c r="A428" s="51"/>
      <c r="B428" s="41"/>
      <c r="C428" s="41"/>
      <c r="D428" s="41"/>
      <c r="E428" s="41"/>
      <c r="F428" s="41"/>
      <c r="G428" s="41"/>
      <c r="H428" s="41"/>
      <c r="I428" s="41"/>
      <c r="J428" s="41"/>
      <c r="K428" s="41"/>
      <c r="L428" s="50"/>
      <c r="M428" s="41"/>
      <c r="N428" s="41"/>
      <c r="O428" s="41"/>
      <c r="P428" s="41"/>
      <c r="Q428" s="41"/>
      <c r="R428" s="41"/>
      <c r="S428" s="41"/>
      <c r="T428" s="41"/>
      <c r="U428" s="41"/>
      <c r="V428" s="41"/>
      <c r="W428" s="41"/>
      <c r="X428" s="41"/>
      <c r="Y428" s="41"/>
      <c r="Z428" s="41"/>
    </row>
    <row r="429" spans="1:26" ht="12.75" customHeight="1">
      <c r="A429" s="51"/>
      <c r="B429" s="41"/>
      <c r="C429" s="41"/>
      <c r="D429" s="41"/>
      <c r="E429" s="41"/>
      <c r="F429" s="41"/>
      <c r="G429" s="41"/>
      <c r="H429" s="41"/>
      <c r="I429" s="41"/>
      <c r="J429" s="41"/>
      <c r="K429" s="41"/>
      <c r="L429" s="50"/>
      <c r="M429" s="41"/>
      <c r="N429" s="41"/>
      <c r="O429" s="41"/>
      <c r="P429" s="41"/>
      <c r="Q429" s="41"/>
      <c r="R429" s="41"/>
      <c r="S429" s="41"/>
      <c r="T429" s="41"/>
      <c r="U429" s="41"/>
      <c r="V429" s="41"/>
      <c r="W429" s="41"/>
      <c r="X429" s="41"/>
      <c r="Y429" s="41"/>
      <c r="Z429" s="41"/>
    </row>
    <row r="430" spans="1:26" ht="12.75" customHeight="1">
      <c r="A430" s="51"/>
      <c r="B430" s="41"/>
      <c r="C430" s="41"/>
      <c r="D430" s="41"/>
      <c r="E430" s="41"/>
      <c r="F430" s="41"/>
      <c r="G430" s="41"/>
      <c r="H430" s="41"/>
      <c r="I430" s="41"/>
      <c r="J430" s="41"/>
      <c r="K430" s="41"/>
      <c r="L430" s="50"/>
      <c r="M430" s="41"/>
      <c r="N430" s="41"/>
      <c r="O430" s="41"/>
      <c r="P430" s="41"/>
      <c r="Q430" s="41"/>
      <c r="R430" s="41"/>
      <c r="S430" s="41"/>
      <c r="T430" s="41"/>
      <c r="U430" s="41"/>
      <c r="V430" s="41"/>
      <c r="W430" s="41"/>
      <c r="X430" s="41"/>
      <c r="Y430" s="41"/>
      <c r="Z430" s="41"/>
    </row>
    <row r="431" spans="1:26" ht="12.75" customHeight="1">
      <c r="A431" s="51"/>
      <c r="B431" s="41"/>
      <c r="C431" s="41"/>
      <c r="D431" s="41"/>
      <c r="E431" s="41"/>
      <c r="F431" s="41"/>
      <c r="G431" s="41"/>
      <c r="H431" s="41"/>
      <c r="I431" s="41"/>
      <c r="J431" s="41"/>
      <c r="K431" s="41"/>
      <c r="L431" s="50"/>
      <c r="M431" s="41"/>
      <c r="N431" s="41"/>
      <c r="O431" s="41"/>
      <c r="P431" s="41"/>
      <c r="Q431" s="41"/>
      <c r="R431" s="41"/>
      <c r="S431" s="41"/>
      <c r="T431" s="41"/>
      <c r="U431" s="41"/>
      <c r="V431" s="41"/>
      <c r="W431" s="41"/>
      <c r="X431" s="41"/>
      <c r="Y431" s="41"/>
      <c r="Z431" s="41"/>
    </row>
    <row r="432" spans="1:26" ht="12.75" customHeight="1">
      <c r="A432" s="51"/>
      <c r="B432" s="41"/>
      <c r="C432" s="41"/>
      <c r="D432" s="41"/>
      <c r="E432" s="41"/>
      <c r="F432" s="41"/>
      <c r="G432" s="41"/>
      <c r="H432" s="41"/>
      <c r="I432" s="41"/>
      <c r="J432" s="41"/>
      <c r="K432" s="41"/>
      <c r="L432" s="50"/>
      <c r="M432" s="41"/>
      <c r="N432" s="41"/>
      <c r="O432" s="41"/>
      <c r="P432" s="41"/>
      <c r="Q432" s="41"/>
      <c r="R432" s="41"/>
      <c r="S432" s="41"/>
      <c r="T432" s="41"/>
      <c r="U432" s="41"/>
      <c r="V432" s="41"/>
      <c r="W432" s="41"/>
      <c r="X432" s="41"/>
      <c r="Y432" s="41"/>
      <c r="Z432" s="41"/>
    </row>
    <row r="433" spans="1:26" ht="12.75" customHeight="1">
      <c r="A433" s="51"/>
      <c r="B433" s="41"/>
      <c r="C433" s="41"/>
      <c r="D433" s="41"/>
      <c r="E433" s="41"/>
      <c r="F433" s="41"/>
      <c r="G433" s="41"/>
      <c r="H433" s="41"/>
      <c r="I433" s="41"/>
      <c r="J433" s="41"/>
      <c r="K433" s="41"/>
      <c r="L433" s="50"/>
      <c r="M433" s="41"/>
      <c r="N433" s="41"/>
      <c r="O433" s="41"/>
      <c r="P433" s="41"/>
      <c r="Q433" s="41"/>
      <c r="R433" s="41"/>
      <c r="S433" s="41"/>
      <c r="T433" s="41"/>
      <c r="U433" s="41"/>
      <c r="V433" s="41"/>
      <c r="W433" s="41"/>
      <c r="X433" s="41"/>
      <c r="Y433" s="41"/>
      <c r="Z433" s="41"/>
    </row>
    <row r="434" spans="1:26" ht="12.75" customHeight="1">
      <c r="A434" s="51"/>
      <c r="B434" s="41"/>
      <c r="C434" s="41"/>
      <c r="D434" s="41"/>
      <c r="E434" s="41"/>
      <c r="F434" s="41"/>
      <c r="G434" s="41"/>
      <c r="H434" s="41"/>
      <c r="I434" s="41"/>
      <c r="J434" s="41"/>
      <c r="K434" s="41"/>
      <c r="L434" s="50"/>
      <c r="M434" s="41"/>
      <c r="N434" s="41"/>
      <c r="O434" s="41"/>
      <c r="P434" s="41"/>
      <c r="Q434" s="41"/>
      <c r="R434" s="41"/>
      <c r="S434" s="41"/>
      <c r="T434" s="41"/>
      <c r="U434" s="41"/>
      <c r="V434" s="41"/>
      <c r="W434" s="41"/>
      <c r="X434" s="41"/>
      <c r="Y434" s="41"/>
      <c r="Z434" s="41"/>
    </row>
    <row r="435" spans="1:26" ht="12.75" customHeight="1">
      <c r="A435" s="51"/>
      <c r="B435" s="41"/>
      <c r="C435" s="41"/>
      <c r="D435" s="41"/>
      <c r="E435" s="41"/>
      <c r="F435" s="41"/>
      <c r="G435" s="41"/>
      <c r="H435" s="41"/>
      <c r="I435" s="41"/>
      <c r="J435" s="41"/>
      <c r="K435" s="41"/>
      <c r="L435" s="50"/>
      <c r="M435" s="41"/>
      <c r="N435" s="41"/>
      <c r="O435" s="41"/>
      <c r="P435" s="41"/>
      <c r="Q435" s="41"/>
      <c r="R435" s="41"/>
      <c r="S435" s="41"/>
      <c r="T435" s="41"/>
      <c r="U435" s="41"/>
      <c r="V435" s="41"/>
      <c r="W435" s="41"/>
      <c r="X435" s="41"/>
      <c r="Y435" s="41"/>
      <c r="Z435" s="41"/>
    </row>
    <row r="436" spans="1:26" ht="12.75" customHeight="1">
      <c r="A436" s="51"/>
      <c r="B436" s="41"/>
      <c r="C436" s="41"/>
      <c r="D436" s="41"/>
      <c r="E436" s="41"/>
      <c r="F436" s="41"/>
      <c r="G436" s="41"/>
      <c r="H436" s="41"/>
      <c r="I436" s="41"/>
      <c r="J436" s="41"/>
      <c r="K436" s="41"/>
      <c r="L436" s="50"/>
      <c r="M436" s="41"/>
      <c r="N436" s="41"/>
      <c r="O436" s="41"/>
      <c r="P436" s="41"/>
      <c r="Q436" s="41"/>
      <c r="R436" s="41"/>
      <c r="S436" s="41"/>
      <c r="T436" s="41"/>
      <c r="U436" s="41"/>
      <c r="V436" s="41"/>
      <c r="W436" s="41"/>
      <c r="X436" s="41"/>
      <c r="Y436" s="41"/>
      <c r="Z436" s="41"/>
    </row>
    <row r="437" spans="1:26" ht="12.75" customHeight="1">
      <c r="A437" s="51"/>
      <c r="B437" s="41"/>
      <c r="C437" s="41"/>
      <c r="D437" s="41"/>
      <c r="E437" s="41"/>
      <c r="F437" s="41"/>
      <c r="G437" s="41"/>
      <c r="H437" s="41"/>
      <c r="I437" s="41"/>
      <c r="J437" s="41"/>
      <c r="K437" s="41"/>
      <c r="L437" s="50"/>
      <c r="M437" s="41"/>
      <c r="N437" s="41"/>
      <c r="O437" s="41"/>
      <c r="P437" s="41"/>
      <c r="Q437" s="41"/>
      <c r="R437" s="41"/>
      <c r="S437" s="41"/>
      <c r="T437" s="41"/>
      <c r="U437" s="41"/>
      <c r="V437" s="41"/>
      <c r="W437" s="41"/>
      <c r="X437" s="41"/>
      <c r="Y437" s="41"/>
      <c r="Z437" s="41"/>
    </row>
    <row r="438" spans="1:26" ht="12.75" customHeight="1">
      <c r="A438" s="51"/>
      <c r="B438" s="41"/>
      <c r="C438" s="41"/>
      <c r="D438" s="41"/>
      <c r="E438" s="41"/>
      <c r="F438" s="41"/>
      <c r="G438" s="41"/>
      <c r="H438" s="41"/>
      <c r="I438" s="41"/>
      <c r="J438" s="41"/>
      <c r="K438" s="41"/>
      <c r="L438" s="50"/>
      <c r="M438" s="41"/>
      <c r="N438" s="41"/>
      <c r="O438" s="41"/>
      <c r="P438" s="41"/>
      <c r="Q438" s="41"/>
      <c r="R438" s="41"/>
      <c r="S438" s="41"/>
      <c r="T438" s="41"/>
      <c r="U438" s="41"/>
      <c r="V438" s="41"/>
      <c r="W438" s="41"/>
      <c r="X438" s="41"/>
      <c r="Y438" s="41"/>
      <c r="Z438" s="41"/>
    </row>
    <row r="439" spans="1:26" ht="12.75" customHeight="1">
      <c r="A439" s="51"/>
      <c r="B439" s="41"/>
      <c r="C439" s="41"/>
      <c r="D439" s="41"/>
      <c r="E439" s="41"/>
      <c r="F439" s="41"/>
      <c r="G439" s="41"/>
      <c r="H439" s="41"/>
      <c r="I439" s="41"/>
      <c r="J439" s="41"/>
      <c r="K439" s="41"/>
      <c r="L439" s="50"/>
      <c r="M439" s="41"/>
      <c r="N439" s="41"/>
      <c r="O439" s="41"/>
      <c r="P439" s="41"/>
      <c r="Q439" s="41"/>
      <c r="R439" s="41"/>
      <c r="S439" s="41"/>
      <c r="T439" s="41"/>
      <c r="U439" s="41"/>
      <c r="V439" s="41"/>
      <c r="W439" s="41"/>
      <c r="X439" s="41"/>
      <c r="Y439" s="41"/>
      <c r="Z439" s="41"/>
    </row>
    <row r="440" spans="1:26" ht="12.75" customHeight="1">
      <c r="A440" s="51"/>
      <c r="B440" s="41"/>
      <c r="C440" s="41"/>
      <c r="D440" s="41"/>
      <c r="E440" s="41"/>
      <c r="F440" s="41"/>
      <c r="G440" s="41"/>
      <c r="H440" s="41"/>
      <c r="I440" s="41"/>
      <c r="J440" s="41"/>
      <c r="K440" s="41"/>
      <c r="L440" s="50"/>
      <c r="M440" s="41"/>
      <c r="N440" s="41"/>
      <c r="O440" s="41"/>
      <c r="P440" s="41"/>
      <c r="Q440" s="41"/>
      <c r="R440" s="41"/>
      <c r="S440" s="41"/>
      <c r="T440" s="41"/>
      <c r="U440" s="41"/>
      <c r="V440" s="41"/>
      <c r="W440" s="41"/>
      <c r="X440" s="41"/>
      <c r="Y440" s="41"/>
      <c r="Z440" s="41"/>
    </row>
    <row r="441" spans="1:26" ht="12.75" customHeight="1">
      <c r="A441" s="51"/>
      <c r="B441" s="41"/>
      <c r="C441" s="41"/>
      <c r="D441" s="41"/>
      <c r="E441" s="41"/>
      <c r="F441" s="41"/>
      <c r="G441" s="41"/>
      <c r="H441" s="41"/>
      <c r="I441" s="41"/>
      <c r="J441" s="41"/>
      <c r="K441" s="41"/>
      <c r="L441" s="50"/>
      <c r="M441" s="41"/>
      <c r="N441" s="41"/>
      <c r="O441" s="41"/>
      <c r="P441" s="41"/>
      <c r="Q441" s="41"/>
      <c r="R441" s="41"/>
      <c r="S441" s="41"/>
      <c r="T441" s="41"/>
      <c r="U441" s="41"/>
      <c r="V441" s="41"/>
      <c r="W441" s="41"/>
      <c r="X441" s="41"/>
      <c r="Y441" s="41"/>
      <c r="Z441" s="41"/>
    </row>
    <row r="442" spans="1:26" ht="12.75" customHeight="1">
      <c r="A442" s="51"/>
      <c r="B442" s="41"/>
      <c r="C442" s="41"/>
      <c r="D442" s="41"/>
      <c r="E442" s="41"/>
      <c r="F442" s="41"/>
      <c r="G442" s="41"/>
      <c r="H442" s="41"/>
      <c r="I442" s="41"/>
      <c r="J442" s="41"/>
      <c r="K442" s="41"/>
      <c r="L442" s="50"/>
      <c r="M442" s="41"/>
      <c r="N442" s="41"/>
      <c r="O442" s="41"/>
      <c r="P442" s="41"/>
      <c r="Q442" s="41"/>
      <c r="R442" s="41"/>
      <c r="S442" s="41"/>
      <c r="T442" s="41"/>
      <c r="U442" s="41"/>
      <c r="V442" s="41"/>
      <c r="W442" s="41"/>
      <c r="X442" s="41"/>
      <c r="Y442" s="41"/>
      <c r="Z442" s="41"/>
    </row>
    <row r="443" spans="1:26" ht="12.75" customHeight="1">
      <c r="A443" s="51"/>
      <c r="B443" s="41"/>
      <c r="C443" s="41"/>
      <c r="D443" s="41"/>
      <c r="E443" s="41"/>
      <c r="F443" s="41"/>
      <c r="G443" s="41"/>
      <c r="H443" s="41"/>
      <c r="I443" s="41"/>
      <c r="J443" s="41"/>
      <c r="K443" s="41"/>
      <c r="L443" s="50"/>
      <c r="M443" s="41"/>
      <c r="N443" s="41"/>
      <c r="O443" s="41"/>
      <c r="P443" s="41"/>
      <c r="Q443" s="41"/>
      <c r="R443" s="41"/>
      <c r="S443" s="41"/>
      <c r="T443" s="41"/>
      <c r="U443" s="41"/>
      <c r="V443" s="41"/>
      <c r="W443" s="41"/>
      <c r="X443" s="41"/>
      <c r="Y443" s="41"/>
      <c r="Z443" s="41"/>
    </row>
    <row r="444" spans="1:26" ht="12.75" customHeight="1">
      <c r="A444" s="51"/>
      <c r="B444" s="41"/>
      <c r="C444" s="41"/>
      <c r="D444" s="41"/>
      <c r="E444" s="41"/>
      <c r="F444" s="41"/>
      <c r="G444" s="41"/>
      <c r="H444" s="41"/>
      <c r="I444" s="41"/>
      <c r="J444" s="41"/>
      <c r="K444" s="41"/>
      <c r="L444" s="50"/>
      <c r="M444" s="41"/>
      <c r="N444" s="41"/>
      <c r="O444" s="41"/>
      <c r="P444" s="41"/>
      <c r="Q444" s="41"/>
      <c r="R444" s="41"/>
      <c r="S444" s="41"/>
      <c r="T444" s="41"/>
      <c r="U444" s="41"/>
      <c r="V444" s="41"/>
      <c r="W444" s="41"/>
      <c r="X444" s="41"/>
      <c r="Y444" s="41"/>
      <c r="Z444" s="41"/>
    </row>
    <row r="445" spans="1:26" ht="12.75" customHeight="1">
      <c r="A445" s="51"/>
      <c r="B445" s="41"/>
      <c r="C445" s="41"/>
      <c r="D445" s="41"/>
      <c r="E445" s="41"/>
      <c r="F445" s="41"/>
      <c r="G445" s="41"/>
      <c r="H445" s="41"/>
      <c r="I445" s="41"/>
      <c r="J445" s="41"/>
      <c r="K445" s="41"/>
      <c r="L445" s="50"/>
      <c r="M445" s="41"/>
      <c r="N445" s="41"/>
      <c r="O445" s="41"/>
      <c r="P445" s="41"/>
      <c r="Q445" s="41"/>
      <c r="R445" s="41"/>
      <c r="S445" s="41"/>
      <c r="T445" s="41"/>
      <c r="U445" s="41"/>
      <c r="V445" s="41"/>
      <c r="W445" s="41"/>
      <c r="X445" s="41"/>
      <c r="Y445" s="41"/>
      <c r="Z445" s="41"/>
    </row>
    <row r="446" spans="1:26" ht="12.75" customHeight="1">
      <c r="A446" s="51"/>
      <c r="B446" s="41"/>
      <c r="C446" s="41"/>
      <c r="D446" s="41"/>
      <c r="E446" s="41"/>
      <c r="F446" s="41"/>
      <c r="G446" s="41"/>
      <c r="H446" s="41"/>
      <c r="I446" s="41"/>
      <c r="J446" s="41"/>
      <c r="K446" s="41"/>
      <c r="L446" s="50"/>
      <c r="M446" s="41"/>
      <c r="N446" s="41"/>
      <c r="O446" s="41"/>
      <c r="P446" s="41"/>
      <c r="Q446" s="41"/>
      <c r="R446" s="41"/>
      <c r="S446" s="41"/>
      <c r="T446" s="41"/>
      <c r="U446" s="41"/>
      <c r="V446" s="41"/>
      <c r="W446" s="41"/>
      <c r="X446" s="41"/>
      <c r="Y446" s="41"/>
      <c r="Z446" s="41"/>
    </row>
    <row r="447" spans="1:26" ht="12.75" customHeight="1">
      <c r="A447" s="51"/>
      <c r="B447" s="41"/>
      <c r="C447" s="41"/>
      <c r="D447" s="41"/>
      <c r="E447" s="41"/>
      <c r="F447" s="41"/>
      <c r="G447" s="41"/>
      <c r="H447" s="41"/>
      <c r="I447" s="41"/>
      <c r="J447" s="41"/>
      <c r="K447" s="41"/>
      <c r="L447" s="50"/>
      <c r="M447" s="41"/>
      <c r="N447" s="41"/>
      <c r="O447" s="41"/>
      <c r="P447" s="41"/>
      <c r="Q447" s="41"/>
      <c r="R447" s="41"/>
      <c r="S447" s="41"/>
      <c r="T447" s="41"/>
      <c r="U447" s="41"/>
      <c r="V447" s="41"/>
      <c r="W447" s="41"/>
      <c r="X447" s="41"/>
      <c r="Y447" s="41"/>
      <c r="Z447" s="41"/>
    </row>
    <row r="448" spans="1:26" ht="12.75" customHeight="1">
      <c r="A448" s="51"/>
      <c r="B448" s="41"/>
      <c r="C448" s="41"/>
      <c r="D448" s="41"/>
      <c r="E448" s="41"/>
      <c r="F448" s="41"/>
      <c r="G448" s="41"/>
      <c r="H448" s="41"/>
      <c r="I448" s="41"/>
      <c r="J448" s="41"/>
      <c r="K448" s="41"/>
      <c r="L448" s="50"/>
      <c r="M448" s="41"/>
      <c r="N448" s="41"/>
      <c r="O448" s="41"/>
      <c r="P448" s="41"/>
      <c r="Q448" s="41"/>
      <c r="R448" s="41"/>
      <c r="S448" s="41"/>
      <c r="T448" s="41"/>
      <c r="U448" s="41"/>
      <c r="V448" s="41"/>
      <c r="W448" s="41"/>
      <c r="X448" s="41"/>
      <c r="Y448" s="41"/>
      <c r="Z448" s="41"/>
    </row>
    <row r="449" spans="1:26" ht="12.75" customHeight="1">
      <c r="A449" s="51"/>
      <c r="B449" s="41"/>
      <c r="C449" s="41"/>
      <c r="D449" s="41"/>
      <c r="E449" s="41"/>
      <c r="F449" s="41"/>
      <c r="G449" s="41"/>
      <c r="H449" s="41"/>
      <c r="I449" s="41"/>
      <c r="J449" s="41"/>
      <c r="K449" s="41"/>
      <c r="L449" s="50"/>
      <c r="M449" s="41"/>
      <c r="N449" s="41"/>
      <c r="O449" s="41"/>
      <c r="P449" s="41"/>
      <c r="Q449" s="41"/>
      <c r="R449" s="41"/>
      <c r="S449" s="41"/>
      <c r="T449" s="41"/>
      <c r="U449" s="41"/>
      <c r="V449" s="41"/>
      <c r="W449" s="41"/>
      <c r="X449" s="41"/>
      <c r="Y449" s="41"/>
      <c r="Z449" s="41"/>
    </row>
    <row r="450" spans="1:26" ht="12.75" customHeight="1">
      <c r="A450" s="51"/>
      <c r="B450" s="41"/>
      <c r="C450" s="41"/>
      <c r="D450" s="41"/>
      <c r="E450" s="41"/>
      <c r="F450" s="41"/>
      <c r="G450" s="41"/>
      <c r="H450" s="41"/>
      <c r="I450" s="41"/>
      <c r="J450" s="41"/>
      <c r="K450" s="41"/>
      <c r="L450" s="50"/>
      <c r="M450" s="41"/>
      <c r="N450" s="41"/>
      <c r="O450" s="41"/>
      <c r="P450" s="41"/>
      <c r="Q450" s="41"/>
      <c r="R450" s="41"/>
      <c r="S450" s="41"/>
      <c r="T450" s="41"/>
      <c r="U450" s="41"/>
      <c r="V450" s="41"/>
      <c r="W450" s="41"/>
      <c r="X450" s="41"/>
      <c r="Y450" s="41"/>
      <c r="Z450" s="41"/>
    </row>
    <row r="451" spans="1:26" ht="12.75" customHeight="1">
      <c r="A451" s="51"/>
      <c r="B451" s="41"/>
      <c r="C451" s="41"/>
      <c r="D451" s="41"/>
      <c r="E451" s="41"/>
      <c r="F451" s="41"/>
      <c r="G451" s="41"/>
      <c r="H451" s="41"/>
      <c r="I451" s="41"/>
      <c r="J451" s="41"/>
      <c r="K451" s="41"/>
      <c r="L451" s="50"/>
      <c r="M451" s="41"/>
      <c r="N451" s="41"/>
      <c r="O451" s="41"/>
      <c r="P451" s="41"/>
      <c r="Q451" s="41"/>
      <c r="R451" s="41"/>
      <c r="S451" s="41"/>
      <c r="T451" s="41"/>
      <c r="U451" s="41"/>
      <c r="V451" s="41"/>
      <c r="W451" s="41"/>
      <c r="X451" s="41"/>
      <c r="Y451" s="41"/>
      <c r="Z451" s="41"/>
    </row>
    <row r="452" spans="1:26" ht="12.75" customHeight="1">
      <c r="A452" s="51"/>
      <c r="B452" s="41"/>
      <c r="C452" s="41"/>
      <c r="D452" s="41"/>
      <c r="E452" s="41"/>
      <c r="F452" s="41"/>
      <c r="G452" s="41"/>
      <c r="H452" s="41"/>
      <c r="I452" s="41"/>
      <c r="J452" s="41"/>
      <c r="K452" s="41"/>
      <c r="L452" s="50"/>
      <c r="M452" s="41"/>
      <c r="N452" s="41"/>
      <c r="O452" s="41"/>
      <c r="P452" s="41"/>
      <c r="Q452" s="41"/>
      <c r="R452" s="41"/>
      <c r="S452" s="41"/>
      <c r="T452" s="41"/>
      <c r="U452" s="41"/>
      <c r="V452" s="41"/>
      <c r="W452" s="41"/>
      <c r="X452" s="41"/>
      <c r="Y452" s="41"/>
      <c r="Z452" s="41"/>
    </row>
    <row r="453" spans="1:26" ht="12.75" customHeight="1">
      <c r="A453" s="51"/>
      <c r="B453" s="41"/>
      <c r="C453" s="41"/>
      <c r="D453" s="41"/>
      <c r="E453" s="41"/>
      <c r="F453" s="41"/>
      <c r="G453" s="41"/>
      <c r="H453" s="41"/>
      <c r="I453" s="41"/>
      <c r="J453" s="41"/>
      <c r="K453" s="41"/>
      <c r="L453" s="50"/>
      <c r="M453" s="41"/>
      <c r="N453" s="41"/>
      <c r="O453" s="41"/>
      <c r="P453" s="41"/>
      <c r="Q453" s="41"/>
      <c r="R453" s="41"/>
      <c r="S453" s="41"/>
      <c r="T453" s="41"/>
      <c r="U453" s="41"/>
      <c r="V453" s="41"/>
      <c r="W453" s="41"/>
      <c r="X453" s="41"/>
      <c r="Y453" s="41"/>
      <c r="Z453" s="41"/>
    </row>
    <row r="454" spans="1:26" ht="12.75" customHeight="1">
      <c r="A454" s="51"/>
      <c r="B454" s="41"/>
      <c r="C454" s="41"/>
      <c r="D454" s="41"/>
      <c r="E454" s="41"/>
      <c r="F454" s="41"/>
      <c r="G454" s="41"/>
      <c r="H454" s="41"/>
      <c r="I454" s="41"/>
      <c r="J454" s="41"/>
      <c r="K454" s="41"/>
      <c r="L454" s="50"/>
      <c r="M454" s="41"/>
      <c r="N454" s="41"/>
      <c r="O454" s="41"/>
      <c r="P454" s="41"/>
      <c r="Q454" s="41"/>
      <c r="R454" s="41"/>
      <c r="S454" s="41"/>
      <c r="T454" s="41"/>
      <c r="U454" s="41"/>
      <c r="V454" s="41"/>
      <c r="W454" s="41"/>
      <c r="X454" s="41"/>
      <c r="Y454" s="41"/>
      <c r="Z454" s="41"/>
    </row>
    <row r="455" spans="1:26" ht="12.75" customHeight="1">
      <c r="A455" s="51"/>
      <c r="B455" s="41"/>
      <c r="C455" s="41"/>
      <c r="D455" s="41"/>
      <c r="E455" s="41"/>
      <c r="F455" s="41"/>
      <c r="G455" s="41"/>
      <c r="H455" s="41"/>
      <c r="I455" s="41"/>
      <c r="J455" s="41"/>
      <c r="K455" s="41"/>
      <c r="L455" s="50"/>
      <c r="M455" s="41"/>
      <c r="N455" s="41"/>
      <c r="O455" s="41"/>
      <c r="P455" s="41"/>
      <c r="Q455" s="41"/>
      <c r="R455" s="41"/>
      <c r="S455" s="41"/>
      <c r="T455" s="41"/>
      <c r="U455" s="41"/>
      <c r="V455" s="41"/>
      <c r="W455" s="41"/>
      <c r="X455" s="41"/>
      <c r="Y455" s="41"/>
      <c r="Z455" s="41"/>
    </row>
    <row r="456" spans="1:26" ht="12.75" customHeight="1">
      <c r="A456" s="51"/>
      <c r="B456" s="41"/>
      <c r="C456" s="41"/>
      <c r="D456" s="41"/>
      <c r="E456" s="41"/>
      <c r="F456" s="41"/>
      <c r="G456" s="41"/>
      <c r="H456" s="41"/>
      <c r="I456" s="41"/>
      <c r="J456" s="41"/>
      <c r="K456" s="41"/>
      <c r="L456" s="50"/>
      <c r="M456" s="41"/>
      <c r="N456" s="41"/>
      <c r="O456" s="41"/>
      <c r="P456" s="41"/>
      <c r="Q456" s="41"/>
      <c r="R456" s="41"/>
      <c r="S456" s="41"/>
      <c r="T456" s="41"/>
      <c r="U456" s="41"/>
      <c r="V456" s="41"/>
      <c r="W456" s="41"/>
      <c r="X456" s="41"/>
      <c r="Y456" s="41"/>
      <c r="Z456" s="41"/>
    </row>
    <row r="457" spans="1:26" ht="12.75" customHeight="1">
      <c r="A457" s="51"/>
      <c r="B457" s="41"/>
      <c r="C457" s="41"/>
      <c r="D457" s="41"/>
      <c r="E457" s="41"/>
      <c r="F457" s="41"/>
      <c r="G457" s="41"/>
      <c r="H457" s="41"/>
      <c r="I457" s="41"/>
      <c r="J457" s="41"/>
      <c r="K457" s="41"/>
      <c r="L457" s="50"/>
      <c r="M457" s="41"/>
      <c r="N457" s="41"/>
      <c r="O457" s="41"/>
      <c r="P457" s="41"/>
      <c r="Q457" s="41"/>
      <c r="R457" s="41"/>
      <c r="S457" s="41"/>
      <c r="T457" s="41"/>
      <c r="U457" s="41"/>
      <c r="V457" s="41"/>
      <c r="W457" s="41"/>
      <c r="X457" s="41"/>
      <c r="Y457" s="41"/>
      <c r="Z457" s="41"/>
    </row>
    <row r="458" spans="1:26" ht="12.75" customHeight="1">
      <c r="A458" s="51"/>
      <c r="B458" s="41"/>
      <c r="C458" s="41"/>
      <c r="D458" s="41"/>
      <c r="E458" s="41"/>
      <c r="F458" s="41"/>
      <c r="G458" s="41"/>
      <c r="H458" s="41"/>
      <c r="I458" s="41"/>
      <c r="J458" s="41"/>
      <c r="K458" s="41"/>
      <c r="L458" s="50"/>
      <c r="M458" s="41"/>
      <c r="N458" s="41"/>
      <c r="O458" s="41"/>
      <c r="P458" s="41"/>
      <c r="Q458" s="41"/>
      <c r="R458" s="41"/>
      <c r="S458" s="41"/>
      <c r="T458" s="41"/>
      <c r="U458" s="41"/>
      <c r="V458" s="41"/>
      <c r="W458" s="41"/>
      <c r="X458" s="41"/>
      <c r="Y458" s="41"/>
      <c r="Z458" s="41"/>
    </row>
    <row r="459" spans="1:26" ht="12.75" customHeight="1">
      <c r="A459" s="51"/>
      <c r="B459" s="41"/>
      <c r="C459" s="41"/>
      <c r="D459" s="41"/>
      <c r="E459" s="41"/>
      <c r="F459" s="41"/>
      <c r="G459" s="41"/>
      <c r="H459" s="41"/>
      <c r="I459" s="41"/>
      <c r="J459" s="41"/>
      <c r="K459" s="41"/>
      <c r="L459" s="50"/>
      <c r="M459" s="41"/>
      <c r="N459" s="41"/>
      <c r="O459" s="41"/>
      <c r="P459" s="41"/>
      <c r="Q459" s="41"/>
      <c r="R459" s="41"/>
      <c r="S459" s="41"/>
      <c r="T459" s="41"/>
      <c r="U459" s="41"/>
      <c r="V459" s="41"/>
      <c r="W459" s="41"/>
      <c r="X459" s="41"/>
      <c r="Y459" s="41"/>
      <c r="Z459" s="41"/>
    </row>
    <row r="460" spans="1:26" ht="12.75" customHeight="1">
      <c r="A460" s="51"/>
      <c r="B460" s="41"/>
      <c r="C460" s="41"/>
      <c r="D460" s="41"/>
      <c r="E460" s="41"/>
      <c r="F460" s="41"/>
      <c r="G460" s="41"/>
      <c r="H460" s="41"/>
      <c r="I460" s="41"/>
      <c r="J460" s="41"/>
      <c r="K460" s="41"/>
      <c r="L460" s="50"/>
      <c r="M460" s="41"/>
      <c r="N460" s="41"/>
      <c r="O460" s="41"/>
      <c r="P460" s="41"/>
      <c r="Q460" s="41"/>
      <c r="R460" s="41"/>
      <c r="S460" s="41"/>
      <c r="T460" s="41"/>
      <c r="U460" s="41"/>
      <c r="V460" s="41"/>
      <c r="W460" s="41"/>
      <c r="X460" s="41"/>
      <c r="Y460" s="41"/>
      <c r="Z460" s="41"/>
    </row>
    <row r="461" spans="1:26" ht="12.75" customHeight="1">
      <c r="A461" s="51"/>
      <c r="B461" s="41"/>
      <c r="C461" s="41"/>
      <c r="D461" s="41"/>
      <c r="E461" s="41"/>
      <c r="F461" s="41"/>
      <c r="G461" s="41"/>
      <c r="H461" s="41"/>
      <c r="I461" s="41"/>
      <c r="J461" s="41"/>
      <c r="K461" s="41"/>
      <c r="L461" s="50"/>
      <c r="M461" s="41"/>
      <c r="N461" s="41"/>
      <c r="O461" s="41"/>
      <c r="P461" s="41"/>
      <c r="Q461" s="41"/>
      <c r="R461" s="41"/>
      <c r="S461" s="41"/>
      <c r="T461" s="41"/>
      <c r="U461" s="41"/>
      <c r="V461" s="41"/>
      <c r="W461" s="41"/>
      <c r="X461" s="41"/>
      <c r="Y461" s="41"/>
      <c r="Z461" s="41"/>
    </row>
    <row r="462" spans="1:26" ht="12.75" customHeight="1">
      <c r="A462" s="51"/>
      <c r="B462" s="41"/>
      <c r="C462" s="41"/>
      <c r="D462" s="41"/>
      <c r="E462" s="41"/>
      <c r="F462" s="41"/>
      <c r="G462" s="41"/>
      <c r="H462" s="41"/>
      <c r="I462" s="41"/>
      <c r="J462" s="41"/>
      <c r="K462" s="41"/>
      <c r="L462" s="50"/>
      <c r="M462" s="41"/>
      <c r="N462" s="41"/>
      <c r="O462" s="41"/>
      <c r="P462" s="41"/>
      <c r="Q462" s="41"/>
      <c r="R462" s="41"/>
      <c r="S462" s="41"/>
      <c r="T462" s="41"/>
      <c r="U462" s="41"/>
      <c r="V462" s="41"/>
      <c r="W462" s="41"/>
      <c r="X462" s="41"/>
      <c r="Y462" s="41"/>
      <c r="Z462" s="41"/>
    </row>
    <row r="463" spans="1:26" ht="12.75" customHeight="1">
      <c r="A463" s="51"/>
      <c r="B463" s="41"/>
      <c r="C463" s="41"/>
      <c r="D463" s="41"/>
      <c r="E463" s="41"/>
      <c r="F463" s="41"/>
      <c r="G463" s="41"/>
      <c r="H463" s="41"/>
      <c r="I463" s="41"/>
      <c r="J463" s="41"/>
      <c r="K463" s="41"/>
      <c r="L463" s="50"/>
      <c r="M463" s="41"/>
      <c r="N463" s="41"/>
      <c r="O463" s="41"/>
      <c r="P463" s="41"/>
      <c r="Q463" s="41"/>
      <c r="R463" s="41"/>
      <c r="S463" s="41"/>
      <c r="T463" s="41"/>
      <c r="U463" s="41"/>
      <c r="V463" s="41"/>
      <c r="W463" s="41"/>
      <c r="X463" s="41"/>
      <c r="Y463" s="41"/>
      <c r="Z463" s="41"/>
    </row>
    <row r="464" spans="1:26" ht="12.75" customHeight="1">
      <c r="A464" s="51"/>
      <c r="B464" s="41"/>
      <c r="C464" s="41"/>
      <c r="D464" s="41"/>
      <c r="E464" s="41"/>
      <c r="F464" s="41"/>
      <c r="G464" s="41"/>
      <c r="H464" s="41"/>
      <c r="I464" s="41"/>
      <c r="J464" s="41"/>
      <c r="K464" s="41"/>
      <c r="L464" s="50"/>
      <c r="M464" s="41"/>
      <c r="N464" s="41"/>
      <c r="O464" s="41"/>
      <c r="P464" s="41"/>
      <c r="Q464" s="41"/>
      <c r="R464" s="41"/>
      <c r="S464" s="41"/>
      <c r="T464" s="41"/>
      <c r="U464" s="41"/>
      <c r="V464" s="41"/>
      <c r="W464" s="41"/>
      <c r="X464" s="41"/>
      <c r="Y464" s="41"/>
      <c r="Z464" s="41"/>
    </row>
    <row r="465" spans="1:26" ht="12.75" customHeight="1">
      <c r="A465" s="51"/>
      <c r="B465" s="41"/>
      <c r="C465" s="41"/>
      <c r="D465" s="41"/>
      <c r="E465" s="41"/>
      <c r="F465" s="41"/>
      <c r="G465" s="41"/>
      <c r="H465" s="41"/>
      <c r="I465" s="41"/>
      <c r="J465" s="41"/>
      <c r="K465" s="41"/>
      <c r="L465" s="50"/>
      <c r="M465" s="41"/>
      <c r="N465" s="41"/>
      <c r="O465" s="41"/>
      <c r="P465" s="41"/>
      <c r="Q465" s="41"/>
      <c r="R465" s="41"/>
      <c r="S465" s="41"/>
      <c r="T465" s="41"/>
      <c r="U465" s="41"/>
      <c r="V465" s="41"/>
      <c r="W465" s="41"/>
      <c r="X465" s="41"/>
      <c r="Y465" s="41"/>
      <c r="Z465" s="41"/>
    </row>
    <row r="466" spans="1:26" ht="12.75" customHeight="1">
      <c r="A466" s="51"/>
      <c r="B466" s="41"/>
      <c r="C466" s="41"/>
      <c r="D466" s="41"/>
      <c r="E466" s="41"/>
      <c r="F466" s="41"/>
      <c r="G466" s="41"/>
      <c r="H466" s="41"/>
      <c r="I466" s="41"/>
      <c r="J466" s="41"/>
      <c r="K466" s="41"/>
      <c r="L466" s="50"/>
      <c r="M466" s="41"/>
      <c r="N466" s="41"/>
      <c r="O466" s="41"/>
      <c r="P466" s="41"/>
      <c r="Q466" s="41"/>
      <c r="R466" s="41"/>
      <c r="S466" s="41"/>
      <c r="T466" s="41"/>
      <c r="U466" s="41"/>
      <c r="V466" s="41"/>
      <c r="W466" s="41"/>
      <c r="X466" s="41"/>
      <c r="Y466" s="41"/>
      <c r="Z466" s="41"/>
    </row>
    <row r="467" spans="1:26" ht="12.75" customHeight="1">
      <c r="A467" s="51"/>
      <c r="B467" s="41"/>
      <c r="C467" s="41"/>
      <c r="D467" s="41"/>
      <c r="E467" s="41"/>
      <c r="F467" s="41"/>
      <c r="G467" s="41"/>
      <c r="H467" s="41"/>
      <c r="I467" s="41"/>
      <c r="J467" s="41"/>
      <c r="K467" s="41"/>
      <c r="L467" s="50"/>
      <c r="M467" s="41"/>
      <c r="N467" s="41"/>
      <c r="O467" s="41"/>
      <c r="P467" s="41"/>
      <c r="Q467" s="41"/>
      <c r="R467" s="41"/>
      <c r="S467" s="41"/>
      <c r="T467" s="41"/>
      <c r="U467" s="41"/>
      <c r="V467" s="41"/>
      <c r="W467" s="41"/>
      <c r="X467" s="41"/>
      <c r="Y467" s="41"/>
      <c r="Z467" s="41"/>
    </row>
    <row r="468" spans="1:26" ht="12.75" customHeight="1">
      <c r="A468" s="51"/>
      <c r="B468" s="41"/>
      <c r="C468" s="41"/>
      <c r="D468" s="41"/>
      <c r="E468" s="41"/>
      <c r="F468" s="41"/>
      <c r="G468" s="41"/>
      <c r="H468" s="41"/>
      <c r="I468" s="41"/>
      <c r="J468" s="41"/>
      <c r="K468" s="41"/>
      <c r="L468" s="50"/>
      <c r="M468" s="41"/>
      <c r="N468" s="41"/>
      <c r="O468" s="41"/>
      <c r="P468" s="41"/>
      <c r="Q468" s="41"/>
      <c r="R468" s="41"/>
      <c r="S468" s="41"/>
      <c r="T468" s="41"/>
      <c r="U468" s="41"/>
      <c r="V468" s="41"/>
      <c r="W468" s="41"/>
      <c r="X468" s="41"/>
      <c r="Y468" s="41"/>
      <c r="Z468" s="41"/>
    </row>
    <row r="469" spans="1:26" ht="12.75" customHeight="1">
      <c r="A469" s="51"/>
      <c r="B469" s="41"/>
      <c r="C469" s="41"/>
      <c r="D469" s="41"/>
      <c r="E469" s="41"/>
      <c r="F469" s="41"/>
      <c r="G469" s="41"/>
      <c r="H469" s="41"/>
      <c r="I469" s="41"/>
      <c r="J469" s="41"/>
      <c r="K469" s="41"/>
      <c r="L469" s="50"/>
      <c r="M469" s="41"/>
      <c r="N469" s="41"/>
      <c r="O469" s="41"/>
      <c r="P469" s="41"/>
      <c r="Q469" s="41"/>
      <c r="R469" s="41"/>
      <c r="S469" s="41"/>
      <c r="T469" s="41"/>
      <c r="U469" s="41"/>
      <c r="V469" s="41"/>
      <c r="W469" s="41"/>
      <c r="X469" s="41"/>
      <c r="Y469" s="41"/>
      <c r="Z469" s="41"/>
    </row>
    <row r="470" spans="1:26" ht="12.75" customHeight="1">
      <c r="A470" s="51"/>
      <c r="B470" s="41"/>
      <c r="C470" s="41"/>
      <c r="D470" s="41"/>
      <c r="E470" s="41"/>
      <c r="F470" s="41"/>
      <c r="G470" s="41"/>
      <c r="H470" s="41"/>
      <c r="I470" s="41"/>
      <c r="J470" s="41"/>
      <c r="K470" s="41"/>
      <c r="L470" s="50"/>
      <c r="M470" s="41"/>
      <c r="N470" s="41"/>
      <c r="O470" s="41"/>
      <c r="P470" s="41"/>
      <c r="Q470" s="41"/>
      <c r="R470" s="41"/>
      <c r="S470" s="41"/>
      <c r="T470" s="41"/>
      <c r="U470" s="41"/>
      <c r="V470" s="41"/>
      <c r="W470" s="41"/>
      <c r="X470" s="41"/>
      <c r="Y470" s="41"/>
      <c r="Z470" s="41"/>
    </row>
    <row r="471" spans="1:26" ht="12.75" customHeight="1">
      <c r="A471" s="51"/>
      <c r="B471" s="41"/>
      <c r="C471" s="41"/>
      <c r="D471" s="41"/>
      <c r="E471" s="41"/>
      <c r="F471" s="41"/>
      <c r="G471" s="41"/>
      <c r="H471" s="41"/>
      <c r="I471" s="41"/>
      <c r="J471" s="41"/>
      <c r="K471" s="41"/>
      <c r="L471" s="50"/>
      <c r="M471" s="41"/>
      <c r="N471" s="41"/>
      <c r="O471" s="41"/>
      <c r="P471" s="41"/>
      <c r="Q471" s="41"/>
      <c r="R471" s="41"/>
      <c r="S471" s="41"/>
      <c r="T471" s="41"/>
      <c r="U471" s="41"/>
      <c r="V471" s="41"/>
      <c r="W471" s="41"/>
      <c r="X471" s="41"/>
      <c r="Y471" s="41"/>
      <c r="Z471" s="41"/>
    </row>
    <row r="472" spans="1:26" ht="12.75" customHeight="1">
      <c r="A472" s="51"/>
      <c r="B472" s="41"/>
      <c r="C472" s="41"/>
      <c r="D472" s="41"/>
      <c r="E472" s="41"/>
      <c r="F472" s="41"/>
      <c r="G472" s="41"/>
      <c r="H472" s="41"/>
      <c r="I472" s="41"/>
      <c r="J472" s="41"/>
      <c r="K472" s="41"/>
      <c r="L472" s="50"/>
      <c r="M472" s="41"/>
      <c r="N472" s="41"/>
      <c r="O472" s="41"/>
      <c r="P472" s="41"/>
      <c r="Q472" s="41"/>
      <c r="R472" s="41"/>
      <c r="S472" s="41"/>
      <c r="T472" s="41"/>
      <c r="U472" s="41"/>
      <c r="V472" s="41"/>
      <c r="W472" s="41"/>
      <c r="X472" s="41"/>
      <c r="Y472" s="41"/>
      <c r="Z472" s="41"/>
    </row>
    <row r="473" spans="1:26" ht="12.75" customHeight="1">
      <c r="A473" s="51"/>
      <c r="B473" s="41"/>
      <c r="C473" s="41"/>
      <c r="D473" s="41"/>
      <c r="E473" s="41"/>
      <c r="F473" s="41"/>
      <c r="G473" s="41"/>
      <c r="H473" s="41"/>
      <c r="I473" s="41"/>
      <c r="J473" s="41"/>
      <c r="K473" s="41"/>
      <c r="L473" s="50"/>
      <c r="M473" s="41"/>
      <c r="N473" s="41"/>
      <c r="O473" s="41"/>
      <c r="P473" s="41"/>
      <c r="Q473" s="41"/>
      <c r="R473" s="41"/>
      <c r="S473" s="41"/>
      <c r="T473" s="41"/>
      <c r="U473" s="41"/>
      <c r="V473" s="41"/>
      <c r="W473" s="41"/>
      <c r="X473" s="41"/>
      <c r="Y473" s="41"/>
      <c r="Z473" s="41"/>
    </row>
    <row r="474" spans="1:26" ht="12.75" customHeight="1">
      <c r="A474" s="51"/>
      <c r="B474" s="41"/>
      <c r="C474" s="41"/>
      <c r="D474" s="41"/>
      <c r="E474" s="41"/>
      <c r="F474" s="41"/>
      <c r="G474" s="41"/>
      <c r="H474" s="41"/>
      <c r="I474" s="41"/>
      <c r="J474" s="41"/>
      <c r="K474" s="41"/>
      <c r="L474" s="50"/>
      <c r="M474" s="41"/>
      <c r="N474" s="41"/>
      <c r="O474" s="41"/>
      <c r="P474" s="41"/>
      <c r="Q474" s="41"/>
      <c r="R474" s="41"/>
      <c r="S474" s="41"/>
      <c r="T474" s="41"/>
      <c r="U474" s="41"/>
      <c r="V474" s="41"/>
      <c r="W474" s="41"/>
      <c r="X474" s="41"/>
      <c r="Y474" s="41"/>
      <c r="Z474" s="41"/>
    </row>
    <row r="475" spans="1:26" ht="12.75" customHeight="1">
      <c r="A475" s="51"/>
      <c r="B475" s="41"/>
      <c r="C475" s="41"/>
      <c r="D475" s="41"/>
      <c r="E475" s="41"/>
      <c r="F475" s="41"/>
      <c r="G475" s="41"/>
      <c r="H475" s="41"/>
      <c r="I475" s="41"/>
      <c r="J475" s="41"/>
      <c r="K475" s="41"/>
      <c r="L475" s="50"/>
      <c r="M475" s="41"/>
      <c r="N475" s="41"/>
      <c r="O475" s="41"/>
      <c r="P475" s="41"/>
      <c r="Q475" s="41"/>
      <c r="R475" s="41"/>
      <c r="S475" s="41"/>
      <c r="T475" s="41"/>
      <c r="U475" s="41"/>
      <c r="V475" s="41"/>
      <c r="W475" s="41"/>
      <c r="X475" s="41"/>
      <c r="Y475" s="41"/>
      <c r="Z475" s="41"/>
    </row>
    <row r="476" spans="1:26" ht="12.75" customHeight="1">
      <c r="A476" s="51"/>
      <c r="B476" s="41"/>
      <c r="C476" s="41"/>
      <c r="D476" s="41"/>
      <c r="E476" s="41"/>
      <c r="F476" s="41"/>
      <c r="G476" s="41"/>
      <c r="H476" s="41"/>
      <c r="I476" s="41"/>
      <c r="J476" s="41"/>
      <c r="K476" s="41"/>
      <c r="L476" s="50"/>
      <c r="M476" s="41"/>
      <c r="N476" s="41"/>
      <c r="O476" s="41"/>
      <c r="P476" s="41"/>
      <c r="Q476" s="41"/>
      <c r="R476" s="41"/>
      <c r="S476" s="41"/>
      <c r="T476" s="41"/>
      <c r="U476" s="41"/>
      <c r="V476" s="41"/>
      <c r="W476" s="41"/>
      <c r="X476" s="41"/>
      <c r="Y476" s="41"/>
      <c r="Z476" s="41"/>
    </row>
    <row r="477" spans="1:26" ht="12.75" customHeight="1">
      <c r="A477" s="51"/>
      <c r="B477" s="41"/>
      <c r="C477" s="41"/>
      <c r="D477" s="41"/>
      <c r="E477" s="41"/>
      <c r="F477" s="41"/>
      <c r="G477" s="41"/>
      <c r="H477" s="41"/>
      <c r="I477" s="41"/>
      <c r="J477" s="41"/>
      <c r="K477" s="41"/>
      <c r="L477" s="50"/>
      <c r="M477" s="41"/>
      <c r="N477" s="41"/>
      <c r="O477" s="41"/>
      <c r="P477" s="41"/>
      <c r="Q477" s="41"/>
      <c r="R477" s="41"/>
      <c r="S477" s="41"/>
      <c r="T477" s="41"/>
      <c r="U477" s="41"/>
      <c r="V477" s="41"/>
      <c r="W477" s="41"/>
      <c r="X477" s="41"/>
      <c r="Y477" s="41"/>
      <c r="Z477" s="41"/>
    </row>
    <row r="478" spans="1:26" ht="12.75" customHeight="1">
      <c r="A478" s="51"/>
      <c r="B478" s="41"/>
      <c r="C478" s="41"/>
      <c r="D478" s="41"/>
      <c r="E478" s="41"/>
      <c r="F478" s="41"/>
      <c r="G478" s="41"/>
      <c r="H478" s="41"/>
      <c r="I478" s="41"/>
      <c r="J478" s="41"/>
      <c r="K478" s="41"/>
      <c r="L478" s="50"/>
      <c r="M478" s="41"/>
      <c r="N478" s="41"/>
      <c r="O478" s="41"/>
      <c r="P478" s="41"/>
      <c r="Q478" s="41"/>
      <c r="R478" s="41"/>
      <c r="S478" s="41"/>
      <c r="T478" s="41"/>
      <c r="U478" s="41"/>
      <c r="V478" s="41"/>
      <c r="W478" s="41"/>
      <c r="X478" s="41"/>
      <c r="Y478" s="41"/>
      <c r="Z478" s="41"/>
    </row>
    <row r="479" spans="1:26" ht="12.75" customHeight="1">
      <c r="A479" s="51"/>
      <c r="B479" s="41"/>
      <c r="C479" s="41"/>
      <c r="D479" s="41"/>
      <c r="E479" s="41"/>
      <c r="F479" s="41"/>
      <c r="G479" s="41"/>
      <c r="H479" s="41"/>
      <c r="I479" s="41"/>
      <c r="J479" s="41"/>
      <c r="K479" s="41"/>
      <c r="L479" s="50"/>
      <c r="M479" s="41"/>
      <c r="N479" s="41"/>
      <c r="O479" s="41"/>
      <c r="P479" s="41"/>
      <c r="Q479" s="41"/>
      <c r="R479" s="41"/>
      <c r="S479" s="41"/>
      <c r="T479" s="41"/>
      <c r="U479" s="41"/>
      <c r="V479" s="41"/>
      <c r="W479" s="41"/>
      <c r="X479" s="41"/>
      <c r="Y479" s="41"/>
      <c r="Z479" s="41"/>
    </row>
    <row r="480" spans="1:26" ht="12.75" customHeight="1">
      <c r="A480" s="51"/>
      <c r="B480" s="41"/>
      <c r="C480" s="41"/>
      <c r="D480" s="41"/>
      <c r="E480" s="41"/>
      <c r="F480" s="41"/>
      <c r="G480" s="41"/>
      <c r="H480" s="41"/>
      <c r="I480" s="41"/>
      <c r="J480" s="41"/>
      <c r="K480" s="41"/>
      <c r="L480" s="50"/>
      <c r="M480" s="41"/>
      <c r="N480" s="41"/>
      <c r="O480" s="41"/>
      <c r="P480" s="41"/>
      <c r="Q480" s="41"/>
      <c r="R480" s="41"/>
      <c r="S480" s="41"/>
      <c r="T480" s="41"/>
      <c r="U480" s="41"/>
      <c r="V480" s="41"/>
      <c r="W480" s="41"/>
      <c r="X480" s="41"/>
      <c r="Y480" s="41"/>
      <c r="Z480" s="41"/>
    </row>
    <row r="481" spans="1:26" ht="12.75" customHeight="1">
      <c r="A481" s="51"/>
      <c r="B481" s="41"/>
      <c r="C481" s="41"/>
      <c r="D481" s="41"/>
      <c r="E481" s="41"/>
      <c r="F481" s="41"/>
      <c r="G481" s="41"/>
      <c r="H481" s="41"/>
      <c r="I481" s="41"/>
      <c r="J481" s="41"/>
      <c r="K481" s="41"/>
      <c r="L481" s="50"/>
      <c r="M481" s="41"/>
      <c r="N481" s="41"/>
      <c r="O481" s="41"/>
      <c r="P481" s="41"/>
      <c r="Q481" s="41"/>
      <c r="R481" s="41"/>
      <c r="S481" s="41"/>
      <c r="T481" s="41"/>
      <c r="U481" s="41"/>
      <c r="V481" s="41"/>
      <c r="W481" s="41"/>
      <c r="X481" s="41"/>
      <c r="Y481" s="41"/>
      <c r="Z481" s="41"/>
    </row>
    <row r="482" spans="1:26" ht="12.75" customHeight="1">
      <c r="A482" s="51"/>
      <c r="B482" s="41"/>
      <c r="C482" s="41"/>
      <c r="D482" s="41"/>
      <c r="E482" s="41"/>
      <c r="F482" s="41"/>
      <c r="G482" s="41"/>
      <c r="H482" s="41"/>
      <c r="I482" s="41"/>
      <c r="J482" s="41"/>
      <c r="K482" s="41"/>
      <c r="L482" s="50"/>
      <c r="M482" s="41"/>
      <c r="N482" s="41"/>
      <c r="O482" s="41"/>
      <c r="P482" s="41"/>
      <c r="Q482" s="41"/>
      <c r="R482" s="41"/>
      <c r="S482" s="41"/>
      <c r="T482" s="41"/>
      <c r="U482" s="41"/>
      <c r="V482" s="41"/>
      <c r="W482" s="41"/>
      <c r="X482" s="41"/>
      <c r="Y482" s="41"/>
      <c r="Z482" s="41"/>
    </row>
    <row r="483" spans="1:26" ht="12.75" customHeight="1">
      <c r="A483" s="51"/>
      <c r="B483" s="41"/>
      <c r="C483" s="41"/>
      <c r="D483" s="41"/>
      <c r="E483" s="41"/>
      <c r="F483" s="41"/>
      <c r="G483" s="41"/>
      <c r="H483" s="41"/>
      <c r="I483" s="41"/>
      <c r="J483" s="41"/>
      <c r="K483" s="41"/>
      <c r="L483" s="50"/>
      <c r="M483" s="41"/>
      <c r="N483" s="41"/>
      <c r="O483" s="41"/>
      <c r="P483" s="41"/>
      <c r="Q483" s="41"/>
      <c r="R483" s="41"/>
      <c r="S483" s="41"/>
      <c r="T483" s="41"/>
      <c r="U483" s="41"/>
      <c r="V483" s="41"/>
      <c r="W483" s="41"/>
      <c r="X483" s="41"/>
      <c r="Y483" s="41"/>
      <c r="Z483" s="41"/>
    </row>
    <row r="484" spans="1:26" ht="12.75" customHeight="1">
      <c r="A484" s="51"/>
      <c r="B484" s="41"/>
      <c r="C484" s="41"/>
      <c r="D484" s="41"/>
      <c r="E484" s="41"/>
      <c r="F484" s="41"/>
      <c r="G484" s="41"/>
      <c r="H484" s="41"/>
      <c r="I484" s="41"/>
      <c r="J484" s="41"/>
      <c r="K484" s="41"/>
      <c r="L484" s="50"/>
      <c r="M484" s="41"/>
      <c r="N484" s="41"/>
      <c r="O484" s="41"/>
      <c r="P484" s="41"/>
      <c r="Q484" s="41"/>
      <c r="R484" s="41"/>
      <c r="S484" s="41"/>
      <c r="T484" s="41"/>
      <c r="U484" s="41"/>
      <c r="V484" s="41"/>
      <c r="W484" s="41"/>
      <c r="X484" s="41"/>
      <c r="Y484" s="41"/>
      <c r="Z484" s="41"/>
    </row>
    <row r="485" spans="1:26" ht="12.75" customHeight="1">
      <c r="A485" s="51"/>
      <c r="B485" s="41"/>
      <c r="C485" s="41"/>
      <c r="D485" s="41"/>
      <c r="E485" s="41"/>
      <c r="F485" s="41"/>
      <c r="G485" s="41"/>
      <c r="H485" s="41"/>
      <c r="I485" s="41"/>
      <c r="J485" s="41"/>
      <c r="K485" s="41"/>
      <c r="L485" s="50"/>
      <c r="M485" s="41"/>
      <c r="N485" s="41"/>
      <c r="O485" s="41"/>
      <c r="P485" s="41"/>
      <c r="Q485" s="41"/>
      <c r="R485" s="41"/>
      <c r="S485" s="41"/>
      <c r="T485" s="41"/>
      <c r="U485" s="41"/>
      <c r="V485" s="41"/>
      <c r="W485" s="41"/>
      <c r="X485" s="41"/>
      <c r="Y485" s="41"/>
      <c r="Z485" s="41"/>
    </row>
    <row r="486" spans="1:26" ht="12.75" customHeight="1">
      <c r="A486" s="51"/>
      <c r="B486" s="41"/>
      <c r="C486" s="41"/>
      <c r="D486" s="41"/>
      <c r="E486" s="41"/>
      <c r="F486" s="41"/>
      <c r="G486" s="41"/>
      <c r="H486" s="41"/>
      <c r="I486" s="41"/>
      <c r="J486" s="41"/>
      <c r="K486" s="41"/>
      <c r="L486" s="50"/>
      <c r="M486" s="41"/>
      <c r="N486" s="41"/>
      <c r="O486" s="41"/>
      <c r="P486" s="41"/>
      <c r="Q486" s="41"/>
      <c r="R486" s="41"/>
      <c r="S486" s="41"/>
      <c r="T486" s="41"/>
      <c r="U486" s="41"/>
      <c r="V486" s="41"/>
      <c r="W486" s="41"/>
      <c r="X486" s="41"/>
      <c r="Y486" s="41"/>
      <c r="Z486" s="41"/>
    </row>
    <row r="487" spans="1:26" ht="12.75" customHeight="1">
      <c r="A487" s="51"/>
      <c r="B487" s="41"/>
      <c r="C487" s="41"/>
      <c r="D487" s="41"/>
      <c r="E487" s="41"/>
      <c r="F487" s="41"/>
      <c r="G487" s="41"/>
      <c r="H487" s="41"/>
      <c r="I487" s="41"/>
      <c r="J487" s="41"/>
      <c r="K487" s="41"/>
      <c r="L487" s="50"/>
      <c r="M487" s="41"/>
      <c r="N487" s="41"/>
      <c r="O487" s="41"/>
      <c r="P487" s="41"/>
      <c r="Q487" s="41"/>
      <c r="R487" s="41"/>
      <c r="S487" s="41"/>
      <c r="T487" s="41"/>
      <c r="U487" s="41"/>
      <c r="V487" s="41"/>
      <c r="W487" s="41"/>
      <c r="X487" s="41"/>
      <c r="Y487" s="41"/>
      <c r="Z487" s="41"/>
    </row>
    <row r="488" spans="1:26" ht="12.75" customHeight="1">
      <c r="A488" s="51"/>
      <c r="B488" s="41"/>
      <c r="C488" s="41"/>
      <c r="D488" s="41"/>
      <c r="E488" s="41"/>
      <c r="F488" s="41"/>
      <c r="G488" s="41"/>
      <c r="H488" s="41"/>
      <c r="I488" s="41"/>
      <c r="J488" s="41"/>
      <c r="K488" s="41"/>
      <c r="L488" s="50"/>
      <c r="M488" s="41"/>
      <c r="N488" s="41"/>
      <c r="O488" s="41"/>
      <c r="P488" s="41"/>
      <c r="Q488" s="41"/>
      <c r="R488" s="41"/>
      <c r="S488" s="41"/>
      <c r="T488" s="41"/>
      <c r="U488" s="41"/>
      <c r="V488" s="41"/>
      <c r="W488" s="41"/>
      <c r="X488" s="41"/>
      <c r="Y488" s="41"/>
      <c r="Z488" s="41"/>
    </row>
    <row r="489" spans="1:26" ht="12.75" customHeight="1">
      <c r="A489" s="51"/>
      <c r="B489" s="41"/>
      <c r="C489" s="41"/>
      <c r="D489" s="41"/>
      <c r="E489" s="41"/>
      <c r="F489" s="41"/>
      <c r="G489" s="41"/>
      <c r="H489" s="41"/>
      <c r="I489" s="41"/>
      <c r="J489" s="41"/>
      <c r="K489" s="41"/>
      <c r="L489" s="50"/>
      <c r="M489" s="41"/>
      <c r="N489" s="41"/>
      <c r="O489" s="41"/>
      <c r="P489" s="41"/>
      <c r="Q489" s="41"/>
      <c r="R489" s="41"/>
      <c r="S489" s="41"/>
      <c r="T489" s="41"/>
      <c r="U489" s="41"/>
      <c r="V489" s="41"/>
      <c r="W489" s="41"/>
      <c r="X489" s="41"/>
      <c r="Y489" s="41"/>
      <c r="Z489" s="41"/>
    </row>
    <row r="490" spans="1:26" ht="12.75" customHeight="1">
      <c r="A490" s="51"/>
      <c r="B490" s="41"/>
      <c r="C490" s="41"/>
      <c r="D490" s="41"/>
      <c r="E490" s="41"/>
      <c r="F490" s="41"/>
      <c r="G490" s="41"/>
      <c r="H490" s="41"/>
      <c r="I490" s="41"/>
      <c r="J490" s="41"/>
      <c r="K490" s="41"/>
      <c r="L490" s="50"/>
      <c r="M490" s="41"/>
      <c r="N490" s="41"/>
      <c r="O490" s="41"/>
      <c r="P490" s="41"/>
      <c r="Q490" s="41"/>
      <c r="R490" s="41"/>
      <c r="S490" s="41"/>
      <c r="T490" s="41"/>
      <c r="U490" s="41"/>
      <c r="V490" s="41"/>
      <c r="W490" s="41"/>
      <c r="X490" s="41"/>
      <c r="Y490" s="41"/>
      <c r="Z490" s="41"/>
    </row>
    <row r="491" spans="1:26" ht="12.75" customHeight="1">
      <c r="A491" s="51"/>
      <c r="B491" s="41"/>
      <c r="C491" s="41"/>
      <c r="D491" s="41"/>
      <c r="E491" s="41"/>
      <c r="F491" s="41"/>
      <c r="G491" s="41"/>
      <c r="H491" s="41"/>
      <c r="I491" s="41"/>
      <c r="J491" s="41"/>
      <c r="K491" s="41"/>
      <c r="L491" s="50"/>
      <c r="M491" s="41"/>
      <c r="N491" s="41"/>
      <c r="O491" s="41"/>
      <c r="P491" s="41"/>
      <c r="Q491" s="41"/>
      <c r="R491" s="41"/>
      <c r="S491" s="41"/>
      <c r="T491" s="41"/>
      <c r="U491" s="41"/>
      <c r="V491" s="41"/>
      <c r="W491" s="41"/>
      <c r="X491" s="41"/>
      <c r="Y491" s="41"/>
      <c r="Z491" s="41"/>
    </row>
    <row r="492" spans="1:26" ht="12.75" customHeight="1">
      <c r="A492" s="51"/>
      <c r="B492" s="41"/>
      <c r="C492" s="41"/>
      <c r="D492" s="41"/>
      <c r="E492" s="41"/>
      <c r="F492" s="41"/>
      <c r="G492" s="41"/>
      <c r="H492" s="41"/>
      <c r="I492" s="41"/>
      <c r="J492" s="41"/>
      <c r="K492" s="41"/>
      <c r="L492" s="50"/>
      <c r="M492" s="41"/>
      <c r="N492" s="41"/>
      <c r="O492" s="41"/>
      <c r="P492" s="41"/>
      <c r="Q492" s="41"/>
      <c r="R492" s="41"/>
      <c r="S492" s="41"/>
      <c r="T492" s="41"/>
      <c r="U492" s="41"/>
      <c r="V492" s="41"/>
      <c r="W492" s="41"/>
      <c r="X492" s="41"/>
      <c r="Y492" s="41"/>
      <c r="Z492" s="41"/>
    </row>
    <row r="493" spans="1:26" ht="12.75" customHeight="1">
      <c r="A493" s="51"/>
      <c r="B493" s="41"/>
      <c r="C493" s="41"/>
      <c r="D493" s="41"/>
      <c r="E493" s="41"/>
      <c r="F493" s="41"/>
      <c r="G493" s="41"/>
      <c r="H493" s="41"/>
      <c r="I493" s="41"/>
      <c r="J493" s="41"/>
      <c r="K493" s="41"/>
      <c r="L493" s="50"/>
      <c r="M493" s="41"/>
      <c r="N493" s="41"/>
      <c r="O493" s="41"/>
      <c r="P493" s="41"/>
      <c r="Q493" s="41"/>
      <c r="R493" s="41"/>
      <c r="S493" s="41"/>
      <c r="T493" s="41"/>
      <c r="U493" s="41"/>
      <c r="V493" s="41"/>
      <c r="W493" s="41"/>
      <c r="X493" s="41"/>
      <c r="Y493" s="41"/>
      <c r="Z493" s="41"/>
    </row>
    <row r="494" spans="1:26" ht="12.75" customHeight="1">
      <c r="A494" s="51"/>
      <c r="B494" s="41"/>
      <c r="C494" s="41"/>
      <c r="D494" s="41"/>
      <c r="E494" s="41"/>
      <c r="F494" s="41"/>
      <c r="G494" s="41"/>
      <c r="H494" s="41"/>
      <c r="I494" s="41"/>
      <c r="J494" s="41"/>
      <c r="K494" s="41"/>
      <c r="L494" s="50"/>
      <c r="M494" s="41"/>
      <c r="N494" s="41"/>
      <c r="O494" s="41"/>
      <c r="P494" s="41"/>
      <c r="Q494" s="41"/>
      <c r="R494" s="41"/>
      <c r="S494" s="41"/>
      <c r="T494" s="41"/>
      <c r="U494" s="41"/>
      <c r="V494" s="41"/>
      <c r="W494" s="41"/>
      <c r="X494" s="41"/>
      <c r="Y494" s="41"/>
      <c r="Z494" s="41"/>
    </row>
    <row r="495" spans="1:26" ht="12.75" customHeight="1">
      <c r="A495" s="51"/>
      <c r="B495" s="41"/>
      <c r="C495" s="41"/>
      <c r="D495" s="41"/>
      <c r="E495" s="41"/>
      <c r="F495" s="41"/>
      <c r="G495" s="41"/>
      <c r="H495" s="41"/>
      <c r="I495" s="41"/>
      <c r="J495" s="41"/>
      <c r="K495" s="41"/>
      <c r="L495" s="50"/>
      <c r="M495" s="41"/>
      <c r="N495" s="41"/>
      <c r="O495" s="41"/>
      <c r="P495" s="41"/>
      <c r="Q495" s="41"/>
      <c r="R495" s="41"/>
      <c r="S495" s="41"/>
      <c r="T495" s="41"/>
      <c r="U495" s="41"/>
      <c r="V495" s="41"/>
      <c r="W495" s="41"/>
      <c r="X495" s="41"/>
      <c r="Y495" s="41"/>
      <c r="Z495" s="41"/>
    </row>
    <row r="496" spans="1:26" ht="12.75" customHeight="1">
      <c r="A496" s="51"/>
      <c r="B496" s="41"/>
      <c r="C496" s="41"/>
      <c r="D496" s="41"/>
      <c r="E496" s="41"/>
      <c r="F496" s="41"/>
      <c r="G496" s="41"/>
      <c r="H496" s="41"/>
      <c r="I496" s="41"/>
      <c r="J496" s="41"/>
      <c r="K496" s="41"/>
      <c r="L496" s="50"/>
      <c r="M496" s="41"/>
      <c r="N496" s="41"/>
      <c r="O496" s="41"/>
      <c r="P496" s="41"/>
      <c r="Q496" s="41"/>
      <c r="R496" s="41"/>
      <c r="S496" s="41"/>
      <c r="T496" s="41"/>
      <c r="U496" s="41"/>
      <c r="V496" s="41"/>
      <c r="W496" s="41"/>
      <c r="X496" s="41"/>
      <c r="Y496" s="41"/>
      <c r="Z496" s="41"/>
    </row>
    <row r="497" spans="1:26" ht="12.75" customHeight="1">
      <c r="A497" s="51"/>
      <c r="B497" s="41"/>
      <c r="C497" s="41"/>
      <c r="D497" s="41"/>
      <c r="E497" s="41"/>
      <c r="F497" s="41"/>
      <c r="G497" s="41"/>
      <c r="H497" s="41"/>
      <c r="I497" s="41"/>
      <c r="J497" s="41"/>
      <c r="K497" s="41"/>
      <c r="L497" s="50"/>
      <c r="M497" s="41"/>
      <c r="N497" s="41"/>
      <c r="O497" s="41"/>
      <c r="P497" s="41"/>
      <c r="Q497" s="41"/>
      <c r="R497" s="41"/>
      <c r="S497" s="41"/>
      <c r="T497" s="41"/>
      <c r="U497" s="41"/>
      <c r="V497" s="41"/>
      <c r="W497" s="41"/>
      <c r="X497" s="41"/>
      <c r="Y497" s="41"/>
      <c r="Z497" s="41"/>
    </row>
    <row r="498" spans="1:26" ht="12.75" customHeight="1">
      <c r="A498" s="51"/>
      <c r="B498" s="41"/>
      <c r="C498" s="41"/>
      <c r="D498" s="41"/>
      <c r="E498" s="41"/>
      <c r="F498" s="41"/>
      <c r="G498" s="41"/>
      <c r="H498" s="41"/>
      <c r="I498" s="41"/>
      <c r="J498" s="41"/>
      <c r="K498" s="41"/>
      <c r="L498" s="50"/>
      <c r="M498" s="41"/>
      <c r="N498" s="41"/>
      <c r="O498" s="41"/>
      <c r="P498" s="41"/>
      <c r="Q498" s="41"/>
      <c r="R498" s="41"/>
      <c r="S498" s="41"/>
      <c r="T498" s="41"/>
      <c r="U498" s="41"/>
      <c r="V498" s="41"/>
      <c r="W498" s="41"/>
      <c r="X498" s="41"/>
      <c r="Y498" s="41"/>
      <c r="Z498" s="41"/>
    </row>
    <row r="499" spans="1:26" ht="12.75" customHeight="1">
      <c r="A499" s="51"/>
      <c r="B499" s="41"/>
      <c r="C499" s="41"/>
      <c r="D499" s="41"/>
      <c r="E499" s="41"/>
      <c r="F499" s="41"/>
      <c r="G499" s="41"/>
      <c r="H499" s="41"/>
      <c r="I499" s="41"/>
      <c r="J499" s="41"/>
      <c r="K499" s="41"/>
      <c r="L499" s="50"/>
      <c r="M499" s="41"/>
      <c r="N499" s="41"/>
      <c r="O499" s="41"/>
      <c r="P499" s="41"/>
      <c r="Q499" s="41"/>
      <c r="R499" s="41"/>
      <c r="S499" s="41"/>
      <c r="T499" s="41"/>
      <c r="U499" s="41"/>
      <c r="V499" s="41"/>
      <c r="W499" s="41"/>
      <c r="X499" s="41"/>
      <c r="Y499" s="41"/>
      <c r="Z499" s="41"/>
    </row>
    <row r="500" spans="1:26" ht="12.75" customHeight="1">
      <c r="A500" s="51"/>
      <c r="B500" s="41"/>
      <c r="C500" s="41"/>
      <c r="D500" s="41"/>
      <c r="E500" s="41"/>
      <c r="F500" s="41"/>
      <c r="G500" s="41"/>
      <c r="H500" s="41"/>
      <c r="I500" s="41"/>
      <c r="J500" s="41"/>
      <c r="K500" s="41"/>
      <c r="L500" s="50"/>
      <c r="M500" s="41"/>
      <c r="N500" s="41"/>
      <c r="O500" s="41"/>
      <c r="P500" s="41"/>
      <c r="Q500" s="41"/>
      <c r="R500" s="41"/>
      <c r="S500" s="41"/>
      <c r="T500" s="41"/>
      <c r="U500" s="41"/>
      <c r="V500" s="41"/>
      <c r="W500" s="41"/>
      <c r="X500" s="41"/>
      <c r="Y500" s="41"/>
      <c r="Z500" s="41"/>
    </row>
    <row r="501" spans="1:26" ht="12.75" customHeight="1">
      <c r="A501" s="51"/>
      <c r="B501" s="41"/>
      <c r="C501" s="41"/>
      <c r="D501" s="41"/>
      <c r="E501" s="41"/>
      <c r="F501" s="41"/>
      <c r="G501" s="41"/>
      <c r="H501" s="41"/>
      <c r="I501" s="41"/>
      <c r="J501" s="41"/>
      <c r="K501" s="41"/>
      <c r="L501" s="50"/>
      <c r="M501" s="41"/>
      <c r="N501" s="41"/>
      <c r="O501" s="41"/>
      <c r="P501" s="41"/>
      <c r="Q501" s="41"/>
      <c r="R501" s="41"/>
      <c r="S501" s="41"/>
      <c r="T501" s="41"/>
      <c r="U501" s="41"/>
      <c r="V501" s="41"/>
      <c r="W501" s="41"/>
      <c r="X501" s="41"/>
      <c r="Y501" s="41"/>
      <c r="Z501" s="41"/>
    </row>
    <row r="502" spans="1:26" ht="12.75" customHeight="1">
      <c r="A502" s="51"/>
      <c r="B502" s="41"/>
      <c r="C502" s="41"/>
      <c r="D502" s="41"/>
      <c r="E502" s="41"/>
      <c r="F502" s="41"/>
      <c r="G502" s="41"/>
      <c r="H502" s="41"/>
      <c r="I502" s="41"/>
      <c r="J502" s="41"/>
      <c r="K502" s="41"/>
      <c r="L502" s="50"/>
      <c r="M502" s="41"/>
      <c r="N502" s="41"/>
      <c r="O502" s="41"/>
      <c r="P502" s="41"/>
      <c r="Q502" s="41"/>
      <c r="R502" s="41"/>
      <c r="S502" s="41"/>
      <c r="T502" s="41"/>
      <c r="U502" s="41"/>
      <c r="V502" s="41"/>
      <c r="W502" s="41"/>
      <c r="X502" s="41"/>
      <c r="Y502" s="41"/>
      <c r="Z502" s="41"/>
    </row>
    <row r="503" spans="1:26" ht="12.75" customHeight="1">
      <c r="A503" s="51"/>
      <c r="B503" s="41"/>
      <c r="C503" s="41"/>
      <c r="D503" s="41"/>
      <c r="E503" s="41"/>
      <c r="F503" s="41"/>
      <c r="G503" s="41"/>
      <c r="H503" s="41"/>
      <c r="I503" s="41"/>
      <c r="J503" s="41"/>
      <c r="K503" s="41"/>
      <c r="L503" s="50"/>
      <c r="M503" s="41"/>
      <c r="N503" s="41"/>
      <c r="O503" s="41"/>
      <c r="P503" s="41"/>
      <c r="Q503" s="41"/>
      <c r="R503" s="41"/>
      <c r="S503" s="41"/>
      <c r="T503" s="41"/>
      <c r="U503" s="41"/>
      <c r="V503" s="41"/>
      <c r="W503" s="41"/>
      <c r="X503" s="41"/>
      <c r="Y503" s="41"/>
      <c r="Z503" s="41"/>
    </row>
    <row r="504" spans="1:26" ht="12.75" customHeight="1">
      <c r="A504" s="51"/>
      <c r="B504" s="41"/>
      <c r="C504" s="41"/>
      <c r="D504" s="41"/>
      <c r="E504" s="41"/>
      <c r="F504" s="41"/>
      <c r="G504" s="41"/>
      <c r="H504" s="41"/>
      <c r="I504" s="41"/>
      <c r="J504" s="41"/>
      <c r="K504" s="41"/>
      <c r="L504" s="50"/>
      <c r="M504" s="41"/>
      <c r="N504" s="41"/>
      <c r="O504" s="41"/>
      <c r="P504" s="41"/>
      <c r="Q504" s="41"/>
      <c r="R504" s="41"/>
      <c r="S504" s="41"/>
      <c r="T504" s="41"/>
      <c r="U504" s="41"/>
      <c r="V504" s="41"/>
      <c r="W504" s="41"/>
      <c r="X504" s="41"/>
      <c r="Y504" s="41"/>
      <c r="Z504" s="41"/>
    </row>
    <row r="505" spans="1:26" ht="12.75" customHeight="1">
      <c r="A505" s="51"/>
      <c r="B505" s="41"/>
      <c r="C505" s="41"/>
      <c r="D505" s="41"/>
      <c r="E505" s="41"/>
      <c r="F505" s="41"/>
      <c r="G505" s="41"/>
      <c r="H505" s="41"/>
      <c r="I505" s="41"/>
      <c r="J505" s="41"/>
      <c r="K505" s="41"/>
      <c r="L505" s="50"/>
      <c r="M505" s="41"/>
      <c r="N505" s="41"/>
      <c r="O505" s="41"/>
      <c r="P505" s="41"/>
      <c r="Q505" s="41"/>
      <c r="R505" s="41"/>
      <c r="S505" s="41"/>
      <c r="T505" s="41"/>
      <c r="U505" s="41"/>
      <c r="V505" s="41"/>
      <c r="W505" s="41"/>
      <c r="X505" s="41"/>
      <c r="Y505" s="41"/>
      <c r="Z505" s="41"/>
    </row>
    <row r="506" spans="1:26" ht="12.75" customHeight="1">
      <c r="A506" s="51"/>
      <c r="B506" s="41"/>
      <c r="C506" s="41"/>
      <c r="D506" s="41"/>
      <c r="E506" s="41"/>
      <c r="F506" s="41"/>
      <c r="G506" s="41"/>
      <c r="H506" s="41"/>
      <c r="I506" s="41"/>
      <c r="J506" s="41"/>
      <c r="K506" s="41"/>
      <c r="L506" s="50"/>
      <c r="M506" s="41"/>
      <c r="N506" s="41"/>
      <c r="O506" s="41"/>
      <c r="P506" s="41"/>
      <c r="Q506" s="41"/>
      <c r="R506" s="41"/>
      <c r="S506" s="41"/>
      <c r="T506" s="41"/>
      <c r="U506" s="41"/>
      <c r="V506" s="41"/>
      <c r="W506" s="41"/>
      <c r="X506" s="41"/>
      <c r="Y506" s="41"/>
      <c r="Z506" s="41"/>
    </row>
    <row r="507" spans="1:26" ht="12.75" customHeight="1">
      <c r="A507" s="51"/>
      <c r="B507" s="41"/>
      <c r="C507" s="41"/>
      <c r="D507" s="41"/>
      <c r="E507" s="41"/>
      <c r="F507" s="41"/>
      <c r="G507" s="41"/>
      <c r="H507" s="41"/>
      <c r="I507" s="41"/>
      <c r="J507" s="41"/>
      <c r="K507" s="41"/>
      <c r="L507" s="50"/>
      <c r="M507" s="41"/>
      <c r="N507" s="41"/>
      <c r="O507" s="41"/>
      <c r="P507" s="41"/>
      <c r="Q507" s="41"/>
      <c r="R507" s="41"/>
      <c r="S507" s="41"/>
      <c r="T507" s="41"/>
      <c r="U507" s="41"/>
      <c r="V507" s="41"/>
      <c r="W507" s="41"/>
      <c r="X507" s="41"/>
      <c r="Y507" s="41"/>
      <c r="Z507" s="41"/>
    </row>
    <row r="508" spans="1:26" ht="12.75" customHeight="1">
      <c r="A508" s="51"/>
      <c r="B508" s="41"/>
      <c r="C508" s="41"/>
      <c r="D508" s="41"/>
      <c r="E508" s="41"/>
      <c r="F508" s="41"/>
      <c r="G508" s="41"/>
      <c r="H508" s="41"/>
      <c r="I508" s="41"/>
      <c r="J508" s="41"/>
      <c r="K508" s="41"/>
      <c r="L508" s="50"/>
      <c r="M508" s="41"/>
      <c r="N508" s="41"/>
      <c r="O508" s="41"/>
      <c r="P508" s="41"/>
      <c r="Q508" s="41"/>
      <c r="R508" s="41"/>
      <c r="S508" s="41"/>
      <c r="T508" s="41"/>
      <c r="U508" s="41"/>
      <c r="V508" s="41"/>
      <c r="W508" s="41"/>
      <c r="X508" s="41"/>
      <c r="Y508" s="41"/>
      <c r="Z508" s="41"/>
    </row>
    <row r="509" spans="1:26" ht="12.75" customHeight="1">
      <c r="A509" s="51"/>
      <c r="B509" s="41"/>
      <c r="C509" s="41"/>
      <c r="D509" s="41"/>
      <c r="E509" s="41"/>
      <c r="F509" s="41"/>
      <c r="G509" s="41"/>
      <c r="H509" s="41"/>
      <c r="I509" s="41"/>
      <c r="J509" s="41"/>
      <c r="K509" s="41"/>
      <c r="L509" s="50"/>
      <c r="M509" s="41"/>
      <c r="N509" s="41"/>
      <c r="O509" s="41"/>
      <c r="P509" s="41"/>
      <c r="Q509" s="41"/>
      <c r="R509" s="41"/>
      <c r="S509" s="41"/>
      <c r="T509" s="41"/>
      <c r="U509" s="41"/>
      <c r="V509" s="41"/>
      <c r="W509" s="41"/>
      <c r="X509" s="41"/>
      <c r="Y509" s="41"/>
      <c r="Z509" s="41"/>
    </row>
    <row r="510" spans="1:26" ht="12.75" customHeight="1">
      <c r="A510" s="51"/>
      <c r="B510" s="41"/>
      <c r="C510" s="41"/>
      <c r="D510" s="41"/>
      <c r="E510" s="41"/>
      <c r="F510" s="41"/>
      <c r="G510" s="41"/>
      <c r="H510" s="41"/>
      <c r="I510" s="41"/>
      <c r="J510" s="41"/>
      <c r="K510" s="41"/>
      <c r="L510" s="50"/>
      <c r="M510" s="41"/>
      <c r="N510" s="41"/>
      <c r="O510" s="41"/>
      <c r="P510" s="41"/>
      <c r="Q510" s="41"/>
      <c r="R510" s="41"/>
      <c r="S510" s="41"/>
      <c r="T510" s="41"/>
      <c r="U510" s="41"/>
      <c r="V510" s="41"/>
      <c r="W510" s="41"/>
      <c r="X510" s="41"/>
      <c r="Y510" s="41"/>
      <c r="Z510" s="41"/>
    </row>
    <row r="511" spans="1:26" ht="12.75" customHeight="1">
      <c r="A511" s="51"/>
      <c r="B511" s="41"/>
      <c r="C511" s="41"/>
      <c r="D511" s="41"/>
      <c r="E511" s="41"/>
      <c r="F511" s="41"/>
      <c r="G511" s="41"/>
      <c r="H511" s="41"/>
      <c r="I511" s="41"/>
      <c r="J511" s="41"/>
      <c r="K511" s="41"/>
      <c r="L511" s="50"/>
      <c r="M511" s="41"/>
      <c r="N511" s="41"/>
      <c r="O511" s="41"/>
      <c r="P511" s="41"/>
      <c r="Q511" s="41"/>
      <c r="R511" s="41"/>
      <c r="S511" s="41"/>
      <c r="T511" s="41"/>
      <c r="U511" s="41"/>
      <c r="V511" s="41"/>
      <c r="W511" s="41"/>
      <c r="X511" s="41"/>
      <c r="Y511" s="41"/>
      <c r="Z511" s="41"/>
    </row>
    <row r="512" spans="1:26" ht="12.75" customHeight="1">
      <c r="A512" s="51"/>
      <c r="B512" s="41"/>
      <c r="C512" s="41"/>
      <c r="D512" s="41"/>
      <c r="E512" s="41"/>
      <c r="F512" s="41"/>
      <c r="G512" s="41"/>
      <c r="H512" s="41"/>
      <c r="I512" s="41"/>
      <c r="J512" s="41"/>
      <c r="K512" s="41"/>
      <c r="L512" s="50"/>
      <c r="M512" s="41"/>
      <c r="N512" s="41"/>
      <c r="O512" s="41"/>
      <c r="P512" s="41"/>
      <c r="Q512" s="41"/>
      <c r="R512" s="41"/>
      <c r="S512" s="41"/>
      <c r="T512" s="41"/>
      <c r="U512" s="41"/>
      <c r="V512" s="41"/>
      <c r="W512" s="41"/>
      <c r="X512" s="41"/>
      <c r="Y512" s="41"/>
      <c r="Z512" s="41"/>
    </row>
    <row r="513" spans="1:26" ht="12.75" customHeight="1">
      <c r="A513" s="51"/>
      <c r="B513" s="41"/>
      <c r="C513" s="41"/>
      <c r="D513" s="41"/>
      <c r="E513" s="41"/>
      <c r="F513" s="41"/>
      <c r="G513" s="41"/>
      <c r="H513" s="41"/>
      <c r="I513" s="41"/>
      <c r="J513" s="41"/>
      <c r="K513" s="41"/>
      <c r="L513" s="50"/>
      <c r="M513" s="41"/>
      <c r="N513" s="41"/>
      <c r="O513" s="41"/>
      <c r="P513" s="41"/>
      <c r="Q513" s="41"/>
      <c r="R513" s="41"/>
      <c r="S513" s="41"/>
      <c r="T513" s="41"/>
      <c r="U513" s="41"/>
      <c r="V513" s="41"/>
      <c r="W513" s="41"/>
      <c r="X513" s="41"/>
      <c r="Y513" s="41"/>
      <c r="Z513" s="41"/>
    </row>
    <row r="514" spans="1:26" ht="12.75" customHeight="1">
      <c r="A514" s="51"/>
      <c r="B514" s="41"/>
      <c r="C514" s="41"/>
      <c r="D514" s="41"/>
      <c r="E514" s="41"/>
      <c r="F514" s="41"/>
      <c r="G514" s="41"/>
      <c r="H514" s="41"/>
      <c r="I514" s="41"/>
      <c r="J514" s="41"/>
      <c r="K514" s="41"/>
      <c r="L514" s="50"/>
      <c r="M514" s="41"/>
      <c r="N514" s="41"/>
      <c r="O514" s="41"/>
      <c r="P514" s="41"/>
      <c r="Q514" s="41"/>
      <c r="R514" s="41"/>
      <c r="S514" s="41"/>
      <c r="T514" s="41"/>
      <c r="U514" s="41"/>
      <c r="V514" s="41"/>
      <c r="W514" s="41"/>
      <c r="X514" s="41"/>
      <c r="Y514" s="41"/>
      <c r="Z514" s="41"/>
    </row>
    <row r="515" spans="1:26" ht="12.75" customHeight="1">
      <c r="A515" s="51"/>
      <c r="B515" s="41"/>
      <c r="C515" s="41"/>
      <c r="D515" s="41"/>
      <c r="E515" s="41"/>
      <c r="F515" s="41"/>
      <c r="G515" s="41"/>
      <c r="H515" s="41"/>
      <c r="I515" s="41"/>
      <c r="J515" s="41"/>
      <c r="K515" s="41"/>
      <c r="L515" s="50"/>
      <c r="M515" s="41"/>
      <c r="N515" s="41"/>
      <c r="O515" s="41"/>
      <c r="P515" s="41"/>
      <c r="Q515" s="41"/>
      <c r="R515" s="41"/>
      <c r="S515" s="41"/>
      <c r="T515" s="41"/>
      <c r="U515" s="41"/>
      <c r="V515" s="41"/>
      <c r="W515" s="41"/>
      <c r="X515" s="41"/>
      <c r="Y515" s="41"/>
      <c r="Z515" s="41"/>
    </row>
    <row r="516" spans="1:26" ht="12.75" customHeight="1">
      <c r="A516" s="51"/>
      <c r="B516" s="41"/>
      <c r="C516" s="41"/>
      <c r="D516" s="41"/>
      <c r="E516" s="41"/>
      <c r="F516" s="41"/>
      <c r="G516" s="41"/>
      <c r="H516" s="41"/>
      <c r="I516" s="41"/>
      <c r="J516" s="41"/>
      <c r="K516" s="41"/>
      <c r="L516" s="50"/>
      <c r="M516" s="41"/>
      <c r="N516" s="41"/>
      <c r="O516" s="41"/>
      <c r="P516" s="41"/>
      <c r="Q516" s="41"/>
      <c r="R516" s="41"/>
      <c r="S516" s="41"/>
      <c r="T516" s="41"/>
      <c r="U516" s="41"/>
      <c r="V516" s="41"/>
      <c r="W516" s="41"/>
      <c r="X516" s="41"/>
      <c r="Y516" s="41"/>
      <c r="Z516" s="41"/>
    </row>
    <row r="517" spans="1:26" ht="12.75" customHeight="1">
      <c r="A517" s="51"/>
      <c r="B517" s="41"/>
      <c r="C517" s="41"/>
      <c r="D517" s="41"/>
      <c r="E517" s="41"/>
      <c r="F517" s="41"/>
      <c r="G517" s="41"/>
      <c r="H517" s="41"/>
      <c r="I517" s="41"/>
      <c r="J517" s="41"/>
      <c r="K517" s="41"/>
      <c r="L517" s="50"/>
      <c r="M517" s="41"/>
      <c r="N517" s="41"/>
      <c r="O517" s="41"/>
      <c r="P517" s="41"/>
      <c r="Q517" s="41"/>
      <c r="R517" s="41"/>
      <c r="S517" s="41"/>
      <c r="T517" s="41"/>
      <c r="U517" s="41"/>
      <c r="V517" s="41"/>
      <c r="W517" s="41"/>
      <c r="X517" s="41"/>
      <c r="Y517" s="41"/>
      <c r="Z517" s="41"/>
    </row>
    <row r="518" spans="1:26" ht="12.75" customHeight="1">
      <c r="A518" s="51"/>
      <c r="B518" s="41"/>
      <c r="C518" s="41"/>
      <c r="D518" s="41"/>
      <c r="E518" s="41"/>
      <c r="F518" s="41"/>
      <c r="G518" s="41"/>
      <c r="H518" s="41"/>
      <c r="I518" s="41"/>
      <c r="J518" s="41"/>
      <c r="K518" s="41"/>
      <c r="L518" s="50"/>
      <c r="M518" s="41"/>
      <c r="N518" s="41"/>
      <c r="O518" s="41"/>
      <c r="P518" s="41"/>
      <c r="Q518" s="41"/>
      <c r="R518" s="41"/>
      <c r="S518" s="41"/>
      <c r="T518" s="41"/>
      <c r="U518" s="41"/>
      <c r="V518" s="41"/>
      <c r="W518" s="41"/>
      <c r="X518" s="41"/>
      <c r="Y518" s="41"/>
      <c r="Z518" s="41"/>
    </row>
    <row r="519" spans="1:26" ht="12.75" customHeight="1">
      <c r="A519" s="51"/>
      <c r="B519" s="41"/>
      <c r="C519" s="41"/>
      <c r="D519" s="41"/>
      <c r="E519" s="41"/>
      <c r="F519" s="41"/>
      <c r="G519" s="41"/>
      <c r="H519" s="41"/>
      <c r="I519" s="41"/>
      <c r="J519" s="41"/>
      <c r="K519" s="41"/>
      <c r="L519" s="50"/>
      <c r="M519" s="41"/>
      <c r="N519" s="41"/>
      <c r="O519" s="41"/>
      <c r="P519" s="41"/>
      <c r="Q519" s="41"/>
      <c r="R519" s="41"/>
      <c r="S519" s="41"/>
      <c r="T519" s="41"/>
      <c r="U519" s="41"/>
      <c r="V519" s="41"/>
      <c r="W519" s="41"/>
      <c r="X519" s="41"/>
      <c r="Y519" s="41"/>
      <c r="Z519" s="41"/>
    </row>
    <row r="520" spans="1:26" ht="12.75" customHeight="1">
      <c r="A520" s="51"/>
      <c r="B520" s="41"/>
      <c r="C520" s="41"/>
      <c r="D520" s="41"/>
      <c r="E520" s="41"/>
      <c r="F520" s="41"/>
      <c r="G520" s="41"/>
      <c r="H520" s="41"/>
      <c r="I520" s="41"/>
      <c r="J520" s="41"/>
      <c r="K520" s="41"/>
      <c r="L520" s="50"/>
      <c r="M520" s="41"/>
      <c r="N520" s="41"/>
      <c r="O520" s="41"/>
      <c r="P520" s="41"/>
      <c r="Q520" s="41"/>
      <c r="R520" s="41"/>
      <c r="S520" s="41"/>
      <c r="T520" s="41"/>
      <c r="U520" s="41"/>
      <c r="V520" s="41"/>
      <c r="W520" s="41"/>
      <c r="X520" s="41"/>
      <c r="Y520" s="41"/>
      <c r="Z520" s="41"/>
    </row>
    <row r="521" spans="1:26" ht="12.75" customHeight="1">
      <c r="A521" s="51"/>
      <c r="B521" s="41"/>
      <c r="C521" s="41"/>
      <c r="D521" s="41"/>
      <c r="E521" s="41"/>
      <c r="F521" s="41"/>
      <c r="G521" s="41"/>
      <c r="H521" s="41"/>
      <c r="I521" s="41"/>
      <c r="J521" s="41"/>
      <c r="K521" s="41"/>
      <c r="L521" s="50"/>
      <c r="M521" s="41"/>
      <c r="N521" s="41"/>
      <c r="O521" s="41"/>
      <c r="P521" s="41"/>
      <c r="Q521" s="41"/>
      <c r="R521" s="41"/>
      <c r="S521" s="41"/>
      <c r="T521" s="41"/>
      <c r="U521" s="41"/>
      <c r="V521" s="41"/>
      <c r="W521" s="41"/>
      <c r="X521" s="41"/>
      <c r="Y521" s="41"/>
      <c r="Z521" s="41"/>
    </row>
    <row r="522" spans="1:26" ht="12.75" customHeight="1">
      <c r="A522" s="51"/>
      <c r="B522" s="41"/>
      <c r="C522" s="41"/>
      <c r="D522" s="41"/>
      <c r="E522" s="41"/>
      <c r="F522" s="41"/>
      <c r="G522" s="41"/>
      <c r="H522" s="41"/>
      <c r="I522" s="41"/>
      <c r="J522" s="41"/>
      <c r="K522" s="41"/>
      <c r="L522" s="50"/>
      <c r="M522" s="41"/>
      <c r="N522" s="41"/>
      <c r="O522" s="41"/>
      <c r="P522" s="41"/>
      <c r="Q522" s="41"/>
      <c r="R522" s="41"/>
      <c r="S522" s="41"/>
      <c r="T522" s="41"/>
      <c r="U522" s="41"/>
      <c r="V522" s="41"/>
      <c r="W522" s="41"/>
      <c r="X522" s="41"/>
      <c r="Y522" s="41"/>
      <c r="Z522" s="41"/>
    </row>
    <row r="523" spans="1:26" ht="12.75" customHeight="1">
      <c r="A523" s="51"/>
      <c r="B523" s="41"/>
      <c r="C523" s="41"/>
      <c r="D523" s="41"/>
      <c r="E523" s="41"/>
      <c r="F523" s="41"/>
      <c r="G523" s="41"/>
      <c r="H523" s="41"/>
      <c r="I523" s="41"/>
      <c r="J523" s="41"/>
      <c r="K523" s="41"/>
      <c r="L523" s="50"/>
      <c r="M523" s="41"/>
      <c r="N523" s="41"/>
      <c r="O523" s="41"/>
      <c r="P523" s="41"/>
      <c r="Q523" s="41"/>
      <c r="R523" s="41"/>
      <c r="S523" s="41"/>
      <c r="T523" s="41"/>
      <c r="U523" s="41"/>
      <c r="V523" s="41"/>
      <c r="W523" s="41"/>
      <c r="X523" s="41"/>
      <c r="Y523" s="41"/>
      <c r="Z523" s="41"/>
    </row>
    <row r="524" spans="1:26" ht="12.75" customHeight="1">
      <c r="A524" s="51"/>
      <c r="B524" s="41"/>
      <c r="C524" s="41"/>
      <c r="D524" s="41"/>
      <c r="E524" s="41"/>
      <c r="F524" s="41"/>
      <c r="G524" s="41"/>
      <c r="H524" s="41"/>
      <c r="I524" s="41"/>
      <c r="J524" s="41"/>
      <c r="K524" s="41"/>
      <c r="L524" s="50"/>
      <c r="M524" s="41"/>
      <c r="N524" s="41"/>
      <c r="O524" s="41"/>
      <c r="P524" s="41"/>
      <c r="Q524" s="41"/>
      <c r="R524" s="41"/>
      <c r="S524" s="41"/>
      <c r="T524" s="41"/>
      <c r="U524" s="41"/>
      <c r="V524" s="41"/>
      <c r="W524" s="41"/>
      <c r="X524" s="41"/>
      <c r="Y524" s="41"/>
      <c r="Z524" s="41"/>
    </row>
    <row r="525" spans="1:26" ht="12.75" customHeight="1">
      <c r="A525" s="51"/>
      <c r="B525" s="41"/>
      <c r="C525" s="41"/>
      <c r="D525" s="41"/>
      <c r="E525" s="41"/>
      <c r="F525" s="41"/>
      <c r="G525" s="41"/>
      <c r="H525" s="41"/>
      <c r="I525" s="41"/>
      <c r="J525" s="41"/>
      <c r="K525" s="41"/>
      <c r="L525" s="50"/>
      <c r="M525" s="41"/>
      <c r="N525" s="41"/>
      <c r="O525" s="41"/>
      <c r="P525" s="41"/>
      <c r="Q525" s="41"/>
      <c r="R525" s="41"/>
      <c r="S525" s="41"/>
      <c r="T525" s="41"/>
      <c r="U525" s="41"/>
      <c r="V525" s="41"/>
      <c r="W525" s="41"/>
      <c r="X525" s="41"/>
      <c r="Y525" s="41"/>
      <c r="Z525" s="41"/>
    </row>
    <row r="526" spans="1:26" ht="12.75" customHeight="1">
      <c r="A526" s="51"/>
      <c r="B526" s="41"/>
      <c r="C526" s="41"/>
      <c r="D526" s="41"/>
      <c r="E526" s="41"/>
      <c r="F526" s="41"/>
      <c r="G526" s="41"/>
      <c r="H526" s="41"/>
      <c r="I526" s="41"/>
      <c r="J526" s="41"/>
      <c r="K526" s="41"/>
      <c r="L526" s="50"/>
      <c r="M526" s="41"/>
      <c r="N526" s="41"/>
      <c r="O526" s="41"/>
      <c r="P526" s="41"/>
      <c r="Q526" s="41"/>
      <c r="R526" s="41"/>
      <c r="S526" s="41"/>
      <c r="T526" s="41"/>
      <c r="U526" s="41"/>
      <c r="V526" s="41"/>
      <c r="W526" s="41"/>
      <c r="X526" s="41"/>
      <c r="Y526" s="41"/>
      <c r="Z526" s="41"/>
    </row>
    <row r="527" spans="1:26" ht="12.75" customHeight="1">
      <c r="A527" s="51"/>
      <c r="B527" s="41"/>
      <c r="C527" s="41"/>
      <c r="D527" s="41"/>
      <c r="E527" s="41"/>
      <c r="F527" s="41"/>
      <c r="G527" s="41"/>
      <c r="H527" s="41"/>
      <c r="I527" s="41"/>
      <c r="J527" s="41"/>
      <c r="K527" s="41"/>
      <c r="L527" s="50"/>
      <c r="M527" s="41"/>
      <c r="N527" s="41"/>
      <c r="O527" s="41"/>
      <c r="P527" s="41"/>
      <c r="Q527" s="41"/>
      <c r="R527" s="41"/>
      <c r="S527" s="41"/>
      <c r="T527" s="41"/>
      <c r="U527" s="41"/>
      <c r="V527" s="41"/>
      <c r="W527" s="41"/>
      <c r="X527" s="41"/>
      <c r="Y527" s="41"/>
      <c r="Z527" s="41"/>
    </row>
    <row r="528" spans="1:26" ht="12.75" customHeight="1">
      <c r="A528" s="51"/>
      <c r="B528" s="41"/>
      <c r="C528" s="41"/>
      <c r="D528" s="41"/>
      <c r="E528" s="41"/>
      <c r="F528" s="41"/>
      <c r="G528" s="41"/>
      <c r="H528" s="41"/>
      <c r="I528" s="41"/>
      <c r="J528" s="41"/>
      <c r="K528" s="41"/>
      <c r="L528" s="50"/>
      <c r="M528" s="41"/>
      <c r="N528" s="41"/>
      <c r="O528" s="41"/>
      <c r="P528" s="41"/>
      <c r="Q528" s="41"/>
      <c r="R528" s="41"/>
      <c r="S528" s="41"/>
      <c r="T528" s="41"/>
      <c r="U528" s="41"/>
      <c r="V528" s="41"/>
      <c r="W528" s="41"/>
      <c r="X528" s="41"/>
      <c r="Y528" s="41"/>
      <c r="Z528" s="41"/>
    </row>
  </sheetData>
  <mergeCells count="3">
    <mergeCell ref="A1:L1"/>
    <mergeCell ref="A2:L2"/>
    <mergeCell ref="B3:L3"/>
  </mergeCells>
  <conditionalFormatting sqref="B4:B7 B9 B11:B21 B24:B29">
    <cfRule type="containsText" dxfId="526" priority="45" operator="containsText" text="Ingrese el numero del item">
      <formula>NOT(ISERROR(SEARCH(("Ingrese el numero del item"),(B4))))</formula>
    </cfRule>
  </conditionalFormatting>
  <conditionalFormatting sqref="E4 E6:E7 E9 E11:E21 E24:E29">
    <cfRule type="containsText" dxfId="525" priority="46" operator="containsText" text="Ingrese la cantidad">
      <formula>NOT(ISERROR(SEARCH(("Ingrese la cantidad"),(E4))))</formula>
    </cfRule>
  </conditionalFormatting>
  <conditionalFormatting sqref="F4:G4 F6:H7 F9:H9 F11:H21 F24:H29">
    <cfRule type="cellIs" dxfId="524" priority="47" operator="equal">
      <formula>0</formula>
    </cfRule>
  </conditionalFormatting>
  <conditionalFormatting sqref="C4:D4 C6:D7 C9:D9 C11:D21 C24:D29">
    <cfRule type="cellIs" dxfId="523" priority="48" operator="equal">
      <formula>"No"</formula>
    </cfRule>
  </conditionalFormatting>
  <conditionalFormatting sqref="I6:I7 I9 I11:J21 I24:I29">
    <cfRule type="notContainsBlanks" dxfId="522" priority="49">
      <formula>LEN(TRIM(I6))&gt;0</formula>
    </cfRule>
  </conditionalFormatting>
  <conditionalFormatting sqref="J6:J7 J9 J24:J28">
    <cfRule type="notContainsBlanks" dxfId="521" priority="50">
      <formula>LEN(TRIM(J6))&gt;0</formula>
    </cfRule>
  </conditionalFormatting>
  <conditionalFormatting sqref="E4 E6:E7 E9 E11:E21 E24:E29">
    <cfRule type="cellIs" dxfId="520" priority="52" operator="equal">
      <formula>0</formula>
    </cfRule>
  </conditionalFormatting>
  <conditionalFormatting sqref="G4:J4 F6:H7 F9:H9">
    <cfRule type="cellIs" dxfId="519" priority="53" operator="equal">
      <formula>0</formula>
    </cfRule>
  </conditionalFormatting>
  <conditionalFormatting sqref="E5">
    <cfRule type="containsText" dxfId="518" priority="38" operator="containsText" text="Ingrese la cantidad">
      <formula>NOT(ISERROR(SEARCH(("Ingrese la cantidad"),(E5))))</formula>
    </cfRule>
  </conditionalFormatting>
  <conditionalFormatting sqref="F5:H5">
    <cfRule type="cellIs" dxfId="517" priority="39" operator="equal">
      <formula>0</formula>
    </cfRule>
  </conditionalFormatting>
  <conditionalFormatting sqref="C5:D5">
    <cfRule type="cellIs" dxfId="516" priority="40" operator="equal">
      <formula>"No"</formula>
    </cfRule>
  </conditionalFormatting>
  <conditionalFormatting sqref="I5">
    <cfRule type="notContainsBlanks" dxfId="515" priority="41">
      <formula>LEN(TRIM(I5))&gt;0</formula>
    </cfRule>
  </conditionalFormatting>
  <conditionalFormatting sqref="J5">
    <cfRule type="notContainsBlanks" dxfId="514" priority="42">
      <formula>LEN(TRIM(J5))&gt;0</formula>
    </cfRule>
  </conditionalFormatting>
  <conditionalFormatting sqref="E5">
    <cfRule type="cellIs" dxfId="513" priority="43" operator="equal">
      <formula>0</formula>
    </cfRule>
  </conditionalFormatting>
  <conditionalFormatting sqref="F5:H5">
    <cfRule type="cellIs" dxfId="512" priority="44" operator="equal">
      <formula>0</formula>
    </cfRule>
  </conditionalFormatting>
  <conditionalFormatting sqref="B10">
    <cfRule type="containsText" dxfId="511" priority="29" operator="containsText" text="Ingrese el numero del item">
      <formula>NOT(ISERROR(SEARCH(("Ingrese el numero del item"),(B10))))</formula>
    </cfRule>
  </conditionalFormatting>
  <conditionalFormatting sqref="E10">
    <cfRule type="containsText" dxfId="510" priority="30" operator="containsText" text="Ingrese la cantidad">
      <formula>NOT(ISERROR(SEARCH(("Ingrese la cantidad"),(E10))))</formula>
    </cfRule>
  </conditionalFormatting>
  <conditionalFormatting sqref="F10:H10">
    <cfRule type="cellIs" dxfId="509" priority="31" operator="equal">
      <formula>0</formula>
    </cfRule>
  </conditionalFormatting>
  <conditionalFormatting sqref="C10:D10">
    <cfRule type="cellIs" dxfId="508" priority="32" operator="equal">
      <formula>"No"</formula>
    </cfRule>
  </conditionalFormatting>
  <conditionalFormatting sqref="I10">
    <cfRule type="notContainsBlanks" dxfId="507" priority="33">
      <formula>LEN(TRIM(I10))&gt;0</formula>
    </cfRule>
  </conditionalFormatting>
  <conditionalFormatting sqref="J10">
    <cfRule type="notContainsBlanks" dxfId="506" priority="34">
      <formula>LEN(TRIM(J10))&gt;0</formula>
    </cfRule>
  </conditionalFormatting>
  <conditionalFormatting sqref="E10">
    <cfRule type="cellIs" dxfId="505" priority="36" operator="equal">
      <formula>0</formula>
    </cfRule>
  </conditionalFormatting>
  <conditionalFormatting sqref="F10:H10">
    <cfRule type="cellIs" dxfId="504" priority="37" operator="equal">
      <formula>0</formula>
    </cfRule>
  </conditionalFormatting>
  <conditionalFormatting sqref="J29">
    <cfRule type="notContainsBlanks" dxfId="503" priority="28">
      <formula>LEN(TRIM(J29))&gt;0</formula>
    </cfRule>
  </conditionalFormatting>
  <conditionalFormatting sqref="B8">
    <cfRule type="containsText" dxfId="502" priority="19" operator="containsText" text="Ingrese el numero del item">
      <formula>NOT(ISERROR(SEARCH(("Ingrese el numero del item"),(B8))))</formula>
    </cfRule>
  </conditionalFormatting>
  <conditionalFormatting sqref="E8">
    <cfRule type="containsText" dxfId="501" priority="20" operator="containsText" text="Ingrese la cantidad">
      <formula>NOT(ISERROR(SEARCH(("Ingrese la cantidad"),(E8))))</formula>
    </cfRule>
  </conditionalFormatting>
  <conditionalFormatting sqref="F8:H8">
    <cfRule type="cellIs" dxfId="500" priority="21" operator="equal">
      <formula>0</formula>
    </cfRule>
  </conditionalFormatting>
  <conditionalFormatting sqref="C8:D8">
    <cfRule type="cellIs" dxfId="499" priority="22" operator="equal">
      <formula>"No"</formula>
    </cfRule>
  </conditionalFormatting>
  <conditionalFormatting sqref="I8">
    <cfRule type="notContainsBlanks" dxfId="498" priority="23">
      <formula>LEN(TRIM(I8))&gt;0</formula>
    </cfRule>
  </conditionalFormatting>
  <conditionalFormatting sqref="J8">
    <cfRule type="notContainsBlanks" dxfId="497" priority="24">
      <formula>LEN(TRIM(J8))&gt;0</formula>
    </cfRule>
  </conditionalFormatting>
  <conditionalFormatting sqref="E8">
    <cfRule type="cellIs" dxfId="496" priority="25" operator="equal">
      <formula>0</formula>
    </cfRule>
  </conditionalFormatting>
  <conditionalFormatting sqref="F8:H8">
    <cfRule type="cellIs" dxfId="495" priority="26" operator="equal">
      <formula>0</formula>
    </cfRule>
  </conditionalFormatting>
  <conditionalFormatting sqref="B22">
    <cfRule type="containsText" dxfId="494" priority="11" operator="containsText" text="Ingrese el numero del item">
      <formula>NOT(ISERROR(SEARCH(("Ingrese el numero del item"),(B22))))</formula>
    </cfRule>
  </conditionalFormatting>
  <conditionalFormatting sqref="E22">
    <cfRule type="containsText" dxfId="493" priority="12" operator="containsText" text="Ingrese la cantidad">
      <formula>NOT(ISERROR(SEARCH(("Ingrese la cantidad"),(E22))))</formula>
    </cfRule>
  </conditionalFormatting>
  <conditionalFormatting sqref="F22:H22">
    <cfRule type="cellIs" dxfId="492" priority="13" operator="equal">
      <formula>0</formula>
    </cfRule>
  </conditionalFormatting>
  <conditionalFormatting sqref="C22:D22">
    <cfRule type="cellIs" dxfId="491" priority="14" operator="equal">
      <formula>"No"</formula>
    </cfRule>
  </conditionalFormatting>
  <conditionalFormatting sqref="I22">
    <cfRule type="notContainsBlanks" dxfId="490" priority="15">
      <formula>LEN(TRIM(I22))&gt;0</formula>
    </cfRule>
  </conditionalFormatting>
  <conditionalFormatting sqref="J22">
    <cfRule type="notContainsBlanks" dxfId="489" priority="16">
      <formula>LEN(TRIM(J22))&gt;0</formula>
    </cfRule>
  </conditionalFormatting>
  <conditionalFormatting sqref="E22">
    <cfRule type="cellIs" dxfId="488" priority="17" operator="equal">
      <formula>0</formula>
    </cfRule>
  </conditionalFormatting>
  <conditionalFormatting sqref="F22:H22">
    <cfRule type="cellIs" dxfId="487" priority="18" operator="equal">
      <formula>0</formula>
    </cfRule>
  </conditionalFormatting>
  <conditionalFormatting sqref="B23">
    <cfRule type="containsText" dxfId="486" priority="2" operator="containsText" text="Ingrese el numero del item">
      <formula>NOT(ISERROR(SEARCH(("Ingrese el numero del item"),(B23))))</formula>
    </cfRule>
  </conditionalFormatting>
  <conditionalFormatting sqref="E23">
    <cfRule type="containsText" dxfId="485" priority="3" operator="containsText" text="Ingrese la cantidad">
      <formula>NOT(ISERROR(SEARCH(("Ingrese la cantidad"),(E23))))</formula>
    </cfRule>
  </conditionalFormatting>
  <conditionalFormatting sqref="F23:H23">
    <cfRule type="cellIs" dxfId="484" priority="4" operator="equal">
      <formula>0</formula>
    </cfRule>
  </conditionalFormatting>
  <conditionalFormatting sqref="C23:D23">
    <cfRule type="cellIs" dxfId="483" priority="5" operator="equal">
      <formula>"No"</formula>
    </cfRule>
  </conditionalFormatting>
  <conditionalFormatting sqref="I23">
    <cfRule type="notContainsBlanks" dxfId="482" priority="6">
      <formula>LEN(TRIM(I23))&gt;0</formula>
    </cfRule>
  </conditionalFormatting>
  <conditionalFormatting sqref="J23">
    <cfRule type="notContainsBlanks" dxfId="481" priority="7">
      <formula>LEN(TRIM(J23))&gt;0</formula>
    </cfRule>
  </conditionalFormatting>
  <conditionalFormatting sqref="E23">
    <cfRule type="cellIs" dxfId="480" priority="8" operator="equal">
      <formula>0</formula>
    </cfRule>
  </conditionalFormatting>
  <conditionalFormatting sqref="F23:H23">
    <cfRule type="cellIs" dxfId="479" priority="9" operator="equal">
      <formula>0</formula>
    </cfRule>
  </conditionalFormatting>
  <conditionalFormatting sqref="A29 A9">
    <cfRule type="expression" dxfId="478" priority="801">
      <formula>COUNTIF(A9:A532,A9)&gt;1</formula>
    </cfRule>
  </conditionalFormatting>
  <conditionalFormatting sqref="A4:A8 A18:A23">
    <cfRule type="expression" dxfId="477" priority="806">
      <formula>COUNTIF(A4:A528,A4)&gt;1</formula>
    </cfRule>
  </conditionalFormatting>
  <conditionalFormatting sqref="A24:A28 A10:A17">
    <cfRule type="expression" dxfId="476" priority="821">
      <formula>COUNTIF(A10:A532,A10)&gt;1</formula>
    </cfRule>
  </conditionalFormatting>
  <printOptions horizontalCentered="1" verticalCentered="1"/>
  <pageMargins left="0.98425196850393704" right="0.98425196850393704" top="0.74803149606299213" bottom="0.74803149606299213" header="0" footer="0"/>
  <pageSetup orientation="portrait" r:id="rId1"/>
  <headerFooter>
    <oddFooter>&amp;LV1-22-07-22</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CB713-A57C-4175-8CF3-23427219B7D6}">
  <sheetPr>
    <tabColor rgb="FF00FF00"/>
    <pageSetUpPr fitToPage="1"/>
  </sheetPr>
  <dimension ref="A1:Z528"/>
  <sheetViews>
    <sheetView topLeftCell="B1" zoomScale="80" zoomScaleNormal="80" workbookViewId="0">
      <selection activeCell="B1" sqref="B1:L1"/>
    </sheetView>
  </sheetViews>
  <sheetFormatPr baseColWidth="10" defaultColWidth="12.5703125" defaultRowHeight="15" customHeight="1"/>
  <cols>
    <col min="1" max="1" width="19.28515625" customWidth="1"/>
    <col min="2" max="2" width="47.42578125" customWidth="1"/>
    <col min="3" max="3" width="16.42578125" customWidth="1"/>
    <col min="4" max="4" width="10.7109375" customWidth="1"/>
    <col min="5" max="5" width="18.140625" customWidth="1"/>
    <col min="6" max="6" width="19.42578125" customWidth="1"/>
    <col min="7" max="7" width="19.140625" customWidth="1"/>
    <col min="8" max="8" width="17.7109375" customWidth="1"/>
    <col min="9" max="9" width="11.7109375" customWidth="1"/>
    <col min="10" max="10" width="13.7109375" customWidth="1"/>
    <col min="11" max="11" width="25.7109375" customWidth="1"/>
    <col min="12" max="12" width="42.7109375" customWidth="1"/>
    <col min="13" max="13" width="12.42578125" customWidth="1"/>
    <col min="14" max="14" width="13.140625" customWidth="1"/>
    <col min="15" max="26" width="12.42578125" customWidth="1"/>
  </cols>
  <sheetData>
    <row r="1" spans="1:26" ht="105.75" customHeight="1">
      <c r="A1" s="40" t="s">
        <v>552</v>
      </c>
      <c r="B1" s="88" t="s">
        <v>596</v>
      </c>
      <c r="C1" s="86"/>
      <c r="D1" s="86"/>
      <c r="E1" s="86"/>
      <c r="F1" s="86"/>
      <c r="G1" s="86"/>
      <c r="H1" s="86"/>
      <c r="I1" s="86"/>
      <c r="J1" s="86"/>
      <c r="K1" s="86"/>
      <c r="L1" s="87"/>
      <c r="M1" s="41"/>
      <c r="N1" s="41"/>
      <c r="O1" s="41"/>
      <c r="P1" s="41"/>
      <c r="Q1" s="41"/>
      <c r="R1" s="41"/>
      <c r="S1" s="41"/>
      <c r="T1" s="41"/>
      <c r="U1" s="41"/>
      <c r="V1" s="41"/>
      <c r="W1" s="41"/>
      <c r="X1" s="41"/>
      <c r="Y1" s="41"/>
      <c r="Z1" s="41"/>
    </row>
    <row r="2" spans="1:26" ht="12.75" customHeight="1">
      <c r="A2" s="42" t="s">
        <v>553</v>
      </c>
      <c r="B2" s="43" t="s">
        <v>1</v>
      </c>
      <c r="C2" s="44" t="s">
        <v>554</v>
      </c>
      <c r="D2" s="44" t="s">
        <v>555</v>
      </c>
      <c r="E2" s="44" t="s">
        <v>556</v>
      </c>
      <c r="F2" s="44" t="s">
        <v>557</v>
      </c>
      <c r="G2" s="44" t="s">
        <v>558</v>
      </c>
      <c r="H2" s="44" t="s">
        <v>559</v>
      </c>
      <c r="I2" s="44" t="s">
        <v>560</v>
      </c>
      <c r="J2" s="44" t="s">
        <v>561</v>
      </c>
      <c r="K2" s="44" t="s">
        <v>562</v>
      </c>
      <c r="L2" s="44" t="s">
        <v>563</v>
      </c>
      <c r="M2" s="41"/>
      <c r="N2" s="41"/>
      <c r="O2" s="41"/>
      <c r="P2" s="41"/>
      <c r="Q2" s="41"/>
      <c r="R2" s="41"/>
      <c r="S2" s="41"/>
      <c r="T2" s="41"/>
      <c r="U2" s="41"/>
      <c r="V2" s="41"/>
      <c r="W2" s="41"/>
      <c r="X2" s="41"/>
      <c r="Y2" s="41"/>
      <c r="Z2" s="41"/>
    </row>
    <row r="3" spans="1:26" ht="270">
      <c r="A3" s="45">
        <v>343</v>
      </c>
      <c r="B3" s="60" t="str">
        <f>IF(AND(A3&gt;0,A3&lt;534),VLOOKUP(A3,FICHA_2024!$A$2:$B$534,2,0),"Ingrese el numero del item")</f>
        <v>OPERADOR LOGÍSTICO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C3" s="56" t="s">
        <v>564</v>
      </c>
      <c r="D3" s="57" t="s">
        <v>565</v>
      </c>
      <c r="E3" s="46">
        <v>1</v>
      </c>
      <c r="F3" s="59">
        <f t="shared" ref="F3:F28" si="0">IFERROR(H3/1.19,0)</f>
        <v>391433.19327731093</v>
      </c>
      <c r="G3" s="59">
        <f t="shared" ref="G3:G28" si="1">IFERROR((H3-F3),"")</f>
        <v>74372.306722689071</v>
      </c>
      <c r="H3" s="58">
        <f>IFERROR(VLOOKUP(A3,FICHA_2024!$A$2:$F$531,5,0),0)</f>
        <v>465805.5</v>
      </c>
      <c r="I3" s="56" t="str">
        <f t="shared" ref="I3:I28" si="2">IF(C3="Si","Ingrese el porcentaje","%")</f>
        <v>%</v>
      </c>
      <c r="J3" s="56" t="str">
        <f t="shared" ref="J3:J28" si="3">IF(C3="Si",(H3*I3),"$0")</f>
        <v>$0</v>
      </c>
      <c r="K3" s="61">
        <f t="shared" ref="K3:K28" si="4">IFERROR(IF(C3="Si",H3-J3,H3*E3),0)</f>
        <v>465805.5</v>
      </c>
      <c r="L3" s="47"/>
      <c r="M3" s="41"/>
      <c r="N3" s="41"/>
      <c r="O3" s="41"/>
      <c r="P3" s="41"/>
      <c r="Q3" s="41"/>
      <c r="R3" s="41"/>
      <c r="S3" s="41"/>
      <c r="T3" s="41"/>
      <c r="U3" s="41"/>
      <c r="V3" s="41"/>
      <c r="W3" s="41"/>
      <c r="X3" s="41"/>
      <c r="Y3" s="41"/>
      <c r="Z3" s="41"/>
    </row>
    <row r="4" spans="1:26" ht="285">
      <c r="A4" s="49">
        <v>342</v>
      </c>
      <c r="B4" s="60" t="str">
        <f>IF(AND(A4&gt;0,A4&lt;534),VLOOKUP(A4,FICHA_2024!$A$2:$B$534,2,0),"Ingrese el numero del item")</f>
        <v>OPERADOR LOGÍSTICO DE PROTOCOLO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C4" s="56" t="s">
        <v>564</v>
      </c>
      <c r="D4" s="57" t="s">
        <v>565</v>
      </c>
      <c r="E4" s="46">
        <v>1</v>
      </c>
      <c r="F4" s="59">
        <f t="shared" si="0"/>
        <v>292724.36974789918</v>
      </c>
      <c r="G4" s="59">
        <f t="shared" si="1"/>
        <v>55617.630252100818</v>
      </c>
      <c r="H4" s="58">
        <f>IFERROR(VLOOKUP(A4,FICHA_2024!$A$2:$F$531,5,0),0)</f>
        <v>348342</v>
      </c>
      <c r="I4" s="56" t="str">
        <f t="shared" si="2"/>
        <v>%</v>
      </c>
      <c r="J4" s="56" t="str">
        <f t="shared" si="3"/>
        <v>$0</v>
      </c>
      <c r="K4" s="61">
        <f t="shared" si="4"/>
        <v>348342</v>
      </c>
      <c r="L4" s="48"/>
      <c r="M4" s="41"/>
      <c r="N4" s="41"/>
      <c r="O4" s="41"/>
      <c r="P4" s="41"/>
      <c r="Q4" s="41"/>
      <c r="R4" s="41"/>
      <c r="S4" s="41"/>
      <c r="T4" s="41"/>
      <c r="U4" s="41"/>
      <c r="V4" s="41"/>
      <c r="W4" s="41"/>
      <c r="X4" s="41"/>
      <c r="Y4" s="41"/>
      <c r="Z4" s="41"/>
    </row>
    <row r="5" spans="1:26" ht="30">
      <c r="A5" s="49">
        <v>335</v>
      </c>
      <c r="B5" s="60" t="str">
        <f>IF(AND(A5&gt;0,A5&lt;534),VLOOKUP(A5,FICHA_2024!$A$2:$B$534,2,0),"Ingrese el numero del item")</f>
        <v>Personal de carga // Personal de carga x 12 horas</v>
      </c>
      <c r="C5" s="56" t="s">
        <v>564</v>
      </c>
      <c r="D5" s="57" t="s">
        <v>565</v>
      </c>
      <c r="E5" s="46">
        <v>6</v>
      </c>
      <c r="F5" s="59">
        <f t="shared" si="0"/>
        <v>177092.01680672271</v>
      </c>
      <c r="G5" s="59">
        <f t="shared" si="1"/>
        <v>33647.483193277294</v>
      </c>
      <c r="H5" s="58">
        <f>IFERROR(VLOOKUP(A5,FICHA_2024!$A$2:$F$531,5,0),0)</f>
        <v>210739.5</v>
      </c>
      <c r="I5" s="56" t="str">
        <f t="shared" si="2"/>
        <v>%</v>
      </c>
      <c r="J5" s="56" t="str">
        <f t="shared" si="3"/>
        <v>$0</v>
      </c>
      <c r="K5" s="61">
        <f t="shared" si="4"/>
        <v>1264437</v>
      </c>
      <c r="L5" s="48"/>
      <c r="M5" s="41"/>
      <c r="N5" s="41"/>
      <c r="O5" s="41"/>
      <c r="P5" s="41"/>
      <c r="Q5" s="41"/>
      <c r="R5" s="41"/>
      <c r="S5" s="41"/>
      <c r="T5" s="41"/>
      <c r="U5" s="41"/>
      <c r="V5" s="41"/>
      <c r="W5" s="41"/>
      <c r="X5" s="41"/>
      <c r="Y5" s="41"/>
      <c r="Z5" s="41"/>
    </row>
    <row r="6" spans="1:26" ht="30" customHeight="1">
      <c r="A6" s="49">
        <v>333</v>
      </c>
      <c r="B6" s="60" t="str">
        <f>IF(AND(A6&gt;0,A6&lt;534),VLOOKUP(A6,FICHA_2024!$A$2:$B$534,2,0),"Ingrese el numero del item")</f>
        <v>Personal de carga // Personal de carga x 4 horas</v>
      </c>
      <c r="C6" s="56" t="s">
        <v>564</v>
      </c>
      <c r="D6" s="57" t="s">
        <v>565</v>
      </c>
      <c r="E6" s="46">
        <v>6</v>
      </c>
      <c r="F6" s="59">
        <f t="shared" ref="F6:F7" si="5">IFERROR(H6/1.19,0)</f>
        <v>80242.436974789918</v>
      </c>
      <c r="G6" s="59">
        <f t="shared" ref="G6:G7" si="6">IFERROR((H6-F6),"")</f>
        <v>15246.063025210082</v>
      </c>
      <c r="H6" s="58">
        <f>IFERROR(VLOOKUP(A6,FICHA_2024!$A$2:$F$531,5,0),0)</f>
        <v>95488.5</v>
      </c>
      <c r="I6" s="56" t="str">
        <f t="shared" ref="I6:I7" si="7">IF(C6="Si","Ingrese el porcentaje","%")</f>
        <v>%</v>
      </c>
      <c r="J6" s="56" t="str">
        <f t="shared" ref="J6:J7" si="8">IF(C6="Si",(H6*I6),"$0")</f>
        <v>$0</v>
      </c>
      <c r="K6" s="61">
        <f t="shared" ref="K6:K7" si="9">IFERROR(IF(C6="Si",H6-J6,H6*E6),0)</f>
        <v>572931</v>
      </c>
      <c r="L6" s="48"/>
      <c r="M6" s="41"/>
      <c r="N6" s="41"/>
      <c r="O6" s="41"/>
      <c r="P6" s="41"/>
      <c r="Q6" s="41"/>
      <c r="R6" s="41"/>
      <c r="S6" s="41"/>
      <c r="T6" s="41"/>
      <c r="U6" s="41"/>
      <c r="V6" s="41"/>
      <c r="W6" s="41"/>
      <c r="X6" s="41"/>
      <c r="Y6" s="41"/>
      <c r="Z6" s="41"/>
    </row>
    <row r="7" spans="1:26" ht="30" customHeight="1">
      <c r="A7" s="49">
        <v>335</v>
      </c>
      <c r="B7" s="60" t="str">
        <f>IF(AND(A7&gt;0,A7&lt;534),VLOOKUP(A7,FICHA_2024!$A$2:$B$534,2,0),"Ingrese el numero del item")</f>
        <v>Personal de carga // Personal de carga x 12 horas</v>
      </c>
      <c r="C7" s="56" t="s">
        <v>564</v>
      </c>
      <c r="D7" s="57" t="s">
        <v>565</v>
      </c>
      <c r="E7" s="46">
        <v>2</v>
      </c>
      <c r="F7" s="59">
        <f t="shared" si="5"/>
        <v>177092.01680672271</v>
      </c>
      <c r="G7" s="59">
        <f t="shared" si="6"/>
        <v>33647.483193277294</v>
      </c>
      <c r="H7" s="58">
        <f>IFERROR(VLOOKUP(A7,FICHA_2024!$A$2:$F$531,5,0),0)</f>
        <v>210739.5</v>
      </c>
      <c r="I7" s="56" t="str">
        <f t="shared" si="7"/>
        <v>%</v>
      </c>
      <c r="J7" s="56" t="str">
        <f t="shared" si="8"/>
        <v>$0</v>
      </c>
      <c r="K7" s="61">
        <f t="shared" si="9"/>
        <v>421479</v>
      </c>
      <c r="L7" s="73"/>
      <c r="M7" s="41"/>
      <c r="N7" s="41"/>
      <c r="O7" s="41"/>
      <c r="P7" s="41"/>
      <c r="Q7" s="41"/>
      <c r="R7" s="41"/>
      <c r="S7" s="41"/>
      <c r="T7" s="41"/>
      <c r="U7" s="41"/>
      <c r="V7" s="41"/>
      <c r="W7" s="41"/>
      <c r="X7" s="41"/>
      <c r="Y7" s="41"/>
      <c r="Z7" s="41"/>
    </row>
    <row r="8" spans="1:26" ht="30" customHeight="1">
      <c r="A8" s="49">
        <v>333</v>
      </c>
      <c r="B8" s="60" t="str">
        <f>IF(AND(A8&gt;0,A8&lt;534),VLOOKUP(A8,FICHA_2024!$A$2:$B$534,2,0),"Ingrese el numero del item")</f>
        <v>Personal de carga // Personal de carga x 4 horas</v>
      </c>
      <c r="C8" s="56" t="s">
        <v>564</v>
      </c>
      <c r="D8" s="57" t="s">
        <v>565</v>
      </c>
      <c r="E8" s="46">
        <v>2</v>
      </c>
      <c r="F8" s="59">
        <f t="shared" ref="F8" si="10">IFERROR(H8/1.19,0)</f>
        <v>80242.436974789918</v>
      </c>
      <c r="G8" s="59">
        <f t="shared" ref="G8" si="11">IFERROR((H8-F8),"")</f>
        <v>15246.063025210082</v>
      </c>
      <c r="H8" s="58">
        <f>IFERROR(VLOOKUP(A8,FICHA_2024!$A$2:$F$531,5,0),0)</f>
        <v>95488.5</v>
      </c>
      <c r="I8" s="56" t="str">
        <f t="shared" ref="I8" si="12">IF(C8="Si","Ingrese el porcentaje","%")</f>
        <v>%</v>
      </c>
      <c r="J8" s="56" t="str">
        <f t="shared" ref="J8" si="13">IF(C8="Si",(H8*I8),"$0")</f>
        <v>$0</v>
      </c>
      <c r="K8" s="61">
        <f t="shared" ref="K8" si="14">IFERROR(IF(C8="Si",H8-J8,H8*E8),0)</f>
        <v>190977</v>
      </c>
      <c r="L8" s="73"/>
      <c r="M8" s="41"/>
      <c r="N8" s="41"/>
      <c r="O8" s="41"/>
      <c r="P8" s="41"/>
      <c r="Q8" s="41"/>
      <c r="R8" s="41"/>
      <c r="S8" s="41"/>
      <c r="T8" s="41"/>
      <c r="U8" s="41"/>
      <c r="V8" s="41"/>
      <c r="W8" s="41"/>
      <c r="X8" s="41"/>
      <c r="Y8" s="41"/>
      <c r="Z8" s="41"/>
    </row>
    <row r="9" spans="1:26" ht="45" customHeight="1">
      <c r="A9" s="49">
        <v>374</v>
      </c>
      <c r="B9" s="60" t="str">
        <f>IF(AND(A9&gt;0,A9&lt;534),VLOOKUP(A9,FICHA_2024!$A$2:$B$534,2,0),"Ingrese el numero del item")</f>
        <v>BRIGADISTA -que deberá cumplir con los requisitos específicos, experiencia, nivel académico y cursos de acuerdo a lo señalado en las especificaciones técnicas, por 6 horas // 1. Requisitos específicos: a) Contar con los distintivos y elementos básicos que los caracterice como brigadistas.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 4. Experiencia Requerida: Superior a dos (2) años en ejecución de labores de rescate</v>
      </c>
      <c r="C9" s="56" t="s">
        <v>564</v>
      </c>
      <c r="D9" s="57" t="s">
        <v>565</v>
      </c>
      <c r="E9" s="46">
        <v>2</v>
      </c>
      <c r="F9" s="59">
        <f t="shared" ref="F9:F10" si="15">IFERROR(H9/1.19,0)</f>
        <v>218229.83193277312</v>
      </c>
      <c r="G9" s="59">
        <f t="shared" ref="G9:G10" si="16">IFERROR((H9-F9),"")</f>
        <v>41463.668067226885</v>
      </c>
      <c r="H9" s="58">
        <f>IFERROR(VLOOKUP(A9,FICHA_2024!$A$2:$F$531,5,0),0)</f>
        <v>259693.5</v>
      </c>
      <c r="I9" s="56" t="str">
        <f t="shared" ref="I9:I10" si="17">IF(C9="Si","Ingrese el porcentaje","%")</f>
        <v>%</v>
      </c>
      <c r="J9" s="56" t="str">
        <f t="shared" ref="J9:J10" si="18">IF(C9="Si",(H9*I9),"$0")</f>
        <v>$0</v>
      </c>
      <c r="K9" s="61">
        <f t="shared" ref="K9:K10" si="19">IFERROR(IF(C9="Si",H9-J9,H9*E9),0)</f>
        <v>519387</v>
      </c>
      <c r="L9" s="73"/>
      <c r="M9" s="41"/>
      <c r="N9" s="41"/>
      <c r="O9" s="41"/>
      <c r="P9" s="41"/>
      <c r="Q9" s="41"/>
      <c r="R9" s="41"/>
      <c r="S9" s="41"/>
      <c r="T9" s="41"/>
      <c r="U9" s="41"/>
      <c r="V9" s="41"/>
      <c r="W9" s="41"/>
      <c r="X9" s="41"/>
      <c r="Y9" s="41"/>
      <c r="Z9" s="41"/>
    </row>
    <row r="10" spans="1:26" ht="57.75" customHeight="1">
      <c r="A10" s="49">
        <v>345</v>
      </c>
      <c r="B10" s="60" t="str">
        <f>IF(AND(A10&gt;0,A10&lt;534),VLOOKUP(A10,FICHA_2024!$A$2:$B$534,2,0),"Ingrese el numero del item")</f>
        <v>Operario para montaje y desmontaje por 8 horas, con dotacion de guantes e identificacion de la empresa.</v>
      </c>
      <c r="C10" s="56" t="s">
        <v>564</v>
      </c>
      <c r="D10" s="57" t="s">
        <v>565</v>
      </c>
      <c r="E10" s="46">
        <v>2</v>
      </c>
      <c r="F10" s="59">
        <f t="shared" si="15"/>
        <v>137751.68067226891</v>
      </c>
      <c r="G10" s="59">
        <f t="shared" si="16"/>
        <v>26172.819327731093</v>
      </c>
      <c r="H10" s="58">
        <f>IFERROR(VLOOKUP(A10,FICHA_2024!$A$2:$F$531,5,0),0)</f>
        <v>163924.5</v>
      </c>
      <c r="I10" s="56" t="str">
        <f t="shared" si="17"/>
        <v>%</v>
      </c>
      <c r="J10" s="56" t="str">
        <f t="shared" si="18"/>
        <v>$0</v>
      </c>
      <c r="K10" s="61">
        <f t="shared" si="19"/>
        <v>327849</v>
      </c>
      <c r="L10" s="73"/>
      <c r="M10" s="41"/>
      <c r="N10" s="41"/>
      <c r="O10" s="41"/>
      <c r="P10" s="41"/>
      <c r="Q10" s="41"/>
      <c r="R10" s="41"/>
      <c r="S10" s="41"/>
      <c r="T10" s="41"/>
      <c r="U10" s="41"/>
      <c r="V10" s="41"/>
      <c r="W10" s="41"/>
      <c r="X10" s="41"/>
      <c r="Y10" s="41"/>
      <c r="Z10" s="41"/>
    </row>
    <row r="11" spans="1:26" ht="66.75" customHeight="1">
      <c r="A11" s="49">
        <v>376</v>
      </c>
      <c r="B11" s="60" t="str">
        <f>IF(AND(A11&gt;0,A11&lt;534),VLOOKUP(A11,FICHA_2024!$A$2:$B$534,2,0),"Ingrese el numero del item")</f>
        <v>AMBULANCIA BÁSICA: Servicio / 8 Horas. De incluir equipos y personal en salud certificado por las normativas vigentes y combustible.</v>
      </c>
      <c r="C11" s="56" t="s">
        <v>564</v>
      </c>
      <c r="D11" s="57" t="s">
        <v>565</v>
      </c>
      <c r="E11" s="46">
        <v>1</v>
      </c>
      <c r="F11" s="59">
        <f t="shared" si="0"/>
        <v>1199400</v>
      </c>
      <c r="G11" s="59">
        <f t="shared" si="1"/>
        <v>227886</v>
      </c>
      <c r="H11" s="58">
        <f>IFERROR(VLOOKUP(A11,FICHA_2024!$A$2:$F$531,5,0),0)</f>
        <v>1427286</v>
      </c>
      <c r="I11" s="56" t="str">
        <f t="shared" si="2"/>
        <v>%</v>
      </c>
      <c r="J11" s="56" t="str">
        <f t="shared" si="3"/>
        <v>$0</v>
      </c>
      <c r="K11" s="61">
        <f t="shared" si="4"/>
        <v>1427286</v>
      </c>
      <c r="L11" s="73"/>
      <c r="M11" s="41"/>
      <c r="N11" s="41"/>
      <c r="O11" s="41"/>
      <c r="P11" s="41"/>
      <c r="Q11" s="41"/>
      <c r="R11" s="41"/>
      <c r="S11" s="41"/>
      <c r="T11" s="41"/>
      <c r="U11" s="41"/>
      <c r="V11" s="41"/>
      <c r="W11" s="41"/>
      <c r="X11" s="41"/>
      <c r="Y11" s="41"/>
      <c r="Z11" s="41"/>
    </row>
    <row r="12" spans="1:26" ht="66.75" customHeight="1">
      <c r="A12" s="49">
        <v>375</v>
      </c>
      <c r="B12" s="60" t="str">
        <f>IF(AND(A12&gt;0,A12&lt;534),VLOOKUP(A12,FICHA_2024!$A$2:$B$534,2,0),"Ingrese el numero del item")</f>
        <v>BRIGADISTA DE SALUD certificado -que deberá cumplir con los requisitos específicos, experiencia, nivel académico y cursos de acuerdo a lo señalado en las especificaciones técnicas, por 6 horas // 1. Requisitos específicos: a) Contar con los distintivos y elementos básicos que los caracterice como brigadistas. b) Administrar primeros auxilios básicos, a nivel de una primera respuesta, necesarios para estabilizar una víctima de accidente o enfermedad súbita, que ocurra dentro de las instalaciones.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Bogotá.4. Experiencia Requerida: Superior a dos (2) años en ejecución de labores de rescate</v>
      </c>
      <c r="C12" s="56" t="s">
        <v>564</v>
      </c>
      <c r="D12" s="57" t="s">
        <v>565</v>
      </c>
      <c r="E12" s="46">
        <v>4</v>
      </c>
      <c r="F12" s="59">
        <f t="shared" si="0"/>
        <v>208494.95798319328</v>
      </c>
      <c r="G12" s="59">
        <f t="shared" si="1"/>
        <v>39614.042016806721</v>
      </c>
      <c r="H12" s="58">
        <f>IFERROR(VLOOKUP(A12,FICHA_2024!$A$2:$F$531,5,0),0)</f>
        <v>248109</v>
      </c>
      <c r="I12" s="56" t="str">
        <f t="shared" si="2"/>
        <v>%</v>
      </c>
      <c r="J12" s="56" t="str">
        <f t="shared" si="3"/>
        <v>$0</v>
      </c>
      <c r="K12" s="61">
        <f t="shared" si="4"/>
        <v>992436</v>
      </c>
      <c r="L12" s="48"/>
      <c r="M12" s="41"/>
      <c r="N12" s="41"/>
      <c r="O12" s="41"/>
      <c r="P12" s="41"/>
      <c r="Q12" s="41"/>
      <c r="R12" s="41"/>
      <c r="S12" s="41"/>
      <c r="T12" s="41"/>
      <c r="U12" s="41"/>
      <c r="V12" s="41"/>
      <c r="W12" s="41"/>
      <c r="X12" s="41"/>
      <c r="Y12" s="41"/>
      <c r="Z12" s="41"/>
    </row>
    <row r="13" spans="1:26" ht="36.75" customHeight="1">
      <c r="A13" s="49">
        <v>266</v>
      </c>
      <c r="B13" s="60" t="str">
        <f>IF(AND(A13&gt;0,A13&lt;534),VLOOKUP(A13,FICHA_2024!$A$2:$B$534,2,0),"Ingrese el numero del item")</f>
        <v>Rompe filas acabado cromado con cordón negro. Servicio de alquiler por 12 horas, contadas a partir del recibo a satisfacción de la entidad. // Alquiler de rompe filas acabado cromado con cordón negro. Dicho servicio incluye transporte al lugar y en el horario indicado por la FUGA</v>
      </c>
      <c r="C13" s="56" t="s">
        <v>564</v>
      </c>
      <c r="D13" s="57" t="s">
        <v>565</v>
      </c>
      <c r="E13" s="46">
        <v>10</v>
      </c>
      <c r="F13" s="59">
        <f t="shared" si="0"/>
        <v>86666.596638655465</v>
      </c>
      <c r="G13" s="59">
        <f t="shared" si="1"/>
        <v>16466.653361344535</v>
      </c>
      <c r="H13" s="58">
        <f>IFERROR(VLOOKUP(A13,FICHA_2024!$A$2:$F$531,5,0),0)</f>
        <v>103133.25</v>
      </c>
      <c r="I13" s="56" t="str">
        <f t="shared" si="2"/>
        <v>%</v>
      </c>
      <c r="J13" s="56" t="str">
        <f t="shared" si="3"/>
        <v>$0</v>
      </c>
      <c r="K13" s="61">
        <f t="shared" si="4"/>
        <v>1031332.5</v>
      </c>
      <c r="L13" s="48"/>
      <c r="M13" s="41"/>
      <c r="N13" s="41"/>
      <c r="O13" s="41"/>
      <c r="P13" s="41"/>
      <c r="Q13" s="41"/>
      <c r="R13" s="41"/>
      <c r="S13" s="41"/>
      <c r="T13" s="41"/>
      <c r="U13" s="41"/>
      <c r="V13" s="41"/>
      <c r="W13" s="41"/>
      <c r="X13" s="41"/>
      <c r="Y13" s="41"/>
      <c r="Z13" s="41"/>
    </row>
    <row r="14" spans="1:26" ht="12.75" customHeight="1">
      <c r="A14" s="49">
        <v>217</v>
      </c>
      <c r="B14" s="60" t="str">
        <f>IF(AND(A14&gt;0,A14&lt;534),VLOOKUP(A14,FICHA_2024!$A$2:$B$534,2,0),"Ingrese el numero del item")</f>
        <v>Vallas de Seguridad. Servicio de alquiler por 24 horas, contadas a partir del recibo a satisfacción de la entidad. // Alquiler de vallas de seguridad o contención para evento, en tubo de 1/12" de diámetro. De acuerdo a especificaciones. En tubo 1 1⁄2” de diámetro, de la parte inferior se desprenden los soportes giratorios (patas), de sus laterales lado derecho (vista de frente) lleva dos (2) ganchos en varillas de 1⁄2” en forma de U invertida y del lado izquierdo de dos (2) acoples en tubo de 1⁄2”, donde enganchan los ganchos para unir las vallas. Todos estos componentes deben estar ubicados de forma simétrica y uniforme.
 . El servicio incluye transporte, instalación en el lugar y horario especificados por la FUGA para garantizar su correcta puesta en funcionamiento. Asimismo, al finalizar el período de alquiler, se llevará a cabo su desinstalación y retirada.</v>
      </c>
      <c r="C14" s="56" t="s">
        <v>564</v>
      </c>
      <c r="D14" s="57" t="s">
        <v>565</v>
      </c>
      <c r="E14" s="46">
        <v>10</v>
      </c>
      <c r="F14" s="59">
        <f t="shared" si="0"/>
        <v>36402.731092436974</v>
      </c>
      <c r="G14" s="59">
        <f t="shared" si="1"/>
        <v>6916.518907563026</v>
      </c>
      <c r="H14" s="58">
        <f>IFERROR(VLOOKUP(A14,FICHA_2024!$A$2:$F$531,5,0),0)</f>
        <v>43319.25</v>
      </c>
      <c r="I14" s="56" t="str">
        <f t="shared" si="2"/>
        <v>%</v>
      </c>
      <c r="J14" s="56" t="str">
        <f t="shared" si="3"/>
        <v>$0</v>
      </c>
      <c r="K14" s="61">
        <f t="shared" si="4"/>
        <v>433192.5</v>
      </c>
      <c r="L14" s="48"/>
      <c r="M14" s="41"/>
      <c r="N14" s="41"/>
      <c r="O14" s="41"/>
      <c r="P14" s="41"/>
      <c r="Q14" s="41"/>
      <c r="R14" s="41"/>
      <c r="S14" s="41"/>
      <c r="T14" s="41"/>
      <c r="U14" s="41"/>
      <c r="V14" s="41"/>
      <c r="W14" s="41"/>
      <c r="X14" s="41"/>
      <c r="Y14" s="41"/>
      <c r="Z14" s="41"/>
    </row>
    <row r="15" spans="1:26" ht="225">
      <c r="A15" s="49">
        <v>1</v>
      </c>
      <c r="B15" s="60" t="str">
        <f>IF(AND(A15&gt;0,A15&lt;534),VLOOKUP(A15,FICHA_2024!$A$2:$B$534,2,0),"Ingrese el numero del item")</f>
        <v>Batería completa y platos. Servicio de alquiler por 12 horas, contadas a partir del recibo a satisfacción de la entidad. // Incluye lo siguiente: Dos (2) Toms de aire, dos (2) toms de piso, Un (1) bombo, Un (1) redoblante, Una (1) silla, Una (1) base para hi-hat, Un (1) pedal sencillo, Un (1) tapete, Cinco (5) bases para platillos y Juego de platos
  El servicio incluye transporte, instalación en el lugar y horario especificados por la FUGA para garantizar su correcta puesta en funcionamiento. Asimismo, al finalizar el período de alquiler, se llevará a cabo su desinstalación y retirada.</v>
      </c>
      <c r="C15" s="56" t="s">
        <v>564</v>
      </c>
      <c r="D15" s="57" t="s">
        <v>565</v>
      </c>
      <c r="E15" s="46">
        <v>1</v>
      </c>
      <c r="F15" s="59">
        <f t="shared" si="0"/>
        <v>498626.4705882353</v>
      </c>
      <c r="G15" s="59">
        <f t="shared" si="1"/>
        <v>94739.029411764699</v>
      </c>
      <c r="H15" s="58">
        <f>IFERROR(VLOOKUP(A15,FICHA_2024!$A$2:$F$531,5,0),0)</f>
        <v>593365.5</v>
      </c>
      <c r="I15" s="56" t="str">
        <f t="shared" si="2"/>
        <v>%</v>
      </c>
      <c r="J15" s="56" t="str">
        <f t="shared" si="3"/>
        <v>$0</v>
      </c>
      <c r="K15" s="61">
        <f t="shared" si="4"/>
        <v>593365.5</v>
      </c>
      <c r="L15" s="48"/>
      <c r="M15" s="41"/>
      <c r="N15" s="41"/>
      <c r="O15" s="41"/>
      <c r="P15" s="41"/>
      <c r="Q15" s="41"/>
      <c r="R15" s="41"/>
      <c r="S15" s="41"/>
      <c r="T15" s="41"/>
      <c r="U15" s="41"/>
      <c r="V15" s="41"/>
      <c r="W15" s="41"/>
      <c r="X15" s="41"/>
      <c r="Y15" s="41"/>
      <c r="Z15" s="41"/>
    </row>
    <row r="16" spans="1:26" ht="240">
      <c r="A16" s="49">
        <v>119</v>
      </c>
      <c r="B16" s="60" t="str">
        <f>IF(AND(A16&gt;0,A16&lt;534),VLOOKUP(A16,FICHA_2024!$A$2:$B$534,2,0),"Ingrese el numero del item")</f>
        <v>Paquete 3 de sonido. Servicio de alquiler por 12 horas, contadas a partir del recibo a satisfacción de la entidad. //Incluye lo siguiente: 4 Micrófonos inalámbricos de mano (Ítem 97) - 4 módulos de monitoreo In Ear (Ítem 99)
  El servicio incluye transporte,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v>
      </c>
      <c r="C16" s="56" t="s">
        <v>564</v>
      </c>
      <c r="D16" s="57" t="s">
        <v>565</v>
      </c>
      <c r="E16" s="46">
        <v>1</v>
      </c>
      <c r="F16" s="59">
        <f t="shared" si="0"/>
        <v>1596075</v>
      </c>
      <c r="G16" s="59">
        <f t="shared" si="1"/>
        <v>303254.25</v>
      </c>
      <c r="H16" s="58">
        <f>IFERROR(VLOOKUP(A16,FICHA_2024!$A$2:$F$531,5,0),0)</f>
        <v>1899329.25</v>
      </c>
      <c r="I16" s="56" t="str">
        <f t="shared" si="2"/>
        <v>%</v>
      </c>
      <c r="J16" s="56" t="str">
        <f t="shared" si="3"/>
        <v>$0</v>
      </c>
      <c r="K16" s="61">
        <f t="shared" si="4"/>
        <v>1899329.25</v>
      </c>
      <c r="L16" s="48"/>
      <c r="M16" s="41"/>
      <c r="N16" s="41"/>
      <c r="O16" s="41"/>
      <c r="P16" s="41"/>
      <c r="Q16" s="41"/>
      <c r="R16" s="41"/>
      <c r="S16" s="41"/>
      <c r="T16" s="41"/>
      <c r="U16" s="41"/>
      <c r="V16" s="41"/>
      <c r="W16" s="41"/>
      <c r="X16" s="41"/>
      <c r="Y16" s="41"/>
      <c r="Z16" s="41"/>
    </row>
    <row r="17" spans="1:26" ht="240">
      <c r="A17" s="49">
        <v>55</v>
      </c>
      <c r="B17" s="60" t="str">
        <f>IF(AND(A17&gt;0,A17&lt;534),VLOOKUP(A17,FICHA_2024!$A$2:$B$534,2,0),"Ingrese el numero del item")</f>
        <v>Cabina de sonido tipo Line array pasiva. Servicio de alquiler por 12 horas, contadas a partir del recibo a satisfacción de la entidad. // Incluye lo siguiente: // Incluye lo siguiente: Cabina capaz de proveer mínimo120dB SPL (RMS), sistema de amplificación (adecuado para suplir la potencia necesaria), sistema de colgado o stacking, accesorios de conexión y empalme,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v>
      </c>
      <c r="C17" s="56" t="s">
        <v>564</v>
      </c>
      <c r="D17" s="57" t="s">
        <v>565</v>
      </c>
      <c r="E17" s="46">
        <v>8</v>
      </c>
      <c r="F17" s="59">
        <f t="shared" si="0"/>
        <v>351601.26050420169</v>
      </c>
      <c r="G17" s="59">
        <f t="shared" si="1"/>
        <v>66804.239495798305</v>
      </c>
      <c r="H17" s="58">
        <f>IFERROR(VLOOKUP(A17,FICHA_2024!$A$2:$F$531,5,0),0)</f>
        <v>418405.5</v>
      </c>
      <c r="I17" s="56" t="str">
        <f t="shared" si="2"/>
        <v>%</v>
      </c>
      <c r="J17" s="56" t="str">
        <f t="shared" si="3"/>
        <v>$0</v>
      </c>
      <c r="K17" s="61">
        <f t="shared" si="4"/>
        <v>3347244</v>
      </c>
      <c r="L17" s="48"/>
      <c r="M17" s="41"/>
      <c r="N17" s="41"/>
      <c r="O17" s="41"/>
      <c r="P17" s="41"/>
      <c r="Q17" s="41"/>
      <c r="R17" s="41"/>
      <c r="S17" s="41"/>
      <c r="T17" s="41"/>
      <c r="U17" s="41"/>
      <c r="V17" s="41"/>
      <c r="W17" s="41"/>
      <c r="X17" s="41"/>
      <c r="Y17" s="41"/>
      <c r="Z17" s="41"/>
    </row>
    <row r="18" spans="1:26" ht="240">
      <c r="A18" s="49">
        <v>59</v>
      </c>
      <c r="B18" s="60" t="str">
        <f>IF(AND(A18&gt;0,A18&lt;534),VLOOKUP(A18,FICHA_2024!$A$2:$B$534,2,0),"Ingrese el numero del item")</f>
        <v>Cabina de sonido tipo Subwoofer pasiva. Servicio de alquiler por 12 horas, contadas a partir del recibo a satisfacción de la entidad. // Incluye lo siguiente: Cabina capaz de proveer mínimo 120dB SPL (RMS), sistema de amplificación (adecuado para suplir la potencia necesaria), sistema de colgado o stacking, accesorios de conexión y empalme,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v>
      </c>
      <c r="C18" s="56" t="s">
        <v>564</v>
      </c>
      <c r="D18" s="57" t="s">
        <v>565</v>
      </c>
      <c r="E18" s="46">
        <v>2</v>
      </c>
      <c r="F18" s="59">
        <f t="shared" si="0"/>
        <v>278781.93277310923</v>
      </c>
      <c r="G18" s="59">
        <f t="shared" si="1"/>
        <v>52968.567226890766</v>
      </c>
      <c r="H18" s="58">
        <f>IFERROR(VLOOKUP(A18,FICHA_2024!$A$2:$F$531,5,0),0)</f>
        <v>331750.5</v>
      </c>
      <c r="I18" s="56" t="str">
        <f t="shared" si="2"/>
        <v>%</v>
      </c>
      <c r="J18" s="56" t="str">
        <f t="shared" si="3"/>
        <v>$0</v>
      </c>
      <c r="K18" s="61">
        <f t="shared" si="4"/>
        <v>663501</v>
      </c>
      <c r="L18" s="48"/>
      <c r="M18" s="41"/>
      <c r="N18" s="41"/>
      <c r="O18" s="41"/>
      <c r="P18" s="41"/>
      <c r="Q18" s="41"/>
      <c r="R18" s="41"/>
      <c r="S18" s="41"/>
      <c r="T18" s="41"/>
      <c r="U18" s="41"/>
      <c r="V18" s="41"/>
      <c r="W18" s="41"/>
      <c r="X18" s="41"/>
      <c r="Y18" s="41"/>
      <c r="Z18" s="41"/>
    </row>
    <row r="19" spans="1:26" ht="195">
      <c r="A19" s="49">
        <v>13</v>
      </c>
      <c r="B19" s="60" t="str">
        <f>IF(AND(A19&gt;0,A19&lt;534),VLOOKUP(A19,FICHA_2024!$A$2:$B$534,2,0),"Ingrese el numero del item")</f>
        <v>Teclado profesional. Servicio de alquiler por 12 horas, contadas a partir del recibo a satisfacción de la entidad. // Incluye lo siguiente: Teclado profesional minimo 7 octavas, pedal sustain, cableado para su funcionamiento (señal y eléctrico) y stand de teclado. 
 El servicio incluye transporte, instalación en el lugar y horario especificados por la FUGA para garantizar su correcta puesta en funcionamiento. Asimismo, al finalizar el período de alquiler, se llevará a cabo su desinstalación y retirada.</v>
      </c>
      <c r="C19" s="56" t="s">
        <v>564</v>
      </c>
      <c r="D19" s="57" t="s">
        <v>565</v>
      </c>
      <c r="E19" s="46">
        <v>1</v>
      </c>
      <c r="F19" s="59">
        <f t="shared" si="0"/>
        <v>212710.71428571429</v>
      </c>
      <c r="G19" s="59">
        <f t="shared" si="1"/>
        <v>40415.03571428571</v>
      </c>
      <c r="H19" s="58">
        <f>IFERROR(VLOOKUP(A19,FICHA_2024!$A$2:$F$531,5,0),0)</f>
        <v>253125.75</v>
      </c>
      <c r="I19" s="56" t="str">
        <f t="shared" si="2"/>
        <v>%</v>
      </c>
      <c r="J19" s="56" t="str">
        <f t="shared" si="3"/>
        <v>$0</v>
      </c>
      <c r="K19" s="61">
        <f t="shared" si="4"/>
        <v>253125.75</v>
      </c>
      <c r="L19" s="48"/>
      <c r="M19" s="41"/>
      <c r="N19" s="41"/>
      <c r="O19" s="41"/>
      <c r="P19" s="41"/>
      <c r="Q19" s="41"/>
      <c r="R19" s="41"/>
      <c r="S19" s="41"/>
      <c r="T19" s="41"/>
      <c r="U19" s="41"/>
      <c r="V19" s="41"/>
      <c r="W19" s="41"/>
      <c r="X19" s="41"/>
      <c r="Y19" s="41"/>
      <c r="Z19" s="41"/>
    </row>
    <row r="20" spans="1:26" ht="195">
      <c r="A20" s="49">
        <v>87</v>
      </c>
      <c r="B20" s="60" t="str">
        <f>IF(AND(A20&gt;0,A20&lt;534),VLOOKUP(A20,FICHA_2024!$A$2:$B$534,2,0),"Ingrese el numero del item")</f>
        <v>Micrófonos para amplificación de instrumento. Servicio de alquiler por 12 horas, contadas a partir del recibido a satisfacción de la entidad. // Incluye lo siguiente: 4 Micrófonos, bases de micrófono y cableado para su funcionamiento (señal XLR a XLR de minimo 15m).
  El servicio incluye transporte, instalación en el lugar y horario especificados por la FUGA para garantizar su correcta puesta en funcionamiento. Asimismo, al finalizar el período de alquiler, se llevará a cabo su desinstalación y retirada.</v>
      </c>
      <c r="C20" s="56" t="s">
        <v>564</v>
      </c>
      <c r="D20" s="57" t="s">
        <v>565</v>
      </c>
      <c r="E20" s="46">
        <v>1</v>
      </c>
      <c r="F20" s="59">
        <f t="shared" si="0"/>
        <v>435545.16806722688</v>
      </c>
      <c r="G20" s="59">
        <f t="shared" si="1"/>
        <v>82753.581932773115</v>
      </c>
      <c r="H20" s="58">
        <f>IFERROR(VLOOKUP(A20,FICHA_2024!$A$2:$F$531,5,0),0)</f>
        <v>518298.75</v>
      </c>
      <c r="I20" s="56" t="str">
        <f t="shared" si="2"/>
        <v>%</v>
      </c>
      <c r="J20" s="56" t="str">
        <f t="shared" si="3"/>
        <v>$0</v>
      </c>
      <c r="K20" s="61">
        <f t="shared" si="4"/>
        <v>518298.75</v>
      </c>
      <c r="L20" s="48"/>
      <c r="M20" s="41"/>
      <c r="N20" s="41"/>
      <c r="O20" s="41"/>
      <c r="P20" s="41"/>
      <c r="Q20" s="41"/>
      <c r="R20" s="41"/>
      <c r="S20" s="41"/>
      <c r="T20" s="41"/>
      <c r="U20" s="41"/>
      <c r="V20" s="41"/>
      <c r="W20" s="41"/>
      <c r="X20" s="41"/>
      <c r="Y20" s="41"/>
      <c r="Z20" s="41"/>
    </row>
    <row r="21" spans="1:26" ht="30">
      <c r="A21" s="49">
        <v>321</v>
      </c>
      <c r="B21" s="60" t="str">
        <f>IF(AND(A21&gt;0,A21&lt;534),VLOOKUP(A21,FICHA_2024!$A$2:$B$534,2,0),"Ingrese el numero del item")</f>
        <v>Personal Técnico Especializado en escenario (Roadie) // servicio 1 a 12 horas</v>
      </c>
      <c r="C21" s="56" t="s">
        <v>564</v>
      </c>
      <c r="D21" s="57" t="s">
        <v>565</v>
      </c>
      <c r="E21" s="46">
        <v>2</v>
      </c>
      <c r="F21" s="59">
        <f t="shared" si="0"/>
        <v>666081.93277310929</v>
      </c>
      <c r="G21" s="59">
        <f t="shared" si="1"/>
        <v>126555.56722689071</v>
      </c>
      <c r="H21" s="58">
        <f>IFERROR(VLOOKUP(A21,FICHA_2024!$A$2:$F$531,5,0),0)</f>
        <v>792637.5</v>
      </c>
      <c r="I21" s="56" t="str">
        <f t="shared" si="2"/>
        <v>%</v>
      </c>
      <c r="J21" s="56" t="str">
        <f t="shared" si="3"/>
        <v>$0</v>
      </c>
      <c r="K21" s="61">
        <f t="shared" si="4"/>
        <v>1585275</v>
      </c>
      <c r="L21" s="48"/>
      <c r="M21" s="41"/>
      <c r="N21" s="41"/>
      <c r="O21" s="41"/>
      <c r="P21" s="41"/>
      <c r="Q21" s="41"/>
      <c r="R21" s="41"/>
      <c r="S21" s="41"/>
      <c r="T21" s="41"/>
      <c r="U21" s="41"/>
      <c r="V21" s="41"/>
      <c r="W21" s="41"/>
      <c r="X21" s="41"/>
      <c r="Y21" s="41"/>
      <c r="Z21" s="41"/>
    </row>
    <row r="22" spans="1:26" ht="195">
      <c r="A22" s="49">
        <v>147</v>
      </c>
      <c r="B22" s="60" t="str">
        <f>IF(AND(A22&gt;0,A22&lt;534),VLOOKUP(A22,FICHA_2024!$A$2:$B$534,2,0),"Ingrese el numero del item")</f>
        <v>Equipos cabeza móvil spot o wash. |Servicio de alquiler por 12 horas, contadas a partir del recibo a satisfacción de la entidad. //Incluye lo siguiente: Cabeza móvil spot de 700W.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v>
      </c>
      <c r="C22" s="56" t="s">
        <v>564</v>
      </c>
      <c r="D22" s="57" t="s">
        <v>565</v>
      </c>
      <c r="E22" s="46">
        <v>4</v>
      </c>
      <c r="F22" s="59">
        <f t="shared" si="0"/>
        <v>259322.89915966388</v>
      </c>
      <c r="G22" s="59">
        <f t="shared" si="1"/>
        <v>49271.350840336119</v>
      </c>
      <c r="H22" s="58">
        <f>IFERROR(VLOOKUP(A22,FICHA_2024!$A$2:$F$531,5,0),0)</f>
        <v>308594.25</v>
      </c>
      <c r="I22" s="56" t="str">
        <f t="shared" si="2"/>
        <v>%</v>
      </c>
      <c r="J22" s="56" t="str">
        <f t="shared" si="3"/>
        <v>$0</v>
      </c>
      <c r="K22" s="61">
        <f t="shared" si="4"/>
        <v>1234377</v>
      </c>
      <c r="L22" s="48"/>
      <c r="M22" s="41"/>
      <c r="N22" s="41"/>
      <c r="O22" s="41"/>
      <c r="P22" s="41"/>
      <c r="Q22" s="41"/>
      <c r="R22" s="41"/>
      <c r="S22" s="41"/>
      <c r="T22" s="41"/>
      <c r="U22" s="41"/>
      <c r="V22" s="41"/>
      <c r="W22" s="41"/>
      <c r="X22" s="41"/>
      <c r="Y22" s="41"/>
      <c r="Z22" s="41"/>
    </row>
    <row r="23" spans="1:26" ht="31.5" customHeight="1">
      <c r="A23" s="49">
        <v>339</v>
      </c>
      <c r="B23" s="60" t="str">
        <f>IF(AND(A23&gt;0,A23&lt;534),VLOOKUP(A23,FICHA_2024!$A$2:$B$534,2,0),"Ingrese el numero del item")</f>
        <v>Electricista // Electricista - Servicio 8 horas</v>
      </c>
      <c r="C23" s="56" t="s">
        <v>564</v>
      </c>
      <c r="D23" s="57" t="s">
        <v>565</v>
      </c>
      <c r="E23" s="46">
        <v>1</v>
      </c>
      <c r="F23" s="59">
        <f t="shared" si="0"/>
        <v>343214.49579831935</v>
      </c>
      <c r="G23" s="59">
        <f t="shared" si="1"/>
        <v>65210.754201680655</v>
      </c>
      <c r="H23" s="58">
        <f>IFERROR(VLOOKUP(A23,FICHA_2024!$A$2:$F$531,5,0),0)</f>
        <v>408425.25</v>
      </c>
      <c r="I23" s="56" t="str">
        <f t="shared" si="2"/>
        <v>%</v>
      </c>
      <c r="J23" s="56" t="str">
        <f t="shared" si="3"/>
        <v>$0</v>
      </c>
      <c r="K23" s="61">
        <f t="shared" si="4"/>
        <v>408425.25</v>
      </c>
      <c r="L23" s="48"/>
      <c r="M23" s="41"/>
      <c r="N23" s="41"/>
      <c r="O23" s="41"/>
      <c r="P23" s="41"/>
      <c r="Q23" s="41"/>
      <c r="R23" s="41"/>
      <c r="S23" s="41"/>
      <c r="T23" s="41"/>
      <c r="U23" s="41"/>
      <c r="V23" s="41"/>
      <c r="W23" s="41"/>
      <c r="X23" s="41"/>
      <c r="Y23" s="41"/>
      <c r="Z23" s="41"/>
    </row>
    <row r="24" spans="1:26" ht="409.5">
      <c r="A24" s="49">
        <v>134</v>
      </c>
      <c r="B24" s="60" t="str">
        <f>IF(AND(A24&gt;0,A24&lt;534),VLOOKUP(A24,FICHA_2024!$A$2:$B$534,2,0),"Ingrese el numero del item")</f>
        <v>Generador eléctrico. Servicio de alquiler por 8 horas, contadas a partir del recibo a satisfacción de la entidad. // Alquiler de generador a gasolina de 75 KW continuos trifásica, debe contar con personal idóneo para su manejo y su perfecto funcionamiento durante pruebas y días de eventos. Debe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instrumentos e interruptor termo magnético, silenciador y breaker. Todos los elementos deben incluir los respectivos accesorios (parciales, bajantes, cajas de distribución (distro con salidas tomacorriente de 120V y 220V), herramientas, elementos de protección y seguridad industrial, sistema de aterrizaje, etc). Deberá contar con extintores en vehículo y planta. Todo el cableado utilizado deberá estar en perfectas condiciones de instalación teniendo en cuenta las normas de seguridad y que funcione de manera correcta a una distancia mínima de 50m.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v>
      </c>
      <c r="C24" s="56" t="s">
        <v>564</v>
      </c>
      <c r="D24" s="57" t="s">
        <v>565</v>
      </c>
      <c r="E24" s="46">
        <v>1</v>
      </c>
      <c r="F24" s="59">
        <f t="shared" si="0"/>
        <v>1464743.6974789917</v>
      </c>
      <c r="G24" s="59">
        <f t="shared" si="1"/>
        <v>278301.3025210083</v>
      </c>
      <c r="H24" s="58">
        <f>IFERROR(VLOOKUP(A24,FICHA_2024!$A$2:$F$531,5,0),0)</f>
        <v>1743045</v>
      </c>
      <c r="I24" s="56" t="str">
        <f t="shared" si="2"/>
        <v>%</v>
      </c>
      <c r="J24" s="56" t="str">
        <f t="shared" si="3"/>
        <v>$0</v>
      </c>
      <c r="K24" s="61">
        <f t="shared" si="4"/>
        <v>1743045</v>
      </c>
      <c r="L24" s="48"/>
      <c r="M24" s="41"/>
      <c r="N24" s="41"/>
      <c r="O24" s="41"/>
      <c r="P24" s="41"/>
      <c r="Q24" s="41"/>
      <c r="R24" s="41"/>
      <c r="S24" s="41"/>
      <c r="T24" s="41"/>
      <c r="U24" s="41"/>
      <c r="V24" s="41"/>
      <c r="W24" s="41"/>
      <c r="X24" s="41"/>
      <c r="Y24" s="41"/>
      <c r="Z24" s="41"/>
    </row>
    <row r="25" spans="1:26" ht="409.5">
      <c r="A25" s="49">
        <v>130</v>
      </c>
      <c r="B25" s="60" t="str">
        <f>IF(AND(A25&gt;0,A25&lt;534),VLOOKUP(A25,FICHA_2024!$A$2:$B$534,2,0),"Ingrese el numero del item")</f>
        <v>Generador eléctrico. Servicio de alquiler por 8 horas, contadas a partir del recibo a satisfacción de la entidad. // Alquiler de generador a gasolina de 15 KW continuos trifásica, debe contar con personal idóneo para su manejo y su perfecto funcionamiento durante pruebas y días de eventos. Debe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instrumentos e interruptor termo magnético, silenciador y breaker. Todos los elementos deben incluir los respectivos accesorios (parciales, bajantes, cajas de distribución (distro con salidas tomacorriente de 120V y 220V), herramientas, elementos de protección y seguridad industrial, sistema de aterrizaje, etc). Deberá contar con extintores en vehículo y planta. Todo el cableado utilizado deberá estar en perfectas condiciones de instalación teniendo en cuenta las normas de seguridad y que funcione de manera correcta a una distancia mínima de 30m.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v>
      </c>
      <c r="C25" s="56" t="s">
        <v>564</v>
      </c>
      <c r="D25" s="57" t="s">
        <v>565</v>
      </c>
      <c r="E25" s="46">
        <v>1</v>
      </c>
      <c r="F25" s="59">
        <f t="shared" si="0"/>
        <v>761202.73109243705</v>
      </c>
      <c r="G25" s="59">
        <f t="shared" si="1"/>
        <v>144628.51890756295</v>
      </c>
      <c r="H25" s="58">
        <f>IFERROR(VLOOKUP(A25,FICHA_2024!$A$2:$F$531,5,0),0)</f>
        <v>905831.25</v>
      </c>
      <c r="I25" s="56" t="str">
        <f t="shared" si="2"/>
        <v>%</v>
      </c>
      <c r="J25" s="56" t="str">
        <f t="shared" si="3"/>
        <v>$0</v>
      </c>
      <c r="K25" s="61">
        <f t="shared" si="4"/>
        <v>905831.25</v>
      </c>
      <c r="L25" s="73"/>
      <c r="M25" s="41"/>
      <c r="N25" s="41"/>
      <c r="O25" s="41"/>
      <c r="P25" s="41"/>
      <c r="Q25" s="41"/>
      <c r="R25" s="41"/>
      <c r="S25" s="41"/>
      <c r="T25" s="41"/>
      <c r="U25" s="41"/>
      <c r="V25" s="41"/>
      <c r="W25" s="41"/>
      <c r="X25" s="41"/>
      <c r="Y25" s="41"/>
      <c r="Z25" s="41"/>
    </row>
    <row r="26" spans="1:26" ht="255">
      <c r="A26" s="49">
        <v>126</v>
      </c>
      <c r="B26" s="60" t="str">
        <f>IF(AND(A26&gt;0,A26&lt;534),VLOOKUP(A26,FICHA_2024!$A$2:$B$534,2,0),"Ingrese el numero del item")</f>
        <v>Pasacables (Yellow Jacket). Servicio de alquiler por 8 horas, contadas a partir del recibo a satisfacción de la entidad. // Alquiler Pasacables fabricado en poliuretano de alta densidad con textura antideslizante. Incorpora 2 carriles internos. Datos técnicos MPC 52: Dimensiones: 1000 x 250 x 45mm. Peso: 7,5kg. // 
 .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v>
      </c>
      <c r="C26" s="56" t="s">
        <v>564</v>
      </c>
      <c r="D26" s="57" t="s">
        <v>565</v>
      </c>
      <c r="E26" s="46">
        <v>10</v>
      </c>
      <c r="F26" s="59">
        <f t="shared" si="0"/>
        <v>159584.24369747899</v>
      </c>
      <c r="G26" s="59">
        <f t="shared" si="1"/>
        <v>30321.006302521011</v>
      </c>
      <c r="H26" s="58">
        <f>IFERROR(VLOOKUP(A26,FICHA_2024!$A$2:$F$531,5,0),0)</f>
        <v>189905.25</v>
      </c>
      <c r="I26" s="56" t="str">
        <f t="shared" si="2"/>
        <v>%</v>
      </c>
      <c r="J26" s="56" t="str">
        <f t="shared" si="3"/>
        <v>$0</v>
      </c>
      <c r="K26" s="61">
        <f t="shared" si="4"/>
        <v>1899052.5</v>
      </c>
      <c r="L26" s="48"/>
      <c r="M26" s="41"/>
      <c r="N26" s="41"/>
      <c r="O26" s="41"/>
      <c r="P26" s="41"/>
      <c r="Q26" s="41"/>
      <c r="R26" s="41"/>
      <c r="S26" s="41"/>
      <c r="T26" s="41"/>
      <c r="U26" s="41"/>
      <c r="V26" s="41"/>
      <c r="W26" s="41"/>
      <c r="X26" s="41"/>
      <c r="Y26" s="41"/>
      <c r="Z26" s="41"/>
    </row>
    <row r="27" spans="1:26" ht="60">
      <c r="A27" s="49">
        <v>303</v>
      </c>
      <c r="B27" s="60" t="str">
        <f>IF(AND(A27&gt;0,A27&lt;534),VLOOKUP(A27,FICHA_2024!$A$2:$B$534,2,0),"Ingrese el numero del item")</f>
        <v>Servicio de transporte Van de techo alto de 15 a 19 pasajeros dentro de Bogotá por 12 horas. Modelos recientes, con una antigüedad no mayor a 10 años.</v>
      </c>
      <c r="C27" s="56" t="s">
        <v>564</v>
      </c>
      <c r="D27" s="57" t="s">
        <v>565</v>
      </c>
      <c r="E27" s="46">
        <v>2</v>
      </c>
      <c r="F27" s="59">
        <f t="shared" si="0"/>
        <v>1021009.0336134455</v>
      </c>
      <c r="G27" s="59">
        <f t="shared" si="1"/>
        <v>193991.71638655453</v>
      </c>
      <c r="H27" s="58">
        <f>IFERROR(VLOOKUP(A27,FICHA_2024!$A$2:$F$531,5,0),0)</f>
        <v>1215000.75</v>
      </c>
      <c r="I27" s="56" t="str">
        <f t="shared" si="2"/>
        <v>%</v>
      </c>
      <c r="J27" s="56" t="str">
        <f t="shared" si="3"/>
        <v>$0</v>
      </c>
      <c r="K27" s="61">
        <f t="shared" si="4"/>
        <v>2430001.5</v>
      </c>
      <c r="L27" s="48"/>
      <c r="M27" s="41"/>
      <c r="N27" s="41"/>
      <c r="O27" s="41"/>
      <c r="P27" s="41"/>
      <c r="Q27" s="41"/>
      <c r="R27" s="41"/>
      <c r="S27" s="41"/>
      <c r="T27" s="41"/>
      <c r="U27" s="41"/>
      <c r="V27" s="41"/>
      <c r="W27" s="41"/>
      <c r="X27" s="41"/>
      <c r="Y27" s="41"/>
      <c r="Z27" s="41"/>
    </row>
    <row r="28" spans="1:26" ht="12.75" customHeight="1">
      <c r="A28" s="49">
        <v>506</v>
      </c>
      <c r="B28" s="60" t="str">
        <f>IF(AND(A28&gt;0,A28&lt;534),VLOOKUP(A28,FICHA_2024!$A$2:$B$534,2,0),"Ingrese el numero del item")</f>
        <v>Manillas para identificación personal en áreas de trabajo y participantes de los eventos. Manilla: Manillas de identificación para eventos en papel tyvek estampadas de diferentes colores. De 2 cm de ancho. Diseño, colores (fluorescentes), texto y logos entregado por la FUGA</v>
      </c>
      <c r="C28" s="56" t="s">
        <v>564</v>
      </c>
      <c r="D28" s="57" t="s">
        <v>565</v>
      </c>
      <c r="E28" s="46">
        <v>12</v>
      </c>
      <c r="F28" s="59">
        <f t="shared" si="0"/>
        <v>205462.18487394959</v>
      </c>
      <c r="G28" s="59">
        <f t="shared" si="1"/>
        <v>39037.815126050409</v>
      </c>
      <c r="H28" s="58">
        <f>IFERROR(VLOOKUP(A28,FICHA_2024!$A$2:$F$531,5,0),0)</f>
        <v>244500</v>
      </c>
      <c r="I28" s="56" t="str">
        <f t="shared" si="2"/>
        <v>%</v>
      </c>
      <c r="J28" s="56" t="str">
        <f t="shared" si="3"/>
        <v>$0</v>
      </c>
      <c r="K28" s="61">
        <f t="shared" si="4"/>
        <v>2934000</v>
      </c>
      <c r="L28" s="48"/>
      <c r="M28" s="41"/>
      <c r="N28" s="41"/>
      <c r="O28" s="41"/>
      <c r="P28" s="41"/>
      <c r="Q28" s="41"/>
      <c r="R28" s="41"/>
      <c r="S28" s="41"/>
      <c r="T28" s="41"/>
      <c r="U28" s="41"/>
      <c r="V28" s="41"/>
      <c r="W28" s="41"/>
      <c r="X28" s="41"/>
      <c r="Y28" s="41"/>
      <c r="Z28" s="41"/>
    </row>
    <row r="29" spans="1:26" ht="44.25" customHeight="1">
      <c r="A29" s="49"/>
      <c r="B29" s="60"/>
      <c r="C29" s="56"/>
      <c r="D29" s="57"/>
      <c r="E29" s="46"/>
      <c r="F29" s="59"/>
      <c r="G29" s="59"/>
      <c r="H29" s="58"/>
      <c r="I29" s="56"/>
      <c r="J29" s="72" t="s">
        <v>588</v>
      </c>
      <c r="K29" s="61">
        <f>K3+K4+K5+K6+K7+K8+K9+K10+K11+K12+K13+K14+K15+K16+K17+K18+K19+K20+K21+K22+K23+K24+K25+K26+K27+K28</f>
        <v>28410326.25</v>
      </c>
      <c r="L29" s="48"/>
      <c r="M29" s="41"/>
      <c r="N29" s="41"/>
      <c r="O29" s="41"/>
      <c r="P29" s="41"/>
      <c r="Q29" s="41"/>
      <c r="R29" s="41"/>
      <c r="S29" s="41"/>
      <c r="T29" s="41"/>
      <c r="U29" s="41"/>
      <c r="V29" s="41"/>
      <c r="W29" s="41"/>
      <c r="X29" s="41"/>
      <c r="Y29" s="41"/>
      <c r="Z29" s="41"/>
    </row>
    <row r="30" spans="1:26" ht="12.75" customHeight="1">
      <c r="A30" s="51"/>
      <c r="B30" s="41"/>
      <c r="C30" s="41"/>
      <c r="D30" s="41"/>
      <c r="E30" s="41"/>
      <c r="F30" s="41"/>
      <c r="G30" s="41"/>
      <c r="H30" s="41"/>
      <c r="I30" s="41"/>
      <c r="J30" s="41"/>
      <c r="K30" s="41"/>
      <c r="L30" s="50"/>
      <c r="M30" s="41"/>
      <c r="N30" s="41"/>
      <c r="O30" s="41"/>
      <c r="P30" s="41"/>
      <c r="Q30" s="41"/>
      <c r="R30" s="41"/>
      <c r="S30" s="41"/>
      <c r="T30" s="41"/>
      <c r="U30" s="41"/>
      <c r="V30" s="41"/>
      <c r="W30" s="41"/>
      <c r="X30" s="41"/>
      <c r="Y30" s="41"/>
      <c r="Z30" s="41"/>
    </row>
    <row r="31" spans="1:26" ht="12.75" customHeight="1">
      <c r="A31" s="51"/>
      <c r="B31" s="41"/>
      <c r="C31" s="41"/>
      <c r="D31" s="41"/>
      <c r="E31" s="41"/>
      <c r="F31" s="41"/>
      <c r="G31" s="41"/>
      <c r="H31" s="41"/>
      <c r="I31" s="41"/>
      <c r="J31" s="41"/>
      <c r="K31" s="41"/>
      <c r="L31" s="50"/>
      <c r="M31" s="41"/>
      <c r="N31" s="41"/>
      <c r="O31" s="41"/>
      <c r="P31" s="41"/>
      <c r="Q31" s="41"/>
      <c r="R31" s="41"/>
      <c r="S31" s="41"/>
      <c r="T31" s="41"/>
      <c r="U31" s="41"/>
      <c r="V31" s="41"/>
      <c r="W31" s="41"/>
      <c r="X31" s="41"/>
      <c r="Y31" s="41"/>
      <c r="Z31" s="41"/>
    </row>
    <row r="32" spans="1:26" ht="12.75" customHeight="1">
      <c r="A32" s="51"/>
      <c r="B32" s="41"/>
      <c r="C32" s="41"/>
      <c r="D32" s="41"/>
      <c r="E32" s="41"/>
      <c r="F32" s="41"/>
      <c r="G32" s="41"/>
      <c r="H32" s="41"/>
      <c r="I32" s="41"/>
      <c r="J32" s="41"/>
      <c r="K32" s="41"/>
      <c r="L32" s="50"/>
      <c r="M32" s="41"/>
      <c r="N32" s="41"/>
      <c r="O32" s="41"/>
      <c r="P32" s="41"/>
      <c r="Q32" s="41"/>
      <c r="R32" s="41"/>
      <c r="S32" s="41"/>
      <c r="T32" s="41"/>
      <c r="U32" s="41"/>
      <c r="V32" s="41"/>
      <c r="W32" s="41"/>
      <c r="X32" s="41"/>
      <c r="Y32" s="41"/>
      <c r="Z32" s="41"/>
    </row>
    <row r="33" spans="1:26" ht="12.75" customHeight="1">
      <c r="A33" s="51"/>
      <c r="B33" s="41"/>
      <c r="C33" s="41"/>
      <c r="D33" s="41"/>
      <c r="E33" s="41"/>
      <c r="F33" s="41"/>
      <c r="G33" s="41"/>
      <c r="H33" s="41"/>
      <c r="I33" s="41"/>
      <c r="J33" s="41"/>
      <c r="K33" s="41"/>
      <c r="L33" s="50"/>
      <c r="M33" s="41"/>
      <c r="N33" s="41"/>
      <c r="O33" s="41"/>
      <c r="P33" s="41"/>
      <c r="Q33" s="41"/>
      <c r="R33" s="41"/>
      <c r="S33" s="41"/>
      <c r="T33" s="41"/>
      <c r="U33" s="41"/>
      <c r="V33" s="41"/>
      <c r="W33" s="41"/>
      <c r="X33" s="41"/>
      <c r="Y33" s="41"/>
      <c r="Z33" s="41"/>
    </row>
    <row r="34" spans="1:26" ht="12.75" customHeight="1">
      <c r="A34" s="51"/>
      <c r="B34" s="41"/>
      <c r="C34" s="41"/>
      <c r="D34" s="41"/>
      <c r="E34" s="41"/>
      <c r="F34" s="41"/>
      <c r="G34" s="41"/>
      <c r="H34" s="41"/>
      <c r="I34" s="41"/>
      <c r="J34" s="41"/>
      <c r="K34" s="41"/>
      <c r="L34" s="50"/>
      <c r="M34" s="41"/>
      <c r="N34" s="41"/>
      <c r="O34" s="41"/>
      <c r="P34" s="41"/>
      <c r="Q34" s="41"/>
      <c r="R34" s="41"/>
      <c r="S34" s="41"/>
      <c r="T34" s="41"/>
      <c r="U34" s="41"/>
      <c r="V34" s="41"/>
      <c r="W34" s="41"/>
      <c r="X34" s="41"/>
      <c r="Y34" s="41"/>
      <c r="Z34" s="41"/>
    </row>
    <row r="35" spans="1:26" ht="12.75" customHeight="1">
      <c r="A35" s="51"/>
      <c r="B35" s="41"/>
      <c r="C35" s="41"/>
      <c r="D35" s="41"/>
      <c r="E35" s="41"/>
      <c r="F35" s="41"/>
      <c r="G35" s="41"/>
      <c r="H35" s="41"/>
      <c r="I35" s="41"/>
      <c r="J35" s="41"/>
      <c r="K35" s="41"/>
      <c r="L35" s="50"/>
      <c r="M35" s="41"/>
      <c r="N35" s="41"/>
      <c r="O35" s="41"/>
      <c r="P35" s="41"/>
      <c r="Q35" s="41"/>
      <c r="R35" s="41"/>
      <c r="S35" s="41"/>
      <c r="T35" s="41"/>
      <c r="U35" s="41"/>
      <c r="V35" s="41"/>
      <c r="W35" s="41"/>
      <c r="X35" s="41"/>
      <c r="Y35" s="41"/>
      <c r="Z35" s="41"/>
    </row>
    <row r="36" spans="1:26" ht="12.75" customHeight="1">
      <c r="A36" s="51"/>
      <c r="B36" s="41"/>
      <c r="C36" s="41"/>
      <c r="D36" s="41"/>
      <c r="E36" s="41"/>
      <c r="F36" s="41"/>
      <c r="G36" s="41"/>
      <c r="H36" s="41"/>
      <c r="I36" s="41"/>
      <c r="J36" s="41"/>
      <c r="K36" s="41"/>
      <c r="L36" s="50"/>
      <c r="M36" s="41"/>
      <c r="N36" s="41"/>
      <c r="O36" s="41"/>
      <c r="P36" s="41"/>
      <c r="Q36" s="41"/>
      <c r="R36" s="41"/>
      <c r="S36" s="41"/>
      <c r="T36" s="41"/>
      <c r="U36" s="41"/>
      <c r="V36" s="41"/>
      <c r="W36" s="41"/>
      <c r="X36" s="41"/>
      <c r="Y36" s="41"/>
      <c r="Z36" s="41"/>
    </row>
    <row r="37" spans="1:26" ht="12.75" customHeight="1">
      <c r="A37" s="51"/>
      <c r="B37" s="41"/>
      <c r="C37" s="41"/>
      <c r="D37" s="41"/>
      <c r="E37" s="41"/>
      <c r="F37" s="41"/>
      <c r="G37" s="41"/>
      <c r="H37" s="41"/>
      <c r="I37" s="41"/>
      <c r="J37" s="41"/>
      <c r="K37" s="41"/>
      <c r="L37" s="50"/>
      <c r="M37" s="41"/>
      <c r="N37" s="41"/>
      <c r="O37" s="41"/>
      <c r="P37" s="41"/>
      <c r="Q37" s="41"/>
      <c r="R37" s="41"/>
      <c r="S37" s="41"/>
      <c r="T37" s="41"/>
      <c r="U37" s="41"/>
      <c r="V37" s="41"/>
      <c r="W37" s="41"/>
      <c r="X37" s="41"/>
      <c r="Y37" s="41"/>
      <c r="Z37" s="41"/>
    </row>
    <row r="38" spans="1:26" ht="12.75" customHeight="1">
      <c r="A38" s="51"/>
      <c r="B38" s="41"/>
      <c r="C38" s="41"/>
      <c r="D38" s="41"/>
      <c r="E38" s="41"/>
      <c r="F38" s="41"/>
      <c r="G38" s="41"/>
      <c r="H38" s="41"/>
      <c r="I38" s="41"/>
      <c r="J38" s="41"/>
      <c r="K38" s="41"/>
      <c r="L38" s="50"/>
      <c r="M38" s="41"/>
      <c r="N38" s="41"/>
      <c r="O38" s="41"/>
      <c r="P38" s="41"/>
      <c r="Q38" s="41"/>
      <c r="R38" s="41"/>
      <c r="S38" s="41"/>
      <c r="T38" s="41"/>
      <c r="U38" s="41"/>
      <c r="V38" s="41"/>
      <c r="W38" s="41"/>
      <c r="X38" s="41"/>
      <c r="Y38" s="41"/>
      <c r="Z38" s="41"/>
    </row>
    <row r="39" spans="1:26" ht="12.75" customHeight="1">
      <c r="A39" s="51"/>
      <c r="B39" s="41"/>
      <c r="C39" s="41"/>
      <c r="D39" s="41"/>
      <c r="E39" s="41"/>
      <c r="F39" s="41"/>
      <c r="G39" s="41"/>
      <c r="H39" s="41"/>
      <c r="I39" s="41"/>
      <c r="J39" s="41"/>
      <c r="K39" s="41"/>
      <c r="L39" s="50"/>
      <c r="M39" s="41"/>
      <c r="N39" s="41"/>
      <c r="O39" s="41"/>
      <c r="P39" s="41"/>
      <c r="Q39" s="41"/>
      <c r="R39" s="41"/>
      <c r="S39" s="41"/>
      <c r="T39" s="41"/>
      <c r="U39" s="41"/>
      <c r="V39" s="41"/>
      <c r="W39" s="41"/>
      <c r="X39" s="41"/>
      <c r="Y39" s="41"/>
      <c r="Z39" s="41"/>
    </row>
    <row r="40" spans="1:26" ht="12.75" customHeight="1">
      <c r="A40" s="51"/>
      <c r="B40" s="41"/>
      <c r="C40" s="41"/>
      <c r="D40" s="41"/>
      <c r="E40" s="41"/>
      <c r="F40" s="41"/>
      <c r="G40" s="41"/>
      <c r="H40" s="41"/>
      <c r="I40" s="41"/>
      <c r="J40" s="41"/>
      <c r="K40" s="41"/>
      <c r="L40" s="50"/>
      <c r="M40" s="41"/>
      <c r="N40" s="41"/>
      <c r="O40" s="41"/>
      <c r="P40" s="41"/>
      <c r="Q40" s="41"/>
      <c r="R40" s="41"/>
      <c r="S40" s="41"/>
      <c r="T40" s="41"/>
      <c r="U40" s="41"/>
      <c r="V40" s="41"/>
      <c r="W40" s="41"/>
      <c r="X40" s="41"/>
      <c r="Y40" s="41"/>
      <c r="Z40" s="41"/>
    </row>
    <row r="41" spans="1:26" ht="12.75" customHeight="1">
      <c r="A41" s="51"/>
      <c r="B41" s="41"/>
      <c r="C41" s="41"/>
      <c r="D41" s="41"/>
      <c r="E41" s="41"/>
      <c r="F41" s="41"/>
      <c r="G41" s="41"/>
      <c r="H41" s="41"/>
      <c r="I41" s="41"/>
      <c r="J41" s="41"/>
      <c r="K41" s="41"/>
      <c r="L41" s="50"/>
      <c r="M41" s="41"/>
      <c r="N41" s="41"/>
      <c r="O41" s="41"/>
      <c r="P41" s="41"/>
      <c r="Q41" s="41"/>
      <c r="R41" s="41"/>
      <c r="S41" s="41"/>
      <c r="T41" s="41"/>
      <c r="U41" s="41"/>
      <c r="V41" s="41"/>
      <c r="W41" s="41"/>
      <c r="X41" s="41"/>
      <c r="Y41" s="41"/>
      <c r="Z41" s="41"/>
    </row>
    <row r="42" spans="1:26" ht="12.75" customHeight="1">
      <c r="A42" s="51"/>
      <c r="B42" s="41"/>
      <c r="C42" s="41"/>
      <c r="D42" s="41"/>
      <c r="E42" s="41"/>
      <c r="F42" s="41"/>
      <c r="G42" s="41"/>
      <c r="H42" s="41"/>
      <c r="I42" s="41"/>
      <c r="J42" s="41"/>
      <c r="K42" s="41"/>
      <c r="L42" s="50"/>
      <c r="M42" s="41"/>
      <c r="N42" s="41"/>
      <c r="O42" s="41"/>
      <c r="P42" s="41"/>
      <c r="Q42" s="41"/>
      <c r="R42" s="41"/>
      <c r="S42" s="41"/>
      <c r="T42" s="41"/>
      <c r="U42" s="41"/>
      <c r="V42" s="41"/>
      <c r="W42" s="41"/>
      <c r="X42" s="41"/>
      <c r="Y42" s="41"/>
      <c r="Z42" s="41"/>
    </row>
    <row r="43" spans="1:26" ht="12.75" customHeight="1">
      <c r="A43" s="51"/>
      <c r="B43" s="41"/>
      <c r="C43" s="41"/>
      <c r="D43" s="41"/>
      <c r="E43" s="41"/>
      <c r="F43" s="41"/>
      <c r="G43" s="41"/>
      <c r="H43" s="41"/>
      <c r="I43" s="41"/>
      <c r="J43" s="41"/>
      <c r="K43" s="41"/>
      <c r="L43" s="50"/>
      <c r="M43" s="41"/>
      <c r="N43" s="41"/>
      <c r="O43" s="41"/>
      <c r="P43" s="41"/>
      <c r="Q43" s="41"/>
      <c r="R43" s="41"/>
      <c r="S43" s="41"/>
      <c r="T43" s="41"/>
      <c r="U43" s="41"/>
      <c r="V43" s="41"/>
      <c r="W43" s="41"/>
      <c r="X43" s="41"/>
      <c r="Y43" s="41"/>
      <c r="Z43" s="41"/>
    </row>
    <row r="44" spans="1:26" ht="12.75" customHeight="1">
      <c r="A44" s="51"/>
      <c r="B44" s="41"/>
      <c r="C44" s="41"/>
      <c r="D44" s="41"/>
      <c r="E44" s="41"/>
      <c r="F44" s="41"/>
      <c r="G44" s="41"/>
      <c r="H44" s="41"/>
      <c r="I44" s="41"/>
      <c r="J44" s="41"/>
      <c r="K44" s="41"/>
      <c r="L44" s="50"/>
      <c r="M44" s="41"/>
      <c r="N44" s="41"/>
      <c r="O44" s="41"/>
      <c r="P44" s="41"/>
      <c r="Q44" s="41"/>
      <c r="R44" s="41"/>
      <c r="S44" s="41"/>
      <c r="T44" s="41"/>
      <c r="U44" s="41"/>
      <c r="V44" s="41"/>
      <c r="W44" s="41"/>
      <c r="X44" s="41"/>
      <c r="Y44" s="41"/>
      <c r="Z44" s="41"/>
    </row>
    <row r="45" spans="1:26" ht="12.75" customHeight="1">
      <c r="A45" s="51"/>
      <c r="B45" s="41"/>
      <c r="C45" s="41"/>
      <c r="D45" s="41"/>
      <c r="E45" s="41"/>
      <c r="F45" s="41"/>
      <c r="G45" s="41"/>
      <c r="H45" s="41"/>
      <c r="I45" s="41"/>
      <c r="J45" s="41"/>
      <c r="K45" s="41"/>
      <c r="L45" s="50"/>
      <c r="M45" s="41"/>
      <c r="N45" s="41"/>
      <c r="O45" s="41"/>
      <c r="P45" s="41"/>
      <c r="Q45" s="41"/>
      <c r="R45" s="41"/>
      <c r="S45" s="41"/>
      <c r="T45" s="41"/>
      <c r="U45" s="41"/>
      <c r="V45" s="41"/>
      <c r="W45" s="41"/>
      <c r="X45" s="41"/>
      <c r="Y45" s="41"/>
      <c r="Z45" s="41"/>
    </row>
    <row r="46" spans="1:26" ht="12.75" customHeight="1">
      <c r="A46" s="51"/>
      <c r="B46" s="41"/>
      <c r="C46" s="41"/>
      <c r="D46" s="41"/>
      <c r="E46" s="41"/>
      <c r="F46" s="41"/>
      <c r="G46" s="41"/>
      <c r="H46" s="41"/>
      <c r="I46" s="41"/>
      <c r="J46" s="41"/>
      <c r="K46" s="41"/>
      <c r="L46" s="50"/>
      <c r="M46" s="41"/>
      <c r="N46" s="41"/>
      <c r="O46" s="41"/>
      <c r="P46" s="41"/>
      <c r="Q46" s="41"/>
      <c r="R46" s="41"/>
      <c r="S46" s="41"/>
      <c r="T46" s="41"/>
      <c r="U46" s="41"/>
      <c r="V46" s="41"/>
      <c r="W46" s="41"/>
      <c r="X46" s="41"/>
      <c r="Y46" s="41"/>
      <c r="Z46" s="41"/>
    </row>
    <row r="47" spans="1:26" ht="12.75" customHeight="1">
      <c r="A47" s="51"/>
      <c r="B47" s="41"/>
      <c r="C47" s="41"/>
      <c r="D47" s="41"/>
      <c r="E47" s="41"/>
      <c r="F47" s="41"/>
      <c r="G47" s="41"/>
      <c r="H47" s="41"/>
      <c r="I47" s="41"/>
      <c r="J47" s="41"/>
      <c r="K47" s="41"/>
      <c r="L47" s="50"/>
      <c r="M47" s="41"/>
      <c r="N47" s="41"/>
      <c r="O47" s="41"/>
      <c r="P47" s="41"/>
      <c r="Q47" s="41"/>
      <c r="R47" s="41"/>
      <c r="S47" s="41"/>
      <c r="T47" s="41"/>
      <c r="U47" s="41"/>
      <c r="V47" s="41"/>
      <c r="W47" s="41"/>
      <c r="X47" s="41"/>
      <c r="Y47" s="41"/>
      <c r="Z47" s="41"/>
    </row>
    <row r="48" spans="1:26" ht="12.75" customHeight="1">
      <c r="A48" s="51"/>
      <c r="B48" s="41"/>
      <c r="C48" s="41"/>
      <c r="D48" s="41"/>
      <c r="E48" s="41"/>
      <c r="F48" s="41"/>
      <c r="G48" s="41"/>
      <c r="H48" s="41"/>
      <c r="I48" s="41"/>
      <c r="J48" s="41"/>
      <c r="K48" s="41"/>
      <c r="L48" s="50"/>
      <c r="M48" s="41"/>
      <c r="N48" s="41"/>
      <c r="O48" s="41"/>
      <c r="P48" s="41"/>
      <c r="Q48" s="41"/>
      <c r="R48" s="41"/>
      <c r="S48" s="41"/>
      <c r="T48" s="41"/>
      <c r="U48" s="41"/>
      <c r="V48" s="41"/>
      <c r="W48" s="41"/>
      <c r="X48" s="41"/>
      <c r="Y48" s="41"/>
      <c r="Z48" s="41"/>
    </row>
    <row r="49" spans="1:26" ht="12.75" customHeight="1">
      <c r="A49" s="51"/>
      <c r="B49" s="41"/>
      <c r="C49" s="41"/>
      <c r="D49" s="41"/>
      <c r="E49" s="41"/>
      <c r="F49" s="41"/>
      <c r="G49" s="41"/>
      <c r="H49" s="41"/>
      <c r="I49" s="41"/>
      <c r="J49" s="41"/>
      <c r="K49" s="41"/>
      <c r="L49" s="50"/>
      <c r="M49" s="41"/>
      <c r="N49" s="41"/>
      <c r="O49" s="41"/>
      <c r="P49" s="41"/>
      <c r="Q49" s="41"/>
      <c r="R49" s="41"/>
      <c r="S49" s="41"/>
      <c r="T49" s="41"/>
      <c r="U49" s="41"/>
      <c r="V49" s="41"/>
      <c r="W49" s="41"/>
      <c r="X49" s="41"/>
      <c r="Y49" s="41"/>
      <c r="Z49" s="41"/>
    </row>
    <row r="50" spans="1:26" ht="12.75" customHeight="1">
      <c r="A50" s="51"/>
      <c r="B50" s="41"/>
      <c r="C50" s="41"/>
      <c r="D50" s="41"/>
      <c r="E50" s="41"/>
      <c r="F50" s="41"/>
      <c r="G50" s="41"/>
      <c r="H50" s="41"/>
      <c r="I50" s="41"/>
      <c r="J50" s="41"/>
      <c r="K50" s="41"/>
      <c r="L50" s="50"/>
      <c r="M50" s="41"/>
      <c r="N50" s="41"/>
      <c r="O50" s="41"/>
      <c r="P50" s="41"/>
      <c r="Q50" s="41"/>
      <c r="R50" s="41"/>
      <c r="S50" s="41"/>
      <c r="T50" s="41"/>
      <c r="U50" s="41"/>
      <c r="V50" s="41"/>
      <c r="W50" s="41"/>
      <c r="X50" s="41"/>
      <c r="Y50" s="41"/>
      <c r="Z50" s="41"/>
    </row>
    <row r="51" spans="1:26" ht="12.75" customHeight="1">
      <c r="A51" s="51"/>
      <c r="B51" s="41"/>
      <c r="C51" s="41"/>
      <c r="D51" s="41"/>
      <c r="E51" s="41"/>
      <c r="F51" s="41"/>
      <c r="G51" s="41"/>
      <c r="H51" s="41"/>
      <c r="I51" s="41"/>
      <c r="J51" s="41"/>
      <c r="K51" s="41"/>
      <c r="L51" s="50"/>
      <c r="M51" s="41"/>
      <c r="N51" s="41"/>
      <c r="O51" s="41"/>
      <c r="P51" s="41"/>
      <c r="Q51" s="41"/>
      <c r="R51" s="41"/>
      <c r="S51" s="41"/>
      <c r="T51" s="41"/>
      <c r="U51" s="41"/>
      <c r="V51" s="41"/>
      <c r="W51" s="41"/>
      <c r="X51" s="41"/>
      <c r="Y51" s="41"/>
      <c r="Z51" s="41"/>
    </row>
    <row r="52" spans="1:26" ht="12.75" customHeight="1">
      <c r="A52" s="51"/>
      <c r="B52" s="41"/>
      <c r="C52" s="41"/>
      <c r="D52" s="41"/>
      <c r="E52" s="41"/>
      <c r="F52" s="41"/>
      <c r="G52" s="41"/>
      <c r="H52" s="41"/>
      <c r="I52" s="41"/>
      <c r="J52" s="41"/>
      <c r="K52" s="41"/>
      <c r="L52" s="50"/>
      <c r="M52" s="41"/>
      <c r="N52" s="41"/>
      <c r="O52" s="41"/>
      <c r="P52" s="41"/>
      <c r="Q52" s="41"/>
      <c r="R52" s="41"/>
      <c r="S52" s="41"/>
      <c r="T52" s="41"/>
      <c r="U52" s="41"/>
      <c r="V52" s="41"/>
      <c r="W52" s="41"/>
      <c r="X52" s="41"/>
      <c r="Y52" s="41"/>
      <c r="Z52" s="41"/>
    </row>
    <row r="53" spans="1:26" ht="12.75" customHeight="1">
      <c r="A53" s="51"/>
      <c r="B53" s="41"/>
      <c r="C53" s="41"/>
      <c r="D53" s="41"/>
      <c r="E53" s="41"/>
      <c r="F53" s="41"/>
      <c r="G53" s="41"/>
      <c r="H53" s="41"/>
      <c r="I53" s="41"/>
      <c r="J53" s="41"/>
      <c r="K53" s="41"/>
      <c r="L53" s="50"/>
      <c r="M53" s="41"/>
      <c r="N53" s="41"/>
      <c r="O53" s="41"/>
      <c r="P53" s="41"/>
      <c r="Q53" s="41"/>
      <c r="R53" s="41"/>
      <c r="S53" s="41"/>
      <c r="T53" s="41"/>
      <c r="U53" s="41"/>
      <c r="V53" s="41"/>
      <c r="W53" s="41"/>
      <c r="X53" s="41"/>
      <c r="Y53" s="41"/>
      <c r="Z53" s="41"/>
    </row>
    <row r="54" spans="1:26" ht="12.75" customHeight="1">
      <c r="A54" s="51"/>
      <c r="B54" s="41"/>
      <c r="C54" s="41"/>
      <c r="D54" s="41"/>
      <c r="E54" s="41"/>
      <c r="F54" s="41"/>
      <c r="G54" s="41"/>
      <c r="H54" s="41"/>
      <c r="I54" s="41"/>
      <c r="J54" s="41"/>
      <c r="K54" s="41"/>
      <c r="L54" s="50"/>
      <c r="M54" s="41"/>
      <c r="N54" s="41"/>
      <c r="O54" s="41"/>
      <c r="P54" s="41"/>
      <c r="Q54" s="41"/>
      <c r="R54" s="41"/>
      <c r="S54" s="41"/>
      <c r="T54" s="41"/>
      <c r="U54" s="41"/>
      <c r="V54" s="41"/>
      <c r="W54" s="41"/>
      <c r="X54" s="41"/>
      <c r="Y54" s="41"/>
      <c r="Z54" s="41"/>
    </row>
    <row r="55" spans="1:26" ht="12.75" customHeight="1">
      <c r="A55" s="51"/>
      <c r="B55" s="41"/>
      <c r="C55" s="41"/>
      <c r="D55" s="41"/>
      <c r="E55" s="41"/>
      <c r="F55" s="41"/>
      <c r="G55" s="41"/>
      <c r="H55" s="41"/>
      <c r="I55" s="41"/>
      <c r="J55" s="41"/>
      <c r="K55" s="41"/>
      <c r="L55" s="50"/>
      <c r="M55" s="41"/>
      <c r="N55" s="41"/>
      <c r="O55" s="41"/>
      <c r="P55" s="41"/>
      <c r="Q55" s="41"/>
      <c r="R55" s="41"/>
      <c r="S55" s="41"/>
      <c r="T55" s="41"/>
      <c r="U55" s="41"/>
      <c r="V55" s="41"/>
      <c r="W55" s="41"/>
      <c r="X55" s="41"/>
      <c r="Y55" s="41"/>
      <c r="Z55" s="41"/>
    </row>
    <row r="56" spans="1:26" ht="12.75" customHeight="1">
      <c r="A56" s="51"/>
      <c r="B56" s="41"/>
      <c r="C56" s="41"/>
      <c r="D56" s="41"/>
      <c r="E56" s="41"/>
      <c r="F56" s="41"/>
      <c r="G56" s="41"/>
      <c r="H56" s="41"/>
      <c r="I56" s="41"/>
      <c r="J56" s="41"/>
      <c r="K56" s="41"/>
      <c r="L56" s="50"/>
      <c r="M56" s="41"/>
      <c r="N56" s="41"/>
      <c r="O56" s="41"/>
      <c r="P56" s="41"/>
      <c r="Q56" s="41"/>
      <c r="R56" s="41"/>
      <c r="S56" s="41"/>
      <c r="T56" s="41"/>
      <c r="U56" s="41"/>
      <c r="V56" s="41"/>
      <c r="W56" s="41"/>
      <c r="X56" s="41"/>
      <c r="Y56" s="41"/>
      <c r="Z56" s="41"/>
    </row>
    <row r="57" spans="1:26" ht="12.75" customHeight="1">
      <c r="A57" s="51"/>
      <c r="B57" s="41"/>
      <c r="C57" s="41"/>
      <c r="D57" s="41"/>
      <c r="E57" s="41"/>
      <c r="F57" s="41"/>
      <c r="G57" s="41"/>
      <c r="H57" s="41"/>
      <c r="I57" s="41"/>
      <c r="J57" s="41"/>
      <c r="K57" s="41"/>
      <c r="L57" s="50"/>
      <c r="M57" s="41"/>
      <c r="N57" s="41"/>
      <c r="O57" s="41"/>
      <c r="P57" s="41"/>
      <c r="Q57" s="41"/>
      <c r="R57" s="41"/>
      <c r="S57" s="41"/>
      <c r="T57" s="41"/>
      <c r="U57" s="41"/>
      <c r="V57" s="41"/>
      <c r="W57" s="41"/>
      <c r="X57" s="41"/>
      <c r="Y57" s="41"/>
      <c r="Z57" s="41"/>
    </row>
    <row r="58" spans="1:26" ht="12.75" customHeight="1">
      <c r="A58" s="51"/>
      <c r="B58" s="41"/>
      <c r="C58" s="41"/>
      <c r="D58" s="41"/>
      <c r="E58" s="41"/>
      <c r="F58" s="41"/>
      <c r="G58" s="41"/>
      <c r="H58" s="41"/>
      <c r="I58" s="41"/>
      <c r="J58" s="41"/>
      <c r="K58" s="41"/>
      <c r="L58" s="50"/>
      <c r="M58" s="41"/>
      <c r="N58" s="41"/>
      <c r="O58" s="41"/>
      <c r="P58" s="41"/>
      <c r="Q58" s="41"/>
      <c r="R58" s="41"/>
      <c r="S58" s="41"/>
      <c r="T58" s="41"/>
      <c r="U58" s="41"/>
      <c r="V58" s="41"/>
      <c r="W58" s="41"/>
      <c r="X58" s="41"/>
      <c r="Y58" s="41"/>
      <c r="Z58" s="41"/>
    </row>
    <row r="59" spans="1:26" ht="12.75" customHeight="1">
      <c r="A59" s="51"/>
      <c r="B59" s="41"/>
      <c r="C59" s="41"/>
      <c r="D59" s="41"/>
      <c r="E59" s="41"/>
      <c r="F59" s="41"/>
      <c r="G59" s="41"/>
      <c r="H59" s="41"/>
      <c r="I59" s="41"/>
      <c r="J59" s="41"/>
      <c r="K59" s="41"/>
      <c r="L59" s="50"/>
      <c r="M59" s="41"/>
      <c r="N59" s="41"/>
      <c r="O59" s="41"/>
      <c r="P59" s="41"/>
      <c r="Q59" s="41"/>
      <c r="R59" s="41"/>
      <c r="S59" s="41"/>
      <c r="T59" s="41"/>
      <c r="U59" s="41"/>
      <c r="V59" s="41"/>
      <c r="W59" s="41"/>
      <c r="X59" s="41"/>
      <c r="Y59" s="41"/>
      <c r="Z59" s="41"/>
    </row>
    <row r="60" spans="1:26" ht="12.75" customHeight="1">
      <c r="A60" s="51"/>
      <c r="B60" s="41"/>
      <c r="C60" s="41"/>
      <c r="D60" s="41"/>
      <c r="E60" s="41"/>
      <c r="F60" s="41"/>
      <c r="G60" s="41"/>
      <c r="H60" s="41"/>
      <c r="I60" s="41"/>
      <c r="J60" s="41"/>
      <c r="K60" s="41"/>
      <c r="L60" s="50"/>
      <c r="M60" s="41"/>
      <c r="N60" s="41"/>
      <c r="O60" s="41"/>
      <c r="P60" s="41"/>
      <c r="Q60" s="41"/>
      <c r="R60" s="41"/>
      <c r="S60" s="41"/>
      <c r="T60" s="41"/>
      <c r="U60" s="41"/>
      <c r="V60" s="41"/>
      <c r="W60" s="41"/>
      <c r="X60" s="41"/>
      <c r="Y60" s="41"/>
      <c r="Z60" s="41"/>
    </row>
    <row r="61" spans="1:26" ht="12.75" customHeight="1">
      <c r="A61" s="51"/>
      <c r="B61" s="41"/>
      <c r="C61" s="41"/>
      <c r="D61" s="41"/>
      <c r="E61" s="41"/>
      <c r="F61" s="41"/>
      <c r="G61" s="41"/>
      <c r="H61" s="41"/>
      <c r="I61" s="41"/>
      <c r="J61" s="41"/>
      <c r="K61" s="41"/>
      <c r="L61" s="50"/>
      <c r="M61" s="41"/>
      <c r="N61" s="41"/>
      <c r="O61" s="41"/>
      <c r="P61" s="41"/>
      <c r="Q61" s="41"/>
      <c r="R61" s="41"/>
      <c r="S61" s="41"/>
      <c r="T61" s="41"/>
      <c r="U61" s="41"/>
      <c r="V61" s="41"/>
      <c r="W61" s="41"/>
      <c r="X61" s="41"/>
      <c r="Y61" s="41"/>
      <c r="Z61" s="41"/>
    </row>
    <row r="62" spans="1:26" ht="12.75" customHeight="1">
      <c r="A62" s="51"/>
      <c r="B62" s="41"/>
      <c r="C62" s="41"/>
      <c r="D62" s="41"/>
      <c r="E62" s="41"/>
      <c r="F62" s="41"/>
      <c r="G62" s="41"/>
      <c r="H62" s="41"/>
      <c r="I62" s="41"/>
      <c r="J62" s="41"/>
      <c r="K62" s="41"/>
      <c r="L62" s="50"/>
      <c r="M62" s="41"/>
      <c r="N62" s="41"/>
      <c r="O62" s="41"/>
      <c r="P62" s="41"/>
      <c r="Q62" s="41"/>
      <c r="R62" s="41"/>
      <c r="S62" s="41"/>
      <c r="T62" s="41"/>
      <c r="U62" s="41"/>
      <c r="V62" s="41"/>
      <c r="W62" s="41"/>
      <c r="X62" s="41"/>
      <c r="Y62" s="41"/>
      <c r="Z62" s="41"/>
    </row>
    <row r="63" spans="1:26" ht="12.75" customHeight="1">
      <c r="A63" s="51"/>
      <c r="B63" s="41"/>
      <c r="C63" s="41"/>
      <c r="D63" s="41"/>
      <c r="E63" s="41"/>
      <c r="F63" s="41"/>
      <c r="G63" s="41"/>
      <c r="H63" s="41"/>
      <c r="I63" s="41"/>
      <c r="J63" s="41"/>
      <c r="K63" s="41"/>
      <c r="L63" s="50"/>
      <c r="M63" s="41"/>
      <c r="N63" s="41"/>
      <c r="O63" s="41"/>
      <c r="P63" s="41"/>
      <c r="Q63" s="41"/>
      <c r="R63" s="41"/>
      <c r="S63" s="41"/>
      <c r="T63" s="41"/>
      <c r="U63" s="41"/>
      <c r="V63" s="41"/>
      <c r="W63" s="41"/>
      <c r="X63" s="41"/>
      <c r="Y63" s="41"/>
      <c r="Z63" s="41"/>
    </row>
    <row r="64" spans="1:26" ht="12.75" customHeight="1">
      <c r="A64" s="51"/>
      <c r="B64" s="41"/>
      <c r="C64" s="41"/>
      <c r="D64" s="41"/>
      <c r="E64" s="41"/>
      <c r="F64" s="41"/>
      <c r="G64" s="41"/>
      <c r="H64" s="41"/>
      <c r="I64" s="41"/>
      <c r="J64" s="41"/>
      <c r="K64" s="41"/>
      <c r="L64" s="50"/>
      <c r="M64" s="41"/>
      <c r="N64" s="41"/>
      <c r="O64" s="41"/>
      <c r="P64" s="41"/>
      <c r="Q64" s="41"/>
      <c r="R64" s="41"/>
      <c r="S64" s="41"/>
      <c r="T64" s="41"/>
      <c r="U64" s="41"/>
      <c r="V64" s="41"/>
      <c r="W64" s="41"/>
      <c r="X64" s="41"/>
      <c r="Y64" s="41"/>
      <c r="Z64" s="41"/>
    </row>
    <row r="65" spans="1:26" ht="12.75" customHeight="1">
      <c r="A65" s="51"/>
      <c r="B65" s="41"/>
      <c r="C65" s="41"/>
      <c r="D65" s="41"/>
      <c r="E65" s="41"/>
      <c r="F65" s="41"/>
      <c r="G65" s="41"/>
      <c r="H65" s="41"/>
      <c r="I65" s="41"/>
      <c r="J65" s="41"/>
      <c r="K65" s="41"/>
      <c r="L65" s="50"/>
      <c r="M65" s="41"/>
      <c r="N65" s="41"/>
      <c r="O65" s="41"/>
      <c r="P65" s="41"/>
      <c r="Q65" s="41"/>
      <c r="R65" s="41"/>
      <c r="S65" s="41"/>
      <c r="T65" s="41"/>
      <c r="U65" s="41"/>
      <c r="V65" s="41"/>
      <c r="W65" s="41"/>
      <c r="X65" s="41"/>
      <c r="Y65" s="41"/>
      <c r="Z65" s="41"/>
    </row>
    <row r="66" spans="1:26" ht="12.75" customHeight="1">
      <c r="A66" s="51"/>
      <c r="B66" s="41"/>
      <c r="C66" s="41"/>
      <c r="D66" s="41"/>
      <c r="E66" s="41"/>
      <c r="F66" s="41"/>
      <c r="G66" s="41"/>
      <c r="H66" s="41"/>
      <c r="I66" s="41"/>
      <c r="J66" s="41"/>
      <c r="K66" s="41"/>
      <c r="L66" s="50"/>
      <c r="M66" s="41"/>
      <c r="N66" s="41"/>
      <c r="O66" s="41"/>
      <c r="P66" s="41"/>
      <c r="Q66" s="41"/>
      <c r="R66" s="41"/>
      <c r="S66" s="41"/>
      <c r="T66" s="41"/>
      <c r="U66" s="41"/>
      <c r="V66" s="41"/>
      <c r="W66" s="41"/>
      <c r="X66" s="41"/>
      <c r="Y66" s="41"/>
      <c r="Z66" s="41"/>
    </row>
    <row r="67" spans="1:26" ht="12.75" customHeight="1">
      <c r="A67" s="51"/>
      <c r="B67" s="41"/>
      <c r="C67" s="41"/>
      <c r="D67" s="41"/>
      <c r="E67" s="41"/>
      <c r="F67" s="41"/>
      <c r="G67" s="41"/>
      <c r="H67" s="41"/>
      <c r="I67" s="41"/>
      <c r="J67" s="41"/>
      <c r="K67" s="41"/>
      <c r="L67" s="50"/>
      <c r="M67" s="41"/>
      <c r="N67" s="41"/>
      <c r="O67" s="41"/>
      <c r="P67" s="41"/>
      <c r="Q67" s="41"/>
      <c r="R67" s="41"/>
      <c r="S67" s="41"/>
      <c r="T67" s="41"/>
      <c r="U67" s="41"/>
      <c r="V67" s="41"/>
      <c r="W67" s="41"/>
      <c r="X67" s="41"/>
      <c r="Y67" s="41"/>
      <c r="Z67" s="41"/>
    </row>
    <row r="68" spans="1:26" ht="12.75" customHeight="1">
      <c r="A68" s="51"/>
      <c r="B68" s="41"/>
      <c r="C68" s="41"/>
      <c r="D68" s="41"/>
      <c r="E68" s="41"/>
      <c r="F68" s="41"/>
      <c r="G68" s="41"/>
      <c r="H68" s="41"/>
      <c r="I68" s="41"/>
      <c r="J68" s="41"/>
      <c r="K68" s="41"/>
      <c r="L68" s="50"/>
      <c r="M68" s="41"/>
      <c r="N68" s="41"/>
      <c r="O68" s="41"/>
      <c r="P68" s="41"/>
      <c r="Q68" s="41"/>
      <c r="R68" s="41"/>
      <c r="S68" s="41"/>
      <c r="T68" s="41"/>
      <c r="U68" s="41"/>
      <c r="V68" s="41"/>
      <c r="W68" s="41"/>
      <c r="X68" s="41"/>
      <c r="Y68" s="41"/>
      <c r="Z68" s="41"/>
    </row>
    <row r="69" spans="1:26" ht="12.75" customHeight="1">
      <c r="A69" s="51"/>
      <c r="B69" s="41"/>
      <c r="C69" s="41"/>
      <c r="D69" s="41"/>
      <c r="E69" s="41"/>
      <c r="F69" s="41"/>
      <c r="G69" s="41"/>
      <c r="H69" s="41"/>
      <c r="I69" s="41"/>
      <c r="J69" s="41"/>
      <c r="K69" s="41"/>
      <c r="L69" s="50"/>
      <c r="M69" s="41"/>
      <c r="N69" s="41"/>
      <c r="O69" s="41"/>
      <c r="P69" s="41"/>
      <c r="Q69" s="41"/>
      <c r="R69" s="41"/>
      <c r="S69" s="41"/>
      <c r="T69" s="41"/>
      <c r="U69" s="41"/>
      <c r="V69" s="41"/>
      <c r="W69" s="41"/>
      <c r="X69" s="41"/>
      <c r="Y69" s="41"/>
      <c r="Z69" s="41"/>
    </row>
    <row r="70" spans="1:26" ht="12.75" customHeight="1">
      <c r="A70" s="51"/>
      <c r="B70" s="41"/>
      <c r="C70" s="41"/>
      <c r="D70" s="41"/>
      <c r="E70" s="41"/>
      <c r="F70" s="41"/>
      <c r="G70" s="41"/>
      <c r="H70" s="41"/>
      <c r="I70" s="41"/>
      <c r="J70" s="41"/>
      <c r="K70" s="41"/>
      <c r="L70" s="50"/>
      <c r="M70" s="41"/>
      <c r="N70" s="41"/>
      <c r="O70" s="41"/>
      <c r="P70" s="41"/>
      <c r="Q70" s="41"/>
      <c r="R70" s="41"/>
      <c r="S70" s="41"/>
      <c r="T70" s="41"/>
      <c r="U70" s="41"/>
      <c r="V70" s="41"/>
      <c r="W70" s="41"/>
      <c r="X70" s="41"/>
      <c r="Y70" s="41"/>
      <c r="Z70" s="41"/>
    </row>
    <row r="71" spans="1:26" ht="12.75" customHeight="1">
      <c r="A71" s="51"/>
      <c r="B71" s="41"/>
      <c r="C71" s="41"/>
      <c r="D71" s="41"/>
      <c r="E71" s="41"/>
      <c r="F71" s="41"/>
      <c r="G71" s="41"/>
      <c r="H71" s="41"/>
      <c r="I71" s="41"/>
      <c r="J71" s="41"/>
      <c r="K71" s="41"/>
      <c r="L71" s="50"/>
      <c r="M71" s="41"/>
      <c r="N71" s="41"/>
      <c r="O71" s="41"/>
      <c r="P71" s="41"/>
      <c r="Q71" s="41"/>
      <c r="R71" s="41"/>
      <c r="S71" s="41"/>
      <c r="T71" s="41"/>
      <c r="U71" s="41"/>
      <c r="V71" s="41"/>
      <c r="W71" s="41"/>
      <c r="X71" s="41"/>
      <c r="Y71" s="41"/>
      <c r="Z71" s="41"/>
    </row>
    <row r="72" spans="1:26" ht="12.75" customHeight="1">
      <c r="A72" s="51"/>
      <c r="B72" s="41"/>
      <c r="C72" s="41"/>
      <c r="D72" s="41"/>
      <c r="E72" s="41"/>
      <c r="F72" s="41"/>
      <c r="G72" s="41"/>
      <c r="H72" s="41"/>
      <c r="I72" s="41"/>
      <c r="J72" s="41"/>
      <c r="K72" s="41"/>
      <c r="L72" s="50"/>
      <c r="M72" s="41"/>
      <c r="N72" s="41"/>
      <c r="O72" s="41"/>
      <c r="P72" s="41"/>
      <c r="Q72" s="41"/>
      <c r="R72" s="41"/>
      <c r="S72" s="41"/>
      <c r="T72" s="41"/>
      <c r="U72" s="41"/>
      <c r="V72" s="41"/>
      <c r="W72" s="41"/>
      <c r="X72" s="41"/>
      <c r="Y72" s="41"/>
      <c r="Z72" s="41"/>
    </row>
    <row r="73" spans="1:26" ht="12.75" customHeight="1">
      <c r="A73" s="51"/>
      <c r="B73" s="41"/>
      <c r="C73" s="41"/>
      <c r="D73" s="41"/>
      <c r="E73" s="41"/>
      <c r="F73" s="41"/>
      <c r="G73" s="41"/>
      <c r="H73" s="41"/>
      <c r="I73" s="41"/>
      <c r="J73" s="41"/>
      <c r="K73" s="41"/>
      <c r="L73" s="50"/>
      <c r="M73" s="41"/>
      <c r="N73" s="41"/>
      <c r="O73" s="41"/>
      <c r="P73" s="41"/>
      <c r="Q73" s="41"/>
      <c r="R73" s="41"/>
      <c r="S73" s="41"/>
      <c r="T73" s="41"/>
      <c r="U73" s="41"/>
      <c r="V73" s="41"/>
      <c r="W73" s="41"/>
      <c r="X73" s="41"/>
      <c r="Y73" s="41"/>
      <c r="Z73" s="41"/>
    </row>
    <row r="74" spans="1:26" ht="12.75" customHeight="1">
      <c r="A74" s="51"/>
      <c r="B74" s="41"/>
      <c r="C74" s="41"/>
      <c r="D74" s="41"/>
      <c r="E74" s="41"/>
      <c r="F74" s="41"/>
      <c r="G74" s="41"/>
      <c r="H74" s="41"/>
      <c r="I74" s="41"/>
      <c r="J74" s="41"/>
      <c r="K74" s="41"/>
      <c r="L74" s="50"/>
      <c r="M74" s="41"/>
      <c r="N74" s="41"/>
      <c r="O74" s="41"/>
      <c r="P74" s="41"/>
      <c r="Q74" s="41"/>
      <c r="R74" s="41"/>
      <c r="S74" s="41"/>
      <c r="T74" s="41"/>
      <c r="U74" s="41"/>
      <c r="V74" s="41"/>
      <c r="W74" s="41"/>
      <c r="X74" s="41"/>
      <c r="Y74" s="41"/>
      <c r="Z74" s="41"/>
    </row>
    <row r="75" spans="1:26" ht="12.75" customHeight="1">
      <c r="A75" s="51"/>
      <c r="B75" s="41"/>
      <c r="C75" s="41"/>
      <c r="D75" s="41"/>
      <c r="E75" s="41"/>
      <c r="F75" s="41"/>
      <c r="G75" s="41"/>
      <c r="H75" s="41"/>
      <c r="I75" s="41"/>
      <c r="J75" s="41"/>
      <c r="K75" s="41"/>
      <c r="L75" s="50"/>
      <c r="M75" s="41"/>
      <c r="N75" s="41"/>
      <c r="O75" s="41"/>
      <c r="P75" s="41"/>
      <c r="Q75" s="41"/>
      <c r="R75" s="41"/>
      <c r="S75" s="41"/>
      <c r="T75" s="41"/>
      <c r="U75" s="41"/>
      <c r="V75" s="41"/>
      <c r="W75" s="41"/>
      <c r="X75" s="41"/>
      <c r="Y75" s="41"/>
      <c r="Z75" s="41"/>
    </row>
    <row r="76" spans="1:26" ht="12.75" customHeight="1">
      <c r="A76" s="51"/>
      <c r="B76" s="41"/>
      <c r="C76" s="41"/>
      <c r="D76" s="41"/>
      <c r="E76" s="41"/>
      <c r="F76" s="41"/>
      <c r="G76" s="41"/>
      <c r="H76" s="41"/>
      <c r="I76" s="41"/>
      <c r="J76" s="41"/>
      <c r="K76" s="41"/>
      <c r="L76" s="50"/>
      <c r="M76" s="41"/>
      <c r="N76" s="41"/>
      <c r="O76" s="41"/>
      <c r="P76" s="41"/>
      <c r="Q76" s="41"/>
      <c r="R76" s="41"/>
      <c r="S76" s="41"/>
      <c r="T76" s="41"/>
      <c r="U76" s="41"/>
      <c r="V76" s="41"/>
      <c r="W76" s="41"/>
      <c r="X76" s="41"/>
      <c r="Y76" s="41"/>
      <c r="Z76" s="41"/>
    </row>
    <row r="77" spans="1:26" ht="12.75" customHeight="1">
      <c r="A77" s="51"/>
      <c r="B77" s="41"/>
      <c r="C77" s="41"/>
      <c r="D77" s="41"/>
      <c r="E77" s="41"/>
      <c r="F77" s="41"/>
      <c r="G77" s="41"/>
      <c r="H77" s="41"/>
      <c r="I77" s="41"/>
      <c r="J77" s="41"/>
      <c r="K77" s="41"/>
      <c r="L77" s="50"/>
      <c r="M77" s="41"/>
      <c r="N77" s="41"/>
      <c r="O77" s="41"/>
      <c r="P77" s="41"/>
      <c r="Q77" s="41"/>
      <c r="R77" s="41"/>
      <c r="S77" s="41"/>
      <c r="T77" s="41"/>
      <c r="U77" s="41"/>
      <c r="V77" s="41"/>
      <c r="W77" s="41"/>
      <c r="X77" s="41"/>
      <c r="Y77" s="41"/>
      <c r="Z77" s="41"/>
    </row>
    <row r="78" spans="1:26" ht="12.75" customHeight="1">
      <c r="A78" s="51"/>
      <c r="B78" s="41"/>
      <c r="C78" s="41"/>
      <c r="D78" s="41"/>
      <c r="E78" s="41"/>
      <c r="F78" s="41"/>
      <c r="G78" s="41"/>
      <c r="H78" s="41"/>
      <c r="I78" s="41"/>
      <c r="J78" s="41"/>
      <c r="K78" s="41"/>
      <c r="L78" s="50"/>
      <c r="M78" s="41"/>
      <c r="N78" s="41"/>
      <c r="O78" s="41"/>
      <c r="P78" s="41"/>
      <c r="Q78" s="41"/>
      <c r="R78" s="41"/>
      <c r="S78" s="41"/>
      <c r="T78" s="41"/>
      <c r="U78" s="41"/>
      <c r="V78" s="41"/>
      <c r="W78" s="41"/>
      <c r="X78" s="41"/>
      <c r="Y78" s="41"/>
      <c r="Z78" s="41"/>
    </row>
    <row r="79" spans="1:26" ht="12.75" customHeight="1">
      <c r="A79" s="51"/>
      <c r="B79" s="41"/>
      <c r="C79" s="41"/>
      <c r="D79" s="41"/>
      <c r="E79" s="41"/>
      <c r="F79" s="41"/>
      <c r="G79" s="41"/>
      <c r="H79" s="41"/>
      <c r="I79" s="41"/>
      <c r="J79" s="41"/>
      <c r="K79" s="41"/>
      <c r="L79" s="50"/>
      <c r="M79" s="41"/>
      <c r="N79" s="41"/>
      <c r="O79" s="41"/>
      <c r="P79" s="41"/>
      <c r="Q79" s="41"/>
      <c r="R79" s="41"/>
      <c r="S79" s="41"/>
      <c r="T79" s="41"/>
      <c r="U79" s="41"/>
      <c r="V79" s="41"/>
      <c r="W79" s="41"/>
      <c r="X79" s="41"/>
      <c r="Y79" s="41"/>
      <c r="Z79" s="41"/>
    </row>
    <row r="80" spans="1:26" ht="12.75" customHeight="1">
      <c r="A80" s="51"/>
      <c r="B80" s="41"/>
      <c r="C80" s="41"/>
      <c r="D80" s="41"/>
      <c r="E80" s="41"/>
      <c r="F80" s="41"/>
      <c r="G80" s="41"/>
      <c r="H80" s="41"/>
      <c r="I80" s="41"/>
      <c r="J80" s="41"/>
      <c r="K80" s="41"/>
      <c r="L80" s="50"/>
      <c r="M80" s="41"/>
      <c r="N80" s="41"/>
      <c r="O80" s="41"/>
      <c r="P80" s="41"/>
      <c r="Q80" s="41"/>
      <c r="R80" s="41"/>
      <c r="S80" s="41"/>
      <c r="T80" s="41"/>
      <c r="U80" s="41"/>
      <c r="V80" s="41"/>
      <c r="W80" s="41"/>
      <c r="X80" s="41"/>
      <c r="Y80" s="41"/>
      <c r="Z80" s="41"/>
    </row>
    <row r="81" spans="1:26" ht="12.75" customHeight="1">
      <c r="A81" s="51"/>
      <c r="B81" s="41"/>
      <c r="C81" s="41"/>
      <c r="D81" s="41"/>
      <c r="E81" s="41"/>
      <c r="F81" s="41"/>
      <c r="G81" s="41"/>
      <c r="H81" s="41"/>
      <c r="I81" s="41"/>
      <c r="J81" s="41"/>
      <c r="K81" s="41"/>
      <c r="L81" s="50"/>
      <c r="M81" s="41"/>
      <c r="N81" s="41"/>
      <c r="O81" s="41"/>
      <c r="P81" s="41"/>
      <c r="Q81" s="41"/>
      <c r="R81" s="41"/>
      <c r="S81" s="41"/>
      <c r="T81" s="41"/>
      <c r="U81" s="41"/>
      <c r="V81" s="41"/>
      <c r="W81" s="41"/>
      <c r="X81" s="41"/>
      <c r="Y81" s="41"/>
      <c r="Z81" s="41"/>
    </row>
    <row r="82" spans="1:26" ht="12.75" customHeight="1">
      <c r="A82" s="51"/>
      <c r="B82" s="41"/>
      <c r="C82" s="41"/>
      <c r="D82" s="41"/>
      <c r="E82" s="41"/>
      <c r="F82" s="41"/>
      <c r="G82" s="41"/>
      <c r="H82" s="41"/>
      <c r="I82" s="41"/>
      <c r="J82" s="41"/>
      <c r="K82" s="41"/>
      <c r="L82" s="50"/>
      <c r="M82" s="41"/>
      <c r="N82" s="41"/>
      <c r="O82" s="41"/>
      <c r="P82" s="41"/>
      <c r="Q82" s="41"/>
      <c r="R82" s="41"/>
      <c r="S82" s="41"/>
      <c r="T82" s="41"/>
      <c r="U82" s="41"/>
      <c r="V82" s="41"/>
      <c r="W82" s="41"/>
      <c r="X82" s="41"/>
      <c r="Y82" s="41"/>
      <c r="Z82" s="41"/>
    </row>
    <row r="83" spans="1:26" ht="12.75" customHeight="1">
      <c r="A83" s="51"/>
      <c r="B83" s="41"/>
      <c r="C83" s="41"/>
      <c r="D83" s="41"/>
      <c r="E83" s="41"/>
      <c r="F83" s="41"/>
      <c r="G83" s="41"/>
      <c r="H83" s="41"/>
      <c r="I83" s="41"/>
      <c r="J83" s="41"/>
      <c r="K83" s="41"/>
      <c r="L83" s="50"/>
      <c r="M83" s="41"/>
      <c r="N83" s="41"/>
      <c r="O83" s="41"/>
      <c r="P83" s="41"/>
      <c r="Q83" s="41"/>
      <c r="R83" s="41"/>
      <c r="S83" s="41"/>
      <c r="T83" s="41"/>
      <c r="U83" s="41"/>
      <c r="V83" s="41"/>
      <c r="W83" s="41"/>
      <c r="X83" s="41"/>
      <c r="Y83" s="41"/>
      <c r="Z83" s="41"/>
    </row>
    <row r="84" spans="1:26" ht="12.75" customHeight="1">
      <c r="A84" s="51"/>
      <c r="B84" s="41"/>
      <c r="C84" s="41"/>
      <c r="D84" s="41"/>
      <c r="E84" s="41"/>
      <c r="F84" s="41"/>
      <c r="G84" s="41"/>
      <c r="H84" s="41"/>
      <c r="I84" s="41"/>
      <c r="J84" s="41"/>
      <c r="K84" s="41"/>
      <c r="L84" s="50"/>
      <c r="M84" s="41"/>
      <c r="N84" s="41"/>
      <c r="O84" s="41"/>
      <c r="P84" s="41"/>
      <c r="Q84" s="41"/>
      <c r="R84" s="41"/>
      <c r="S84" s="41"/>
      <c r="T84" s="41"/>
      <c r="U84" s="41"/>
      <c r="V84" s="41"/>
      <c r="W84" s="41"/>
      <c r="X84" s="41"/>
      <c r="Y84" s="41"/>
      <c r="Z84" s="41"/>
    </row>
    <row r="85" spans="1:26" ht="12.75" customHeight="1">
      <c r="A85" s="51"/>
      <c r="B85" s="41"/>
      <c r="C85" s="41"/>
      <c r="D85" s="41"/>
      <c r="E85" s="41"/>
      <c r="F85" s="41"/>
      <c r="G85" s="41"/>
      <c r="H85" s="41"/>
      <c r="I85" s="41"/>
      <c r="J85" s="41"/>
      <c r="K85" s="41"/>
      <c r="L85" s="50"/>
      <c r="M85" s="41"/>
      <c r="N85" s="41"/>
      <c r="O85" s="41"/>
      <c r="P85" s="41"/>
      <c r="Q85" s="41"/>
      <c r="R85" s="41"/>
      <c r="S85" s="41"/>
      <c r="T85" s="41"/>
      <c r="U85" s="41"/>
      <c r="V85" s="41"/>
      <c r="W85" s="41"/>
      <c r="X85" s="41"/>
      <c r="Y85" s="41"/>
      <c r="Z85" s="41"/>
    </row>
    <row r="86" spans="1:26" ht="12.75" customHeight="1">
      <c r="A86" s="51"/>
      <c r="B86" s="41"/>
      <c r="C86" s="41"/>
      <c r="D86" s="41"/>
      <c r="E86" s="41"/>
      <c r="F86" s="41"/>
      <c r="G86" s="41"/>
      <c r="H86" s="41"/>
      <c r="I86" s="41"/>
      <c r="J86" s="41"/>
      <c r="K86" s="41"/>
      <c r="L86" s="50"/>
      <c r="M86" s="41"/>
      <c r="N86" s="41"/>
      <c r="O86" s="41"/>
      <c r="P86" s="41"/>
      <c r="Q86" s="41"/>
      <c r="R86" s="41"/>
      <c r="S86" s="41"/>
      <c r="T86" s="41"/>
      <c r="U86" s="41"/>
      <c r="V86" s="41"/>
      <c r="W86" s="41"/>
      <c r="X86" s="41"/>
      <c r="Y86" s="41"/>
      <c r="Z86" s="41"/>
    </row>
    <row r="87" spans="1:26" ht="12.75" customHeight="1">
      <c r="A87" s="51"/>
      <c r="B87" s="41"/>
      <c r="C87" s="41"/>
      <c r="D87" s="41"/>
      <c r="E87" s="41"/>
      <c r="F87" s="41"/>
      <c r="G87" s="41"/>
      <c r="H87" s="41"/>
      <c r="I87" s="41"/>
      <c r="J87" s="41"/>
      <c r="K87" s="41"/>
      <c r="L87" s="50"/>
      <c r="M87" s="41"/>
      <c r="N87" s="41"/>
      <c r="O87" s="41"/>
      <c r="P87" s="41"/>
      <c r="Q87" s="41"/>
      <c r="R87" s="41"/>
      <c r="S87" s="41"/>
      <c r="T87" s="41"/>
      <c r="U87" s="41"/>
      <c r="V87" s="41"/>
      <c r="W87" s="41"/>
      <c r="X87" s="41"/>
      <c r="Y87" s="41"/>
      <c r="Z87" s="41"/>
    </row>
    <row r="88" spans="1:26" ht="12.75" customHeight="1">
      <c r="A88" s="51"/>
      <c r="B88" s="41"/>
      <c r="C88" s="41"/>
      <c r="D88" s="41"/>
      <c r="E88" s="41"/>
      <c r="F88" s="41"/>
      <c r="G88" s="41"/>
      <c r="H88" s="41"/>
      <c r="I88" s="41"/>
      <c r="J88" s="41"/>
      <c r="K88" s="41"/>
      <c r="L88" s="50"/>
      <c r="M88" s="41"/>
      <c r="N88" s="41"/>
      <c r="O88" s="41"/>
      <c r="P88" s="41"/>
      <c r="Q88" s="41"/>
      <c r="R88" s="41"/>
      <c r="S88" s="41"/>
      <c r="T88" s="41"/>
      <c r="U88" s="41"/>
      <c r="V88" s="41"/>
      <c r="W88" s="41"/>
      <c r="X88" s="41"/>
      <c r="Y88" s="41"/>
      <c r="Z88" s="41"/>
    </row>
    <row r="89" spans="1:26" ht="12.75" customHeight="1">
      <c r="A89" s="51"/>
      <c r="B89" s="41"/>
      <c r="C89" s="41"/>
      <c r="D89" s="41"/>
      <c r="E89" s="41"/>
      <c r="F89" s="41"/>
      <c r="G89" s="41"/>
      <c r="H89" s="41"/>
      <c r="I89" s="41"/>
      <c r="J89" s="41"/>
      <c r="K89" s="41"/>
      <c r="L89" s="50"/>
      <c r="M89" s="41"/>
      <c r="N89" s="41"/>
      <c r="O89" s="41"/>
      <c r="P89" s="41"/>
      <c r="Q89" s="41"/>
      <c r="R89" s="41"/>
      <c r="S89" s="41"/>
      <c r="T89" s="41"/>
      <c r="U89" s="41"/>
      <c r="V89" s="41"/>
      <c r="W89" s="41"/>
      <c r="X89" s="41"/>
      <c r="Y89" s="41"/>
      <c r="Z89" s="41"/>
    </row>
    <row r="90" spans="1:26" ht="12.75" customHeight="1">
      <c r="A90" s="51"/>
      <c r="B90" s="41"/>
      <c r="C90" s="41"/>
      <c r="D90" s="41"/>
      <c r="E90" s="41"/>
      <c r="F90" s="41"/>
      <c r="G90" s="41"/>
      <c r="H90" s="41"/>
      <c r="I90" s="41"/>
      <c r="J90" s="41"/>
      <c r="K90" s="41"/>
      <c r="L90" s="50"/>
      <c r="M90" s="41"/>
      <c r="N90" s="41"/>
      <c r="O90" s="41"/>
      <c r="P90" s="41"/>
      <c r="Q90" s="41"/>
      <c r="R90" s="41"/>
      <c r="S90" s="41"/>
      <c r="T90" s="41"/>
      <c r="U90" s="41"/>
      <c r="V90" s="41"/>
      <c r="W90" s="41"/>
      <c r="X90" s="41"/>
      <c r="Y90" s="41"/>
      <c r="Z90" s="41"/>
    </row>
    <row r="91" spans="1:26" ht="12.75" customHeight="1">
      <c r="A91" s="51"/>
      <c r="B91" s="41"/>
      <c r="C91" s="41"/>
      <c r="D91" s="41"/>
      <c r="E91" s="41"/>
      <c r="F91" s="41"/>
      <c r="G91" s="41"/>
      <c r="H91" s="41"/>
      <c r="I91" s="41"/>
      <c r="J91" s="41"/>
      <c r="K91" s="41"/>
      <c r="L91" s="50"/>
      <c r="M91" s="41"/>
      <c r="N91" s="41"/>
      <c r="O91" s="41"/>
      <c r="P91" s="41"/>
      <c r="Q91" s="41"/>
      <c r="R91" s="41"/>
      <c r="S91" s="41"/>
      <c r="T91" s="41"/>
      <c r="U91" s="41"/>
      <c r="V91" s="41"/>
      <c r="W91" s="41"/>
      <c r="X91" s="41"/>
      <c r="Y91" s="41"/>
      <c r="Z91" s="41"/>
    </row>
    <row r="92" spans="1:26" ht="12.75" customHeight="1">
      <c r="A92" s="51"/>
      <c r="B92" s="41"/>
      <c r="C92" s="41"/>
      <c r="D92" s="41"/>
      <c r="E92" s="41"/>
      <c r="F92" s="41"/>
      <c r="G92" s="41"/>
      <c r="H92" s="41"/>
      <c r="I92" s="41"/>
      <c r="J92" s="41"/>
      <c r="K92" s="41"/>
      <c r="L92" s="50"/>
      <c r="M92" s="41"/>
      <c r="N92" s="41"/>
      <c r="O92" s="41"/>
      <c r="P92" s="41"/>
      <c r="Q92" s="41"/>
      <c r="R92" s="41"/>
      <c r="S92" s="41"/>
      <c r="T92" s="41"/>
      <c r="U92" s="41"/>
      <c r="V92" s="41"/>
      <c r="W92" s="41"/>
      <c r="X92" s="41"/>
      <c r="Y92" s="41"/>
      <c r="Z92" s="41"/>
    </row>
    <row r="93" spans="1:26" ht="12.75" customHeight="1">
      <c r="A93" s="51"/>
      <c r="B93" s="41"/>
      <c r="C93" s="41"/>
      <c r="D93" s="41"/>
      <c r="E93" s="41"/>
      <c r="F93" s="41"/>
      <c r="G93" s="41"/>
      <c r="H93" s="41"/>
      <c r="I93" s="41"/>
      <c r="J93" s="41"/>
      <c r="K93" s="41"/>
      <c r="L93" s="50"/>
      <c r="M93" s="41"/>
      <c r="N93" s="41"/>
      <c r="O93" s="41"/>
      <c r="P93" s="41"/>
      <c r="Q93" s="41"/>
      <c r="R93" s="41"/>
      <c r="S93" s="41"/>
      <c r="T93" s="41"/>
      <c r="U93" s="41"/>
      <c r="V93" s="41"/>
      <c r="W93" s="41"/>
      <c r="X93" s="41"/>
      <c r="Y93" s="41"/>
      <c r="Z93" s="41"/>
    </row>
    <row r="94" spans="1:26" ht="12.75" customHeight="1">
      <c r="A94" s="51"/>
      <c r="B94" s="41"/>
      <c r="C94" s="41"/>
      <c r="D94" s="41"/>
      <c r="E94" s="41"/>
      <c r="F94" s="41"/>
      <c r="G94" s="41"/>
      <c r="H94" s="41"/>
      <c r="I94" s="41"/>
      <c r="J94" s="41"/>
      <c r="K94" s="41"/>
      <c r="L94" s="50"/>
      <c r="M94" s="41"/>
      <c r="N94" s="41"/>
      <c r="O94" s="41"/>
      <c r="P94" s="41"/>
      <c r="Q94" s="41"/>
      <c r="R94" s="41"/>
      <c r="S94" s="41"/>
      <c r="T94" s="41"/>
      <c r="U94" s="41"/>
      <c r="V94" s="41"/>
      <c r="W94" s="41"/>
      <c r="X94" s="41"/>
      <c r="Y94" s="41"/>
      <c r="Z94" s="41"/>
    </row>
    <row r="95" spans="1:26" ht="12.75" customHeight="1">
      <c r="A95" s="51"/>
      <c r="B95" s="41"/>
      <c r="C95" s="41"/>
      <c r="D95" s="41"/>
      <c r="E95" s="41"/>
      <c r="F95" s="41"/>
      <c r="G95" s="41"/>
      <c r="H95" s="41"/>
      <c r="I95" s="41"/>
      <c r="J95" s="41"/>
      <c r="K95" s="41"/>
      <c r="L95" s="50"/>
      <c r="M95" s="41"/>
      <c r="N95" s="41"/>
      <c r="O95" s="41"/>
      <c r="P95" s="41"/>
      <c r="Q95" s="41"/>
      <c r="R95" s="41"/>
      <c r="S95" s="41"/>
      <c r="T95" s="41"/>
      <c r="U95" s="41"/>
      <c r="V95" s="41"/>
      <c r="W95" s="41"/>
      <c r="X95" s="41"/>
      <c r="Y95" s="41"/>
      <c r="Z95" s="41"/>
    </row>
    <row r="96" spans="1:26" ht="12.75" customHeight="1">
      <c r="A96" s="51"/>
      <c r="B96" s="41"/>
      <c r="C96" s="41"/>
      <c r="D96" s="41"/>
      <c r="E96" s="41"/>
      <c r="F96" s="41"/>
      <c r="G96" s="41"/>
      <c r="H96" s="41"/>
      <c r="I96" s="41"/>
      <c r="J96" s="41"/>
      <c r="K96" s="41"/>
      <c r="L96" s="50"/>
      <c r="M96" s="41"/>
      <c r="N96" s="41"/>
      <c r="O96" s="41"/>
      <c r="P96" s="41"/>
      <c r="Q96" s="41"/>
      <c r="R96" s="41"/>
      <c r="S96" s="41"/>
      <c r="T96" s="41"/>
      <c r="U96" s="41"/>
      <c r="V96" s="41"/>
      <c r="W96" s="41"/>
      <c r="X96" s="41"/>
      <c r="Y96" s="41"/>
      <c r="Z96" s="41"/>
    </row>
    <row r="97" spans="1:26" ht="12.75" customHeight="1">
      <c r="A97" s="51"/>
      <c r="B97" s="41"/>
      <c r="C97" s="41"/>
      <c r="D97" s="41"/>
      <c r="E97" s="41"/>
      <c r="F97" s="41"/>
      <c r="G97" s="41"/>
      <c r="H97" s="41"/>
      <c r="I97" s="41"/>
      <c r="J97" s="41"/>
      <c r="K97" s="41"/>
      <c r="L97" s="50"/>
      <c r="M97" s="41"/>
      <c r="N97" s="41"/>
      <c r="O97" s="41"/>
      <c r="P97" s="41"/>
      <c r="Q97" s="41"/>
      <c r="R97" s="41"/>
      <c r="S97" s="41"/>
      <c r="T97" s="41"/>
      <c r="U97" s="41"/>
      <c r="V97" s="41"/>
      <c r="W97" s="41"/>
      <c r="X97" s="41"/>
      <c r="Y97" s="41"/>
      <c r="Z97" s="41"/>
    </row>
    <row r="98" spans="1:26" ht="12.75" customHeight="1">
      <c r="A98" s="51"/>
      <c r="B98" s="41"/>
      <c r="C98" s="41"/>
      <c r="D98" s="41"/>
      <c r="E98" s="41"/>
      <c r="F98" s="41"/>
      <c r="G98" s="41"/>
      <c r="H98" s="41"/>
      <c r="I98" s="41"/>
      <c r="J98" s="41"/>
      <c r="K98" s="41"/>
      <c r="L98" s="50"/>
      <c r="M98" s="41"/>
      <c r="N98" s="41"/>
      <c r="O98" s="41"/>
      <c r="P98" s="41"/>
      <c r="Q98" s="41"/>
      <c r="R98" s="41"/>
      <c r="S98" s="41"/>
      <c r="T98" s="41"/>
      <c r="U98" s="41"/>
      <c r="V98" s="41"/>
      <c r="W98" s="41"/>
      <c r="X98" s="41"/>
      <c r="Y98" s="41"/>
      <c r="Z98" s="41"/>
    </row>
    <row r="99" spans="1:26" ht="12.75" customHeight="1">
      <c r="A99" s="51"/>
      <c r="B99" s="41"/>
      <c r="C99" s="41"/>
      <c r="D99" s="41"/>
      <c r="E99" s="41"/>
      <c r="F99" s="41"/>
      <c r="G99" s="41"/>
      <c r="H99" s="41"/>
      <c r="I99" s="41"/>
      <c r="J99" s="41"/>
      <c r="K99" s="41"/>
      <c r="L99" s="50"/>
      <c r="M99" s="41"/>
      <c r="N99" s="41"/>
      <c r="O99" s="41"/>
      <c r="P99" s="41"/>
      <c r="Q99" s="41"/>
      <c r="R99" s="41"/>
      <c r="S99" s="41"/>
      <c r="T99" s="41"/>
      <c r="U99" s="41"/>
      <c r="V99" s="41"/>
      <c r="W99" s="41"/>
      <c r="X99" s="41"/>
      <c r="Y99" s="41"/>
      <c r="Z99" s="41"/>
    </row>
    <row r="100" spans="1:26" ht="12.75" customHeight="1">
      <c r="A100" s="51"/>
      <c r="B100" s="41"/>
      <c r="C100" s="41"/>
      <c r="D100" s="41"/>
      <c r="E100" s="41"/>
      <c r="F100" s="41"/>
      <c r="G100" s="41"/>
      <c r="H100" s="41"/>
      <c r="I100" s="41"/>
      <c r="J100" s="41"/>
      <c r="K100" s="41"/>
      <c r="L100" s="50"/>
      <c r="M100" s="41"/>
      <c r="N100" s="41"/>
      <c r="O100" s="41"/>
      <c r="P100" s="41"/>
      <c r="Q100" s="41"/>
      <c r="R100" s="41"/>
      <c r="S100" s="41"/>
      <c r="T100" s="41"/>
      <c r="U100" s="41"/>
      <c r="V100" s="41"/>
      <c r="W100" s="41"/>
      <c r="X100" s="41"/>
      <c r="Y100" s="41"/>
      <c r="Z100" s="41"/>
    </row>
    <row r="101" spans="1:26" ht="12.75" customHeight="1">
      <c r="A101" s="51"/>
      <c r="B101" s="41"/>
      <c r="C101" s="41"/>
      <c r="D101" s="41"/>
      <c r="E101" s="41"/>
      <c r="F101" s="41"/>
      <c r="G101" s="41"/>
      <c r="H101" s="41"/>
      <c r="I101" s="41"/>
      <c r="J101" s="41"/>
      <c r="K101" s="41"/>
      <c r="L101" s="50"/>
      <c r="M101" s="41"/>
      <c r="N101" s="41"/>
      <c r="O101" s="41"/>
      <c r="P101" s="41"/>
      <c r="Q101" s="41"/>
      <c r="R101" s="41"/>
      <c r="S101" s="41"/>
      <c r="T101" s="41"/>
      <c r="U101" s="41"/>
      <c r="V101" s="41"/>
      <c r="W101" s="41"/>
      <c r="X101" s="41"/>
      <c r="Y101" s="41"/>
      <c r="Z101" s="41"/>
    </row>
    <row r="102" spans="1:26" ht="12.75" customHeight="1">
      <c r="A102" s="51"/>
      <c r="B102" s="41"/>
      <c r="C102" s="41"/>
      <c r="D102" s="41"/>
      <c r="E102" s="41"/>
      <c r="F102" s="41"/>
      <c r="G102" s="41"/>
      <c r="H102" s="41"/>
      <c r="I102" s="41"/>
      <c r="J102" s="41"/>
      <c r="K102" s="41"/>
      <c r="L102" s="50"/>
      <c r="M102" s="41"/>
      <c r="N102" s="41"/>
      <c r="O102" s="41"/>
      <c r="P102" s="41"/>
      <c r="Q102" s="41"/>
      <c r="R102" s="41"/>
      <c r="S102" s="41"/>
      <c r="T102" s="41"/>
      <c r="U102" s="41"/>
      <c r="V102" s="41"/>
      <c r="W102" s="41"/>
      <c r="X102" s="41"/>
      <c r="Y102" s="41"/>
      <c r="Z102" s="41"/>
    </row>
    <row r="103" spans="1:26" ht="12.75" customHeight="1">
      <c r="A103" s="51"/>
      <c r="B103" s="41"/>
      <c r="C103" s="41"/>
      <c r="D103" s="41"/>
      <c r="E103" s="41"/>
      <c r="F103" s="41"/>
      <c r="G103" s="41"/>
      <c r="H103" s="41"/>
      <c r="I103" s="41"/>
      <c r="J103" s="41"/>
      <c r="K103" s="41"/>
      <c r="L103" s="50"/>
      <c r="M103" s="41"/>
      <c r="N103" s="41"/>
      <c r="O103" s="41"/>
      <c r="P103" s="41"/>
      <c r="Q103" s="41"/>
      <c r="R103" s="41"/>
      <c r="S103" s="41"/>
      <c r="T103" s="41"/>
      <c r="U103" s="41"/>
      <c r="V103" s="41"/>
      <c r="W103" s="41"/>
      <c r="X103" s="41"/>
      <c r="Y103" s="41"/>
      <c r="Z103" s="41"/>
    </row>
    <row r="104" spans="1:26" ht="12.75" customHeight="1">
      <c r="A104" s="51"/>
      <c r="B104" s="41"/>
      <c r="C104" s="41"/>
      <c r="D104" s="41"/>
      <c r="E104" s="41"/>
      <c r="F104" s="41"/>
      <c r="G104" s="41"/>
      <c r="H104" s="41"/>
      <c r="I104" s="41"/>
      <c r="J104" s="41"/>
      <c r="K104" s="41"/>
      <c r="L104" s="50"/>
      <c r="M104" s="41"/>
      <c r="N104" s="41"/>
      <c r="O104" s="41"/>
      <c r="P104" s="41"/>
      <c r="Q104" s="41"/>
      <c r="R104" s="41"/>
      <c r="S104" s="41"/>
      <c r="T104" s="41"/>
      <c r="U104" s="41"/>
      <c r="V104" s="41"/>
      <c r="W104" s="41"/>
      <c r="X104" s="41"/>
      <c r="Y104" s="41"/>
      <c r="Z104" s="41"/>
    </row>
    <row r="105" spans="1:26" ht="12.75" customHeight="1">
      <c r="A105" s="51"/>
      <c r="B105" s="41"/>
      <c r="C105" s="41"/>
      <c r="D105" s="41"/>
      <c r="E105" s="41"/>
      <c r="F105" s="41"/>
      <c r="G105" s="41"/>
      <c r="H105" s="41"/>
      <c r="I105" s="41"/>
      <c r="J105" s="41"/>
      <c r="K105" s="41"/>
      <c r="L105" s="50"/>
      <c r="M105" s="41"/>
      <c r="N105" s="41"/>
      <c r="O105" s="41"/>
      <c r="P105" s="41"/>
      <c r="Q105" s="41"/>
      <c r="R105" s="41"/>
      <c r="S105" s="41"/>
      <c r="T105" s="41"/>
      <c r="U105" s="41"/>
      <c r="V105" s="41"/>
      <c r="W105" s="41"/>
      <c r="X105" s="41"/>
      <c r="Y105" s="41"/>
      <c r="Z105" s="41"/>
    </row>
    <row r="106" spans="1:26" ht="12.75" customHeight="1">
      <c r="A106" s="51"/>
      <c r="B106" s="41"/>
      <c r="C106" s="41"/>
      <c r="D106" s="41"/>
      <c r="E106" s="41"/>
      <c r="F106" s="41"/>
      <c r="G106" s="41"/>
      <c r="H106" s="41"/>
      <c r="I106" s="41"/>
      <c r="J106" s="41"/>
      <c r="K106" s="41"/>
      <c r="L106" s="50"/>
      <c r="M106" s="41"/>
      <c r="N106" s="41"/>
      <c r="O106" s="41"/>
      <c r="P106" s="41"/>
      <c r="Q106" s="41"/>
      <c r="R106" s="41"/>
      <c r="S106" s="41"/>
      <c r="T106" s="41"/>
      <c r="U106" s="41"/>
      <c r="V106" s="41"/>
      <c r="W106" s="41"/>
      <c r="X106" s="41"/>
      <c r="Y106" s="41"/>
      <c r="Z106" s="41"/>
    </row>
    <row r="107" spans="1:26" ht="12.75" customHeight="1">
      <c r="A107" s="51"/>
      <c r="B107" s="41"/>
      <c r="C107" s="41"/>
      <c r="D107" s="41"/>
      <c r="E107" s="41"/>
      <c r="F107" s="41"/>
      <c r="G107" s="41"/>
      <c r="H107" s="41"/>
      <c r="I107" s="41"/>
      <c r="J107" s="41"/>
      <c r="K107" s="41"/>
      <c r="L107" s="50"/>
      <c r="M107" s="41"/>
      <c r="N107" s="41"/>
      <c r="O107" s="41"/>
      <c r="P107" s="41"/>
      <c r="Q107" s="41"/>
      <c r="R107" s="41"/>
      <c r="S107" s="41"/>
      <c r="T107" s="41"/>
      <c r="U107" s="41"/>
      <c r="V107" s="41"/>
      <c r="W107" s="41"/>
      <c r="X107" s="41"/>
      <c r="Y107" s="41"/>
      <c r="Z107" s="41"/>
    </row>
    <row r="108" spans="1:26" ht="12.75" customHeight="1">
      <c r="A108" s="51"/>
      <c r="B108" s="41"/>
      <c r="C108" s="41"/>
      <c r="D108" s="41"/>
      <c r="E108" s="41"/>
      <c r="F108" s="41"/>
      <c r="G108" s="41"/>
      <c r="H108" s="41"/>
      <c r="I108" s="41"/>
      <c r="J108" s="41"/>
      <c r="K108" s="41"/>
      <c r="L108" s="50"/>
      <c r="M108" s="41"/>
      <c r="N108" s="41"/>
      <c r="O108" s="41"/>
      <c r="P108" s="41"/>
      <c r="Q108" s="41"/>
      <c r="R108" s="41"/>
      <c r="S108" s="41"/>
      <c r="T108" s="41"/>
      <c r="U108" s="41"/>
      <c r="V108" s="41"/>
      <c r="W108" s="41"/>
      <c r="X108" s="41"/>
      <c r="Y108" s="41"/>
      <c r="Z108" s="41"/>
    </row>
    <row r="109" spans="1:26" ht="12.75" customHeight="1">
      <c r="A109" s="51"/>
      <c r="B109" s="41"/>
      <c r="C109" s="41"/>
      <c r="D109" s="41"/>
      <c r="E109" s="41"/>
      <c r="F109" s="41"/>
      <c r="G109" s="41"/>
      <c r="H109" s="41"/>
      <c r="I109" s="41"/>
      <c r="J109" s="41"/>
      <c r="K109" s="41"/>
      <c r="L109" s="50"/>
      <c r="M109" s="41"/>
      <c r="N109" s="41"/>
      <c r="O109" s="41"/>
      <c r="P109" s="41"/>
      <c r="Q109" s="41"/>
      <c r="R109" s="41"/>
      <c r="S109" s="41"/>
      <c r="T109" s="41"/>
      <c r="U109" s="41"/>
      <c r="V109" s="41"/>
      <c r="W109" s="41"/>
      <c r="X109" s="41"/>
      <c r="Y109" s="41"/>
      <c r="Z109" s="41"/>
    </row>
    <row r="110" spans="1:26" ht="12.75" customHeight="1">
      <c r="A110" s="51"/>
      <c r="B110" s="41"/>
      <c r="C110" s="41"/>
      <c r="D110" s="41"/>
      <c r="E110" s="41"/>
      <c r="F110" s="41"/>
      <c r="G110" s="41"/>
      <c r="H110" s="41"/>
      <c r="I110" s="41"/>
      <c r="J110" s="41"/>
      <c r="K110" s="41"/>
      <c r="L110" s="50"/>
      <c r="M110" s="41"/>
      <c r="N110" s="41"/>
      <c r="O110" s="41"/>
      <c r="P110" s="41"/>
      <c r="Q110" s="41"/>
      <c r="R110" s="41"/>
      <c r="S110" s="41"/>
      <c r="T110" s="41"/>
      <c r="U110" s="41"/>
      <c r="V110" s="41"/>
      <c r="W110" s="41"/>
      <c r="X110" s="41"/>
      <c r="Y110" s="41"/>
      <c r="Z110" s="41"/>
    </row>
    <row r="111" spans="1:26" ht="12.75" customHeight="1">
      <c r="A111" s="51"/>
      <c r="B111" s="41"/>
      <c r="C111" s="41"/>
      <c r="D111" s="41"/>
      <c r="E111" s="41"/>
      <c r="F111" s="41"/>
      <c r="G111" s="41"/>
      <c r="H111" s="41"/>
      <c r="I111" s="41"/>
      <c r="J111" s="41"/>
      <c r="K111" s="41"/>
      <c r="L111" s="50"/>
      <c r="M111" s="41"/>
      <c r="N111" s="41"/>
      <c r="O111" s="41"/>
      <c r="P111" s="41"/>
      <c r="Q111" s="41"/>
      <c r="R111" s="41"/>
      <c r="S111" s="41"/>
      <c r="T111" s="41"/>
      <c r="U111" s="41"/>
      <c r="V111" s="41"/>
      <c r="W111" s="41"/>
      <c r="X111" s="41"/>
      <c r="Y111" s="41"/>
      <c r="Z111" s="41"/>
    </row>
    <row r="112" spans="1:26" ht="12.75" customHeight="1">
      <c r="A112" s="51"/>
      <c r="B112" s="41"/>
      <c r="C112" s="41"/>
      <c r="D112" s="41"/>
      <c r="E112" s="41"/>
      <c r="F112" s="41"/>
      <c r="G112" s="41"/>
      <c r="H112" s="41"/>
      <c r="I112" s="41"/>
      <c r="J112" s="41"/>
      <c r="K112" s="41"/>
      <c r="L112" s="50"/>
      <c r="M112" s="41"/>
      <c r="N112" s="41"/>
      <c r="O112" s="41"/>
      <c r="P112" s="41"/>
      <c r="Q112" s="41"/>
      <c r="R112" s="41"/>
      <c r="S112" s="41"/>
      <c r="T112" s="41"/>
      <c r="U112" s="41"/>
      <c r="V112" s="41"/>
      <c r="W112" s="41"/>
      <c r="X112" s="41"/>
      <c r="Y112" s="41"/>
      <c r="Z112" s="41"/>
    </row>
    <row r="113" spans="1:26" ht="12.75" customHeight="1">
      <c r="A113" s="51"/>
      <c r="B113" s="41"/>
      <c r="C113" s="41"/>
      <c r="D113" s="41"/>
      <c r="E113" s="41"/>
      <c r="F113" s="41"/>
      <c r="G113" s="41"/>
      <c r="H113" s="41"/>
      <c r="I113" s="41"/>
      <c r="J113" s="41"/>
      <c r="K113" s="41"/>
      <c r="L113" s="50"/>
      <c r="M113" s="41"/>
      <c r="N113" s="41"/>
      <c r="O113" s="41"/>
      <c r="P113" s="41"/>
      <c r="Q113" s="41"/>
      <c r="R113" s="41"/>
      <c r="S113" s="41"/>
      <c r="T113" s="41"/>
      <c r="U113" s="41"/>
      <c r="V113" s="41"/>
      <c r="W113" s="41"/>
      <c r="X113" s="41"/>
      <c r="Y113" s="41"/>
      <c r="Z113" s="41"/>
    </row>
    <row r="114" spans="1:26" ht="12.75" customHeight="1">
      <c r="A114" s="51"/>
      <c r="B114" s="41"/>
      <c r="C114" s="41"/>
      <c r="D114" s="41"/>
      <c r="E114" s="41"/>
      <c r="F114" s="41"/>
      <c r="G114" s="41"/>
      <c r="H114" s="41"/>
      <c r="I114" s="41"/>
      <c r="J114" s="41"/>
      <c r="K114" s="41"/>
      <c r="L114" s="50"/>
      <c r="M114" s="41"/>
      <c r="N114" s="41"/>
      <c r="O114" s="41"/>
      <c r="P114" s="41"/>
      <c r="Q114" s="41"/>
      <c r="R114" s="41"/>
      <c r="S114" s="41"/>
      <c r="T114" s="41"/>
      <c r="U114" s="41"/>
      <c r="V114" s="41"/>
      <c r="W114" s="41"/>
      <c r="X114" s="41"/>
      <c r="Y114" s="41"/>
      <c r="Z114" s="41"/>
    </row>
    <row r="115" spans="1:26" ht="12.75" customHeight="1">
      <c r="A115" s="51"/>
      <c r="B115" s="41"/>
      <c r="C115" s="41"/>
      <c r="D115" s="41"/>
      <c r="E115" s="41"/>
      <c r="F115" s="41"/>
      <c r="G115" s="41"/>
      <c r="H115" s="41"/>
      <c r="I115" s="41"/>
      <c r="J115" s="41"/>
      <c r="K115" s="41"/>
      <c r="L115" s="50"/>
      <c r="M115" s="41"/>
      <c r="N115" s="41"/>
      <c r="O115" s="41"/>
      <c r="P115" s="41"/>
      <c r="Q115" s="41"/>
      <c r="R115" s="41"/>
      <c r="S115" s="41"/>
      <c r="T115" s="41"/>
      <c r="U115" s="41"/>
      <c r="V115" s="41"/>
      <c r="W115" s="41"/>
      <c r="X115" s="41"/>
      <c r="Y115" s="41"/>
      <c r="Z115" s="41"/>
    </row>
    <row r="116" spans="1:26" ht="12.75" customHeight="1">
      <c r="A116" s="51"/>
      <c r="B116" s="41"/>
      <c r="C116" s="41"/>
      <c r="D116" s="41"/>
      <c r="E116" s="41"/>
      <c r="F116" s="41"/>
      <c r="G116" s="41"/>
      <c r="H116" s="41"/>
      <c r="I116" s="41"/>
      <c r="J116" s="41"/>
      <c r="K116" s="41"/>
      <c r="L116" s="50"/>
      <c r="M116" s="41"/>
      <c r="N116" s="41"/>
      <c r="O116" s="41"/>
      <c r="P116" s="41"/>
      <c r="Q116" s="41"/>
      <c r="R116" s="41"/>
      <c r="S116" s="41"/>
      <c r="T116" s="41"/>
      <c r="U116" s="41"/>
      <c r="V116" s="41"/>
      <c r="W116" s="41"/>
      <c r="X116" s="41"/>
      <c r="Y116" s="41"/>
      <c r="Z116" s="41"/>
    </row>
    <row r="117" spans="1:26" ht="12.75" customHeight="1">
      <c r="A117" s="51"/>
      <c r="B117" s="41"/>
      <c r="C117" s="41"/>
      <c r="D117" s="41"/>
      <c r="E117" s="41"/>
      <c r="F117" s="41"/>
      <c r="G117" s="41"/>
      <c r="H117" s="41"/>
      <c r="I117" s="41"/>
      <c r="J117" s="41"/>
      <c r="K117" s="41"/>
      <c r="L117" s="50"/>
      <c r="M117" s="41"/>
      <c r="N117" s="41"/>
      <c r="O117" s="41"/>
      <c r="P117" s="41"/>
      <c r="Q117" s="41"/>
      <c r="R117" s="41"/>
      <c r="S117" s="41"/>
      <c r="T117" s="41"/>
      <c r="U117" s="41"/>
      <c r="V117" s="41"/>
      <c r="W117" s="41"/>
      <c r="X117" s="41"/>
      <c r="Y117" s="41"/>
      <c r="Z117" s="41"/>
    </row>
    <row r="118" spans="1:26" ht="12.75" customHeight="1">
      <c r="A118" s="51"/>
      <c r="B118" s="41"/>
      <c r="C118" s="41"/>
      <c r="D118" s="41"/>
      <c r="E118" s="41"/>
      <c r="F118" s="41"/>
      <c r="G118" s="41"/>
      <c r="H118" s="41"/>
      <c r="I118" s="41"/>
      <c r="J118" s="41"/>
      <c r="K118" s="41"/>
      <c r="L118" s="50"/>
      <c r="M118" s="41"/>
      <c r="N118" s="41"/>
      <c r="O118" s="41"/>
      <c r="P118" s="41"/>
      <c r="Q118" s="41"/>
      <c r="R118" s="41"/>
      <c r="S118" s="41"/>
      <c r="T118" s="41"/>
      <c r="U118" s="41"/>
      <c r="V118" s="41"/>
      <c r="W118" s="41"/>
      <c r="X118" s="41"/>
      <c r="Y118" s="41"/>
      <c r="Z118" s="41"/>
    </row>
    <row r="119" spans="1:26" ht="12.75" customHeight="1">
      <c r="A119" s="51"/>
      <c r="B119" s="41"/>
      <c r="C119" s="41"/>
      <c r="D119" s="41"/>
      <c r="E119" s="41"/>
      <c r="F119" s="41"/>
      <c r="G119" s="41"/>
      <c r="H119" s="41"/>
      <c r="I119" s="41"/>
      <c r="J119" s="41"/>
      <c r="K119" s="41"/>
      <c r="L119" s="50"/>
      <c r="M119" s="41"/>
      <c r="N119" s="41"/>
      <c r="O119" s="41"/>
      <c r="P119" s="41"/>
      <c r="Q119" s="41"/>
      <c r="R119" s="41"/>
      <c r="S119" s="41"/>
      <c r="T119" s="41"/>
      <c r="U119" s="41"/>
      <c r="V119" s="41"/>
      <c r="W119" s="41"/>
      <c r="X119" s="41"/>
      <c r="Y119" s="41"/>
      <c r="Z119" s="41"/>
    </row>
    <row r="120" spans="1:26" ht="12.75" customHeight="1">
      <c r="A120" s="51"/>
      <c r="B120" s="41"/>
      <c r="C120" s="41"/>
      <c r="D120" s="41"/>
      <c r="E120" s="41"/>
      <c r="F120" s="41"/>
      <c r="G120" s="41"/>
      <c r="H120" s="41"/>
      <c r="I120" s="41"/>
      <c r="J120" s="41"/>
      <c r="K120" s="41"/>
      <c r="L120" s="50"/>
      <c r="M120" s="41"/>
      <c r="N120" s="41"/>
      <c r="O120" s="41"/>
      <c r="P120" s="41"/>
      <c r="Q120" s="41"/>
      <c r="R120" s="41"/>
      <c r="S120" s="41"/>
      <c r="T120" s="41"/>
      <c r="U120" s="41"/>
      <c r="V120" s="41"/>
      <c r="W120" s="41"/>
      <c r="X120" s="41"/>
      <c r="Y120" s="41"/>
      <c r="Z120" s="41"/>
    </row>
    <row r="121" spans="1:26" ht="12.75" customHeight="1">
      <c r="A121" s="51"/>
      <c r="B121" s="41"/>
      <c r="C121" s="41"/>
      <c r="D121" s="41"/>
      <c r="E121" s="41"/>
      <c r="F121" s="41"/>
      <c r="G121" s="41"/>
      <c r="H121" s="41"/>
      <c r="I121" s="41"/>
      <c r="J121" s="41"/>
      <c r="K121" s="41"/>
      <c r="L121" s="50"/>
      <c r="M121" s="41"/>
      <c r="N121" s="41"/>
      <c r="O121" s="41"/>
      <c r="P121" s="41"/>
      <c r="Q121" s="41"/>
      <c r="R121" s="41"/>
      <c r="S121" s="41"/>
      <c r="T121" s="41"/>
      <c r="U121" s="41"/>
      <c r="V121" s="41"/>
      <c r="W121" s="41"/>
      <c r="X121" s="41"/>
      <c r="Y121" s="41"/>
      <c r="Z121" s="41"/>
    </row>
    <row r="122" spans="1:26" ht="12.75" customHeight="1">
      <c r="A122" s="51"/>
      <c r="B122" s="41"/>
      <c r="C122" s="41"/>
      <c r="D122" s="41"/>
      <c r="E122" s="41"/>
      <c r="F122" s="41"/>
      <c r="G122" s="41"/>
      <c r="H122" s="41"/>
      <c r="I122" s="41"/>
      <c r="J122" s="41"/>
      <c r="K122" s="41"/>
      <c r="L122" s="50"/>
      <c r="M122" s="41"/>
      <c r="N122" s="41"/>
      <c r="O122" s="41"/>
      <c r="P122" s="41"/>
      <c r="Q122" s="41"/>
      <c r="R122" s="41"/>
      <c r="S122" s="41"/>
      <c r="T122" s="41"/>
      <c r="U122" s="41"/>
      <c r="V122" s="41"/>
      <c r="W122" s="41"/>
      <c r="X122" s="41"/>
      <c r="Y122" s="41"/>
      <c r="Z122" s="41"/>
    </row>
    <row r="123" spans="1:26" ht="12.75" customHeight="1">
      <c r="A123" s="51"/>
      <c r="B123" s="41"/>
      <c r="C123" s="41"/>
      <c r="D123" s="41"/>
      <c r="E123" s="41"/>
      <c r="F123" s="41"/>
      <c r="G123" s="41"/>
      <c r="H123" s="41"/>
      <c r="I123" s="41"/>
      <c r="J123" s="41"/>
      <c r="K123" s="41"/>
      <c r="L123" s="50"/>
      <c r="M123" s="41"/>
      <c r="N123" s="41"/>
      <c r="O123" s="41"/>
      <c r="P123" s="41"/>
      <c r="Q123" s="41"/>
      <c r="R123" s="41"/>
      <c r="S123" s="41"/>
      <c r="T123" s="41"/>
      <c r="U123" s="41"/>
      <c r="V123" s="41"/>
      <c r="W123" s="41"/>
      <c r="X123" s="41"/>
      <c r="Y123" s="41"/>
      <c r="Z123" s="41"/>
    </row>
    <row r="124" spans="1:26" ht="12.75" customHeight="1">
      <c r="A124" s="51"/>
      <c r="B124" s="41"/>
      <c r="C124" s="41"/>
      <c r="D124" s="41"/>
      <c r="E124" s="41"/>
      <c r="F124" s="41"/>
      <c r="G124" s="41"/>
      <c r="H124" s="41"/>
      <c r="I124" s="41"/>
      <c r="J124" s="41"/>
      <c r="K124" s="41"/>
      <c r="L124" s="50"/>
      <c r="M124" s="41"/>
      <c r="N124" s="41"/>
      <c r="O124" s="41"/>
      <c r="P124" s="41"/>
      <c r="Q124" s="41"/>
      <c r="R124" s="41"/>
      <c r="S124" s="41"/>
      <c r="T124" s="41"/>
      <c r="U124" s="41"/>
      <c r="V124" s="41"/>
      <c r="W124" s="41"/>
      <c r="X124" s="41"/>
      <c r="Y124" s="41"/>
      <c r="Z124" s="41"/>
    </row>
    <row r="125" spans="1:26" ht="12.75" customHeight="1">
      <c r="A125" s="51"/>
      <c r="B125" s="41"/>
      <c r="C125" s="41"/>
      <c r="D125" s="41"/>
      <c r="E125" s="41"/>
      <c r="F125" s="41"/>
      <c r="G125" s="41"/>
      <c r="H125" s="41"/>
      <c r="I125" s="41"/>
      <c r="J125" s="41"/>
      <c r="K125" s="41"/>
      <c r="L125" s="50"/>
      <c r="M125" s="41"/>
      <c r="N125" s="41"/>
      <c r="O125" s="41"/>
      <c r="P125" s="41"/>
      <c r="Q125" s="41"/>
      <c r="R125" s="41"/>
      <c r="S125" s="41"/>
      <c r="T125" s="41"/>
      <c r="U125" s="41"/>
      <c r="V125" s="41"/>
      <c r="W125" s="41"/>
      <c r="X125" s="41"/>
      <c r="Y125" s="41"/>
      <c r="Z125" s="41"/>
    </row>
    <row r="126" spans="1:26" ht="12.75" customHeight="1">
      <c r="A126" s="51"/>
      <c r="B126" s="41"/>
      <c r="C126" s="41"/>
      <c r="D126" s="41"/>
      <c r="E126" s="41"/>
      <c r="F126" s="41"/>
      <c r="G126" s="41"/>
      <c r="H126" s="41"/>
      <c r="I126" s="41"/>
      <c r="J126" s="41"/>
      <c r="K126" s="41"/>
      <c r="L126" s="50"/>
      <c r="M126" s="41"/>
      <c r="N126" s="41"/>
      <c r="O126" s="41"/>
      <c r="P126" s="41"/>
      <c r="Q126" s="41"/>
      <c r="R126" s="41"/>
      <c r="S126" s="41"/>
      <c r="T126" s="41"/>
      <c r="U126" s="41"/>
      <c r="V126" s="41"/>
      <c r="W126" s="41"/>
      <c r="X126" s="41"/>
      <c r="Y126" s="41"/>
      <c r="Z126" s="41"/>
    </row>
    <row r="127" spans="1:26" ht="12.75" customHeight="1">
      <c r="A127" s="51"/>
      <c r="B127" s="41"/>
      <c r="C127" s="41"/>
      <c r="D127" s="41"/>
      <c r="E127" s="41"/>
      <c r="F127" s="41"/>
      <c r="G127" s="41"/>
      <c r="H127" s="41"/>
      <c r="I127" s="41"/>
      <c r="J127" s="41"/>
      <c r="K127" s="41"/>
      <c r="L127" s="50"/>
      <c r="M127" s="41"/>
      <c r="N127" s="41"/>
      <c r="O127" s="41"/>
      <c r="P127" s="41"/>
      <c r="Q127" s="41"/>
      <c r="R127" s="41"/>
      <c r="S127" s="41"/>
      <c r="T127" s="41"/>
      <c r="U127" s="41"/>
      <c r="V127" s="41"/>
      <c r="W127" s="41"/>
      <c r="X127" s="41"/>
      <c r="Y127" s="41"/>
      <c r="Z127" s="41"/>
    </row>
    <row r="128" spans="1:26" ht="12.75" customHeight="1">
      <c r="A128" s="51"/>
      <c r="B128" s="41"/>
      <c r="C128" s="41"/>
      <c r="D128" s="41"/>
      <c r="E128" s="41"/>
      <c r="F128" s="41"/>
      <c r="G128" s="41"/>
      <c r="H128" s="41"/>
      <c r="I128" s="41"/>
      <c r="J128" s="41"/>
      <c r="K128" s="41"/>
      <c r="L128" s="50"/>
      <c r="M128" s="41"/>
      <c r="N128" s="41"/>
      <c r="O128" s="41"/>
      <c r="P128" s="41"/>
      <c r="Q128" s="41"/>
      <c r="R128" s="41"/>
      <c r="S128" s="41"/>
      <c r="T128" s="41"/>
      <c r="U128" s="41"/>
      <c r="V128" s="41"/>
      <c r="W128" s="41"/>
      <c r="X128" s="41"/>
      <c r="Y128" s="41"/>
      <c r="Z128" s="41"/>
    </row>
    <row r="129" spans="1:26" ht="12.75" customHeight="1">
      <c r="A129" s="51"/>
      <c r="B129" s="41"/>
      <c r="C129" s="41"/>
      <c r="D129" s="41"/>
      <c r="E129" s="41"/>
      <c r="F129" s="41"/>
      <c r="G129" s="41"/>
      <c r="H129" s="41"/>
      <c r="I129" s="41"/>
      <c r="J129" s="41"/>
      <c r="K129" s="41"/>
      <c r="L129" s="50"/>
      <c r="M129" s="41"/>
      <c r="N129" s="41"/>
      <c r="O129" s="41"/>
      <c r="P129" s="41"/>
      <c r="Q129" s="41"/>
      <c r="R129" s="41"/>
      <c r="S129" s="41"/>
      <c r="T129" s="41"/>
      <c r="U129" s="41"/>
      <c r="V129" s="41"/>
      <c r="W129" s="41"/>
      <c r="X129" s="41"/>
      <c r="Y129" s="41"/>
      <c r="Z129" s="41"/>
    </row>
    <row r="130" spans="1:26" ht="12.75" customHeight="1">
      <c r="A130" s="51"/>
      <c r="B130" s="41"/>
      <c r="C130" s="41"/>
      <c r="D130" s="41"/>
      <c r="E130" s="41"/>
      <c r="F130" s="41"/>
      <c r="G130" s="41"/>
      <c r="H130" s="41"/>
      <c r="I130" s="41"/>
      <c r="J130" s="41"/>
      <c r="K130" s="41"/>
      <c r="L130" s="50"/>
      <c r="M130" s="41"/>
      <c r="N130" s="41"/>
      <c r="O130" s="41"/>
      <c r="P130" s="41"/>
      <c r="Q130" s="41"/>
      <c r="R130" s="41"/>
      <c r="S130" s="41"/>
      <c r="T130" s="41"/>
      <c r="U130" s="41"/>
      <c r="V130" s="41"/>
      <c r="W130" s="41"/>
      <c r="X130" s="41"/>
      <c r="Y130" s="41"/>
      <c r="Z130" s="41"/>
    </row>
    <row r="131" spans="1:26" ht="12.75" customHeight="1">
      <c r="A131" s="51"/>
      <c r="B131" s="41"/>
      <c r="C131" s="41"/>
      <c r="D131" s="41"/>
      <c r="E131" s="41"/>
      <c r="F131" s="41"/>
      <c r="G131" s="41"/>
      <c r="H131" s="41"/>
      <c r="I131" s="41"/>
      <c r="J131" s="41"/>
      <c r="K131" s="41"/>
      <c r="L131" s="50"/>
      <c r="M131" s="41"/>
      <c r="N131" s="41"/>
      <c r="O131" s="41"/>
      <c r="P131" s="41"/>
      <c r="Q131" s="41"/>
      <c r="R131" s="41"/>
      <c r="S131" s="41"/>
      <c r="T131" s="41"/>
      <c r="U131" s="41"/>
      <c r="V131" s="41"/>
      <c r="W131" s="41"/>
      <c r="X131" s="41"/>
      <c r="Y131" s="41"/>
      <c r="Z131" s="41"/>
    </row>
    <row r="132" spans="1:26" ht="12.75" customHeight="1">
      <c r="A132" s="51"/>
      <c r="B132" s="41"/>
      <c r="C132" s="41"/>
      <c r="D132" s="41"/>
      <c r="E132" s="41"/>
      <c r="F132" s="41"/>
      <c r="G132" s="41"/>
      <c r="H132" s="41"/>
      <c r="I132" s="41"/>
      <c r="J132" s="41"/>
      <c r="K132" s="41"/>
      <c r="L132" s="50"/>
      <c r="M132" s="41"/>
      <c r="N132" s="41"/>
      <c r="O132" s="41"/>
      <c r="P132" s="41"/>
      <c r="Q132" s="41"/>
      <c r="R132" s="41"/>
      <c r="S132" s="41"/>
      <c r="T132" s="41"/>
      <c r="U132" s="41"/>
      <c r="V132" s="41"/>
      <c r="W132" s="41"/>
      <c r="X132" s="41"/>
      <c r="Y132" s="41"/>
      <c r="Z132" s="41"/>
    </row>
    <row r="133" spans="1:26" ht="12.75" customHeight="1">
      <c r="A133" s="51"/>
      <c r="B133" s="41"/>
      <c r="C133" s="41"/>
      <c r="D133" s="41"/>
      <c r="E133" s="41"/>
      <c r="F133" s="41"/>
      <c r="G133" s="41"/>
      <c r="H133" s="41"/>
      <c r="I133" s="41"/>
      <c r="J133" s="41"/>
      <c r="K133" s="41"/>
      <c r="L133" s="50"/>
      <c r="M133" s="41"/>
      <c r="N133" s="41"/>
      <c r="O133" s="41"/>
      <c r="P133" s="41"/>
      <c r="Q133" s="41"/>
      <c r="R133" s="41"/>
      <c r="S133" s="41"/>
      <c r="T133" s="41"/>
      <c r="U133" s="41"/>
      <c r="V133" s="41"/>
      <c r="W133" s="41"/>
      <c r="X133" s="41"/>
      <c r="Y133" s="41"/>
      <c r="Z133" s="41"/>
    </row>
    <row r="134" spans="1:26" ht="12.75" customHeight="1">
      <c r="A134" s="51"/>
      <c r="B134" s="41"/>
      <c r="C134" s="41"/>
      <c r="D134" s="41"/>
      <c r="E134" s="41"/>
      <c r="F134" s="41"/>
      <c r="G134" s="41"/>
      <c r="H134" s="41"/>
      <c r="I134" s="41"/>
      <c r="J134" s="41"/>
      <c r="K134" s="41"/>
      <c r="L134" s="50"/>
      <c r="M134" s="41"/>
      <c r="N134" s="41"/>
      <c r="O134" s="41"/>
      <c r="P134" s="41"/>
      <c r="Q134" s="41"/>
      <c r="R134" s="41"/>
      <c r="S134" s="41"/>
      <c r="T134" s="41"/>
      <c r="U134" s="41"/>
      <c r="V134" s="41"/>
      <c r="W134" s="41"/>
      <c r="X134" s="41"/>
      <c r="Y134" s="41"/>
      <c r="Z134" s="41"/>
    </row>
    <row r="135" spans="1:26" ht="12.75" customHeight="1">
      <c r="A135" s="51"/>
      <c r="B135" s="41"/>
      <c r="C135" s="41"/>
      <c r="D135" s="41"/>
      <c r="E135" s="41"/>
      <c r="F135" s="41"/>
      <c r="G135" s="41"/>
      <c r="H135" s="41"/>
      <c r="I135" s="41"/>
      <c r="J135" s="41"/>
      <c r="K135" s="41"/>
      <c r="L135" s="50"/>
      <c r="M135" s="41"/>
      <c r="N135" s="41"/>
      <c r="O135" s="41"/>
      <c r="P135" s="41"/>
      <c r="Q135" s="41"/>
      <c r="R135" s="41"/>
      <c r="S135" s="41"/>
      <c r="T135" s="41"/>
      <c r="U135" s="41"/>
      <c r="V135" s="41"/>
      <c r="W135" s="41"/>
      <c r="X135" s="41"/>
      <c r="Y135" s="41"/>
      <c r="Z135" s="41"/>
    </row>
    <row r="136" spans="1:26" ht="12.75" customHeight="1">
      <c r="A136" s="51"/>
      <c r="B136" s="41"/>
      <c r="C136" s="41"/>
      <c r="D136" s="41"/>
      <c r="E136" s="41"/>
      <c r="F136" s="41"/>
      <c r="G136" s="41"/>
      <c r="H136" s="41"/>
      <c r="I136" s="41"/>
      <c r="J136" s="41"/>
      <c r="K136" s="41"/>
      <c r="L136" s="50"/>
      <c r="M136" s="41"/>
      <c r="N136" s="41"/>
      <c r="O136" s="41"/>
      <c r="P136" s="41"/>
      <c r="Q136" s="41"/>
      <c r="R136" s="41"/>
      <c r="S136" s="41"/>
      <c r="T136" s="41"/>
      <c r="U136" s="41"/>
      <c r="V136" s="41"/>
      <c r="W136" s="41"/>
      <c r="X136" s="41"/>
      <c r="Y136" s="41"/>
      <c r="Z136" s="41"/>
    </row>
    <row r="137" spans="1:26" ht="12.75" customHeight="1">
      <c r="A137" s="51"/>
      <c r="B137" s="41"/>
      <c r="C137" s="41"/>
      <c r="D137" s="41"/>
      <c r="E137" s="41"/>
      <c r="F137" s="41"/>
      <c r="G137" s="41"/>
      <c r="H137" s="41"/>
      <c r="I137" s="41"/>
      <c r="J137" s="41"/>
      <c r="K137" s="41"/>
      <c r="L137" s="50"/>
      <c r="M137" s="41"/>
      <c r="N137" s="41"/>
      <c r="O137" s="41"/>
      <c r="P137" s="41"/>
      <c r="Q137" s="41"/>
      <c r="R137" s="41"/>
      <c r="S137" s="41"/>
      <c r="T137" s="41"/>
      <c r="U137" s="41"/>
      <c r="V137" s="41"/>
      <c r="W137" s="41"/>
      <c r="X137" s="41"/>
      <c r="Y137" s="41"/>
      <c r="Z137" s="41"/>
    </row>
    <row r="138" spans="1:26" ht="12.75" customHeight="1">
      <c r="A138" s="51"/>
      <c r="B138" s="41"/>
      <c r="C138" s="41"/>
      <c r="D138" s="41"/>
      <c r="E138" s="41"/>
      <c r="F138" s="41"/>
      <c r="G138" s="41"/>
      <c r="H138" s="41"/>
      <c r="I138" s="41"/>
      <c r="J138" s="41"/>
      <c r="K138" s="41"/>
      <c r="L138" s="50"/>
      <c r="M138" s="41"/>
      <c r="N138" s="41"/>
      <c r="O138" s="41"/>
      <c r="P138" s="41"/>
      <c r="Q138" s="41"/>
      <c r="R138" s="41"/>
      <c r="S138" s="41"/>
      <c r="T138" s="41"/>
      <c r="U138" s="41"/>
      <c r="V138" s="41"/>
      <c r="W138" s="41"/>
      <c r="X138" s="41"/>
      <c r="Y138" s="41"/>
      <c r="Z138" s="41"/>
    </row>
    <row r="139" spans="1:26" ht="12.75" customHeight="1">
      <c r="A139" s="51"/>
      <c r="B139" s="41"/>
      <c r="C139" s="41"/>
      <c r="D139" s="41"/>
      <c r="E139" s="41"/>
      <c r="F139" s="41"/>
      <c r="G139" s="41"/>
      <c r="H139" s="41"/>
      <c r="I139" s="41"/>
      <c r="J139" s="41"/>
      <c r="K139" s="41"/>
      <c r="L139" s="50"/>
      <c r="M139" s="41"/>
      <c r="N139" s="41"/>
      <c r="O139" s="41"/>
      <c r="P139" s="41"/>
      <c r="Q139" s="41"/>
      <c r="R139" s="41"/>
      <c r="S139" s="41"/>
      <c r="T139" s="41"/>
      <c r="U139" s="41"/>
      <c r="V139" s="41"/>
      <c r="W139" s="41"/>
      <c r="X139" s="41"/>
      <c r="Y139" s="41"/>
      <c r="Z139" s="41"/>
    </row>
    <row r="140" spans="1:26" ht="12.75" customHeight="1">
      <c r="A140" s="51"/>
      <c r="B140" s="41"/>
      <c r="C140" s="41"/>
      <c r="D140" s="41"/>
      <c r="E140" s="41"/>
      <c r="F140" s="41"/>
      <c r="G140" s="41"/>
      <c r="H140" s="41"/>
      <c r="I140" s="41"/>
      <c r="J140" s="41"/>
      <c r="K140" s="41"/>
      <c r="L140" s="50"/>
      <c r="M140" s="41"/>
      <c r="N140" s="41"/>
      <c r="O140" s="41"/>
      <c r="P140" s="41"/>
      <c r="Q140" s="41"/>
      <c r="R140" s="41"/>
      <c r="S140" s="41"/>
      <c r="T140" s="41"/>
      <c r="U140" s="41"/>
      <c r="V140" s="41"/>
      <c r="W140" s="41"/>
      <c r="X140" s="41"/>
      <c r="Y140" s="41"/>
      <c r="Z140" s="41"/>
    </row>
    <row r="141" spans="1:26" ht="12.75" customHeight="1">
      <c r="A141" s="51"/>
      <c r="B141" s="41"/>
      <c r="C141" s="41"/>
      <c r="D141" s="41"/>
      <c r="E141" s="41"/>
      <c r="F141" s="41"/>
      <c r="G141" s="41"/>
      <c r="H141" s="41"/>
      <c r="I141" s="41"/>
      <c r="J141" s="41"/>
      <c r="K141" s="41"/>
      <c r="L141" s="50"/>
      <c r="M141" s="41"/>
      <c r="N141" s="41"/>
      <c r="O141" s="41"/>
      <c r="P141" s="41"/>
      <c r="Q141" s="41"/>
      <c r="R141" s="41"/>
      <c r="S141" s="41"/>
      <c r="T141" s="41"/>
      <c r="U141" s="41"/>
      <c r="V141" s="41"/>
      <c r="W141" s="41"/>
      <c r="X141" s="41"/>
      <c r="Y141" s="41"/>
      <c r="Z141" s="41"/>
    </row>
    <row r="142" spans="1:26" ht="12.75" customHeight="1">
      <c r="A142" s="51"/>
      <c r="B142" s="41"/>
      <c r="C142" s="41"/>
      <c r="D142" s="41"/>
      <c r="E142" s="41"/>
      <c r="F142" s="41"/>
      <c r="G142" s="41"/>
      <c r="H142" s="41"/>
      <c r="I142" s="41"/>
      <c r="J142" s="41"/>
      <c r="K142" s="41"/>
      <c r="L142" s="50"/>
      <c r="M142" s="41"/>
      <c r="N142" s="41"/>
      <c r="O142" s="41"/>
      <c r="P142" s="41"/>
      <c r="Q142" s="41"/>
      <c r="R142" s="41"/>
      <c r="S142" s="41"/>
      <c r="T142" s="41"/>
      <c r="U142" s="41"/>
      <c r="V142" s="41"/>
      <c r="W142" s="41"/>
      <c r="X142" s="41"/>
      <c r="Y142" s="41"/>
      <c r="Z142" s="41"/>
    </row>
    <row r="143" spans="1:26" ht="12.75" customHeight="1">
      <c r="A143" s="51"/>
      <c r="B143" s="41"/>
      <c r="C143" s="41"/>
      <c r="D143" s="41"/>
      <c r="E143" s="41"/>
      <c r="F143" s="41"/>
      <c r="G143" s="41"/>
      <c r="H143" s="41"/>
      <c r="I143" s="41"/>
      <c r="J143" s="41"/>
      <c r="K143" s="41"/>
      <c r="L143" s="50"/>
      <c r="M143" s="41"/>
      <c r="N143" s="41"/>
      <c r="O143" s="41"/>
      <c r="P143" s="41"/>
      <c r="Q143" s="41"/>
      <c r="R143" s="41"/>
      <c r="S143" s="41"/>
      <c r="T143" s="41"/>
      <c r="U143" s="41"/>
      <c r="V143" s="41"/>
      <c r="W143" s="41"/>
      <c r="X143" s="41"/>
      <c r="Y143" s="41"/>
      <c r="Z143" s="41"/>
    </row>
    <row r="144" spans="1:26" ht="12.75" customHeight="1">
      <c r="A144" s="51"/>
      <c r="B144" s="41"/>
      <c r="C144" s="41"/>
      <c r="D144" s="41"/>
      <c r="E144" s="41"/>
      <c r="F144" s="41"/>
      <c r="G144" s="41"/>
      <c r="H144" s="41"/>
      <c r="I144" s="41"/>
      <c r="J144" s="41"/>
      <c r="K144" s="41"/>
      <c r="L144" s="50"/>
      <c r="M144" s="41"/>
      <c r="N144" s="41"/>
      <c r="O144" s="41"/>
      <c r="P144" s="41"/>
      <c r="Q144" s="41"/>
      <c r="R144" s="41"/>
      <c r="S144" s="41"/>
      <c r="T144" s="41"/>
      <c r="U144" s="41"/>
      <c r="V144" s="41"/>
      <c r="W144" s="41"/>
      <c r="X144" s="41"/>
      <c r="Y144" s="41"/>
      <c r="Z144" s="41"/>
    </row>
    <row r="145" spans="1:26" ht="12.75" customHeight="1">
      <c r="A145" s="51"/>
      <c r="B145" s="41"/>
      <c r="C145" s="41"/>
      <c r="D145" s="41"/>
      <c r="E145" s="41"/>
      <c r="F145" s="41"/>
      <c r="G145" s="41"/>
      <c r="H145" s="41"/>
      <c r="I145" s="41"/>
      <c r="J145" s="41"/>
      <c r="K145" s="41"/>
      <c r="L145" s="50"/>
      <c r="M145" s="41"/>
      <c r="N145" s="41"/>
      <c r="O145" s="41"/>
      <c r="P145" s="41"/>
      <c r="Q145" s="41"/>
      <c r="R145" s="41"/>
      <c r="S145" s="41"/>
      <c r="T145" s="41"/>
      <c r="U145" s="41"/>
      <c r="V145" s="41"/>
      <c r="W145" s="41"/>
      <c r="X145" s="41"/>
      <c r="Y145" s="41"/>
      <c r="Z145" s="41"/>
    </row>
    <row r="146" spans="1:26" ht="12.75" customHeight="1">
      <c r="A146" s="51"/>
      <c r="B146" s="41"/>
      <c r="C146" s="41"/>
      <c r="D146" s="41"/>
      <c r="E146" s="41"/>
      <c r="F146" s="41"/>
      <c r="G146" s="41"/>
      <c r="H146" s="41"/>
      <c r="I146" s="41"/>
      <c r="J146" s="41"/>
      <c r="K146" s="41"/>
      <c r="L146" s="50"/>
      <c r="M146" s="41"/>
      <c r="N146" s="41"/>
      <c r="O146" s="41"/>
      <c r="P146" s="41"/>
      <c r="Q146" s="41"/>
      <c r="R146" s="41"/>
      <c r="S146" s="41"/>
      <c r="T146" s="41"/>
      <c r="U146" s="41"/>
      <c r="V146" s="41"/>
      <c r="W146" s="41"/>
      <c r="X146" s="41"/>
      <c r="Y146" s="41"/>
      <c r="Z146" s="41"/>
    </row>
    <row r="147" spans="1:26" ht="12.75" customHeight="1">
      <c r="A147" s="51"/>
      <c r="B147" s="41"/>
      <c r="C147" s="41"/>
      <c r="D147" s="41"/>
      <c r="E147" s="41"/>
      <c r="F147" s="41"/>
      <c r="G147" s="41"/>
      <c r="H147" s="41"/>
      <c r="I147" s="41"/>
      <c r="J147" s="41"/>
      <c r="K147" s="41"/>
      <c r="L147" s="50"/>
      <c r="M147" s="41"/>
      <c r="N147" s="41"/>
      <c r="O147" s="41"/>
      <c r="P147" s="41"/>
      <c r="Q147" s="41"/>
      <c r="R147" s="41"/>
      <c r="S147" s="41"/>
      <c r="T147" s="41"/>
      <c r="U147" s="41"/>
      <c r="V147" s="41"/>
      <c r="W147" s="41"/>
      <c r="X147" s="41"/>
      <c r="Y147" s="41"/>
      <c r="Z147" s="41"/>
    </row>
    <row r="148" spans="1:26" ht="12.75" customHeight="1">
      <c r="A148" s="51"/>
      <c r="B148" s="41"/>
      <c r="C148" s="41"/>
      <c r="D148" s="41"/>
      <c r="E148" s="41"/>
      <c r="F148" s="41"/>
      <c r="G148" s="41"/>
      <c r="H148" s="41"/>
      <c r="I148" s="41"/>
      <c r="J148" s="41"/>
      <c r="K148" s="41"/>
      <c r="L148" s="50"/>
      <c r="M148" s="41"/>
      <c r="N148" s="41"/>
      <c r="O148" s="41"/>
      <c r="P148" s="41"/>
      <c r="Q148" s="41"/>
      <c r="R148" s="41"/>
      <c r="S148" s="41"/>
      <c r="T148" s="41"/>
      <c r="U148" s="41"/>
      <c r="V148" s="41"/>
      <c r="W148" s="41"/>
      <c r="X148" s="41"/>
      <c r="Y148" s="41"/>
      <c r="Z148" s="41"/>
    </row>
    <row r="149" spans="1:26" ht="12.75" customHeight="1">
      <c r="A149" s="51"/>
      <c r="B149" s="41"/>
      <c r="C149" s="41"/>
      <c r="D149" s="41"/>
      <c r="E149" s="41"/>
      <c r="F149" s="41"/>
      <c r="G149" s="41"/>
      <c r="H149" s="41"/>
      <c r="I149" s="41"/>
      <c r="J149" s="41"/>
      <c r="K149" s="41"/>
      <c r="L149" s="50"/>
      <c r="M149" s="41"/>
      <c r="N149" s="41"/>
      <c r="O149" s="41"/>
      <c r="P149" s="41"/>
      <c r="Q149" s="41"/>
      <c r="R149" s="41"/>
      <c r="S149" s="41"/>
      <c r="T149" s="41"/>
      <c r="U149" s="41"/>
      <c r="V149" s="41"/>
      <c r="W149" s="41"/>
      <c r="X149" s="41"/>
      <c r="Y149" s="41"/>
      <c r="Z149" s="41"/>
    </row>
    <row r="150" spans="1:26" ht="12.75" customHeight="1">
      <c r="A150" s="51"/>
      <c r="B150" s="41"/>
      <c r="C150" s="41"/>
      <c r="D150" s="41"/>
      <c r="E150" s="41"/>
      <c r="F150" s="41"/>
      <c r="G150" s="41"/>
      <c r="H150" s="41"/>
      <c r="I150" s="41"/>
      <c r="J150" s="41"/>
      <c r="K150" s="41"/>
      <c r="L150" s="50"/>
      <c r="M150" s="41"/>
      <c r="N150" s="41"/>
      <c r="O150" s="41"/>
      <c r="P150" s="41"/>
      <c r="Q150" s="41"/>
      <c r="R150" s="41"/>
      <c r="S150" s="41"/>
      <c r="T150" s="41"/>
      <c r="U150" s="41"/>
      <c r="V150" s="41"/>
      <c r="W150" s="41"/>
      <c r="X150" s="41"/>
      <c r="Y150" s="41"/>
      <c r="Z150" s="41"/>
    </row>
    <row r="151" spans="1:26" ht="12.75" customHeight="1">
      <c r="A151" s="51"/>
      <c r="B151" s="41"/>
      <c r="C151" s="41"/>
      <c r="D151" s="41"/>
      <c r="E151" s="41"/>
      <c r="F151" s="41"/>
      <c r="G151" s="41"/>
      <c r="H151" s="41"/>
      <c r="I151" s="41"/>
      <c r="J151" s="41"/>
      <c r="K151" s="41"/>
      <c r="L151" s="50"/>
      <c r="M151" s="41"/>
      <c r="N151" s="41"/>
      <c r="O151" s="41"/>
      <c r="P151" s="41"/>
      <c r="Q151" s="41"/>
      <c r="R151" s="41"/>
      <c r="S151" s="41"/>
      <c r="T151" s="41"/>
      <c r="U151" s="41"/>
      <c r="V151" s="41"/>
      <c r="W151" s="41"/>
      <c r="X151" s="41"/>
      <c r="Y151" s="41"/>
      <c r="Z151" s="41"/>
    </row>
    <row r="152" spans="1:26" ht="12.75" customHeight="1">
      <c r="A152" s="51"/>
      <c r="B152" s="41"/>
      <c r="C152" s="41"/>
      <c r="D152" s="41"/>
      <c r="E152" s="41"/>
      <c r="F152" s="41"/>
      <c r="G152" s="41"/>
      <c r="H152" s="41"/>
      <c r="I152" s="41"/>
      <c r="J152" s="41"/>
      <c r="K152" s="41"/>
      <c r="L152" s="50"/>
      <c r="M152" s="41"/>
      <c r="N152" s="41"/>
      <c r="O152" s="41"/>
      <c r="P152" s="41"/>
      <c r="Q152" s="41"/>
      <c r="R152" s="41"/>
      <c r="S152" s="41"/>
      <c r="T152" s="41"/>
      <c r="U152" s="41"/>
      <c r="V152" s="41"/>
      <c r="W152" s="41"/>
      <c r="X152" s="41"/>
      <c r="Y152" s="41"/>
      <c r="Z152" s="41"/>
    </row>
    <row r="153" spans="1:26" ht="12.75" customHeight="1">
      <c r="A153" s="51"/>
      <c r="B153" s="41"/>
      <c r="C153" s="41"/>
      <c r="D153" s="41"/>
      <c r="E153" s="41"/>
      <c r="F153" s="41"/>
      <c r="G153" s="41"/>
      <c r="H153" s="41"/>
      <c r="I153" s="41"/>
      <c r="J153" s="41"/>
      <c r="K153" s="41"/>
      <c r="L153" s="50"/>
      <c r="M153" s="41"/>
      <c r="N153" s="41"/>
      <c r="O153" s="41"/>
      <c r="P153" s="41"/>
      <c r="Q153" s="41"/>
      <c r="R153" s="41"/>
      <c r="S153" s="41"/>
      <c r="T153" s="41"/>
      <c r="U153" s="41"/>
      <c r="V153" s="41"/>
      <c r="W153" s="41"/>
      <c r="X153" s="41"/>
      <c r="Y153" s="41"/>
      <c r="Z153" s="41"/>
    </row>
    <row r="154" spans="1:26" ht="12.75" customHeight="1">
      <c r="A154" s="51"/>
      <c r="B154" s="41"/>
      <c r="C154" s="41"/>
      <c r="D154" s="41"/>
      <c r="E154" s="41"/>
      <c r="F154" s="41"/>
      <c r="G154" s="41"/>
      <c r="H154" s="41"/>
      <c r="I154" s="41"/>
      <c r="J154" s="41"/>
      <c r="K154" s="41"/>
      <c r="L154" s="50"/>
      <c r="M154" s="41"/>
      <c r="N154" s="41"/>
      <c r="O154" s="41"/>
      <c r="P154" s="41"/>
      <c r="Q154" s="41"/>
      <c r="R154" s="41"/>
      <c r="S154" s="41"/>
      <c r="T154" s="41"/>
      <c r="U154" s="41"/>
      <c r="V154" s="41"/>
      <c r="W154" s="41"/>
      <c r="X154" s="41"/>
      <c r="Y154" s="41"/>
      <c r="Z154" s="41"/>
    </row>
    <row r="155" spans="1:26" ht="12.75" customHeight="1">
      <c r="A155" s="51"/>
      <c r="B155" s="41"/>
      <c r="C155" s="41"/>
      <c r="D155" s="41"/>
      <c r="E155" s="41"/>
      <c r="F155" s="41"/>
      <c r="G155" s="41"/>
      <c r="H155" s="41"/>
      <c r="I155" s="41"/>
      <c r="J155" s="41"/>
      <c r="K155" s="41"/>
      <c r="L155" s="50"/>
      <c r="M155" s="41"/>
      <c r="N155" s="41"/>
      <c r="O155" s="41"/>
      <c r="P155" s="41"/>
      <c r="Q155" s="41"/>
      <c r="R155" s="41"/>
      <c r="S155" s="41"/>
      <c r="T155" s="41"/>
      <c r="U155" s="41"/>
      <c r="V155" s="41"/>
      <c r="W155" s="41"/>
      <c r="X155" s="41"/>
      <c r="Y155" s="41"/>
      <c r="Z155" s="41"/>
    </row>
    <row r="156" spans="1:26" ht="12.75" customHeight="1">
      <c r="A156" s="51"/>
      <c r="B156" s="41"/>
      <c r="C156" s="41"/>
      <c r="D156" s="41"/>
      <c r="E156" s="41"/>
      <c r="F156" s="41"/>
      <c r="G156" s="41"/>
      <c r="H156" s="41"/>
      <c r="I156" s="41"/>
      <c r="J156" s="41"/>
      <c r="K156" s="41"/>
      <c r="L156" s="50"/>
      <c r="M156" s="41"/>
      <c r="N156" s="41"/>
      <c r="O156" s="41"/>
      <c r="P156" s="41"/>
      <c r="Q156" s="41"/>
      <c r="R156" s="41"/>
      <c r="S156" s="41"/>
      <c r="T156" s="41"/>
      <c r="U156" s="41"/>
      <c r="V156" s="41"/>
      <c r="W156" s="41"/>
      <c r="X156" s="41"/>
      <c r="Y156" s="41"/>
      <c r="Z156" s="41"/>
    </row>
    <row r="157" spans="1:26" ht="12.75" customHeight="1">
      <c r="A157" s="51"/>
      <c r="B157" s="41"/>
      <c r="C157" s="41"/>
      <c r="D157" s="41"/>
      <c r="E157" s="41"/>
      <c r="F157" s="41"/>
      <c r="G157" s="41"/>
      <c r="H157" s="41"/>
      <c r="I157" s="41"/>
      <c r="J157" s="41"/>
      <c r="K157" s="41"/>
      <c r="L157" s="50"/>
      <c r="M157" s="41"/>
      <c r="N157" s="41"/>
      <c r="O157" s="41"/>
      <c r="P157" s="41"/>
      <c r="Q157" s="41"/>
      <c r="R157" s="41"/>
      <c r="S157" s="41"/>
      <c r="T157" s="41"/>
      <c r="U157" s="41"/>
      <c r="V157" s="41"/>
      <c r="W157" s="41"/>
      <c r="X157" s="41"/>
      <c r="Y157" s="41"/>
      <c r="Z157" s="41"/>
    </row>
    <row r="158" spans="1:26" ht="12.75" customHeight="1">
      <c r="A158" s="51"/>
      <c r="B158" s="41"/>
      <c r="C158" s="41"/>
      <c r="D158" s="41"/>
      <c r="E158" s="41"/>
      <c r="F158" s="41"/>
      <c r="G158" s="41"/>
      <c r="H158" s="41"/>
      <c r="I158" s="41"/>
      <c r="J158" s="41"/>
      <c r="K158" s="41"/>
      <c r="L158" s="50"/>
      <c r="M158" s="41"/>
      <c r="N158" s="41"/>
      <c r="O158" s="41"/>
      <c r="P158" s="41"/>
      <c r="Q158" s="41"/>
      <c r="R158" s="41"/>
      <c r="S158" s="41"/>
      <c r="T158" s="41"/>
      <c r="U158" s="41"/>
      <c r="V158" s="41"/>
      <c r="W158" s="41"/>
      <c r="X158" s="41"/>
      <c r="Y158" s="41"/>
      <c r="Z158" s="41"/>
    </row>
    <row r="159" spans="1:26" ht="12.75" customHeight="1">
      <c r="A159" s="51"/>
      <c r="B159" s="41"/>
      <c r="C159" s="41"/>
      <c r="D159" s="41"/>
      <c r="E159" s="41"/>
      <c r="F159" s="41"/>
      <c r="G159" s="41"/>
      <c r="H159" s="41"/>
      <c r="I159" s="41"/>
      <c r="J159" s="41"/>
      <c r="K159" s="41"/>
      <c r="L159" s="50"/>
      <c r="M159" s="41"/>
      <c r="N159" s="41"/>
      <c r="O159" s="41"/>
      <c r="P159" s="41"/>
      <c r="Q159" s="41"/>
      <c r="R159" s="41"/>
      <c r="S159" s="41"/>
      <c r="T159" s="41"/>
      <c r="U159" s="41"/>
      <c r="V159" s="41"/>
      <c r="W159" s="41"/>
      <c r="X159" s="41"/>
      <c r="Y159" s="41"/>
      <c r="Z159" s="41"/>
    </row>
    <row r="160" spans="1:26" ht="12.75" customHeight="1">
      <c r="A160" s="51"/>
      <c r="B160" s="41"/>
      <c r="C160" s="41"/>
      <c r="D160" s="41"/>
      <c r="E160" s="41"/>
      <c r="F160" s="41"/>
      <c r="G160" s="41"/>
      <c r="H160" s="41"/>
      <c r="I160" s="41"/>
      <c r="J160" s="41"/>
      <c r="K160" s="41"/>
      <c r="L160" s="50"/>
      <c r="M160" s="41"/>
      <c r="N160" s="41"/>
      <c r="O160" s="41"/>
      <c r="P160" s="41"/>
      <c r="Q160" s="41"/>
      <c r="R160" s="41"/>
      <c r="S160" s="41"/>
      <c r="T160" s="41"/>
      <c r="U160" s="41"/>
      <c r="V160" s="41"/>
      <c r="W160" s="41"/>
      <c r="X160" s="41"/>
      <c r="Y160" s="41"/>
      <c r="Z160" s="41"/>
    </row>
    <row r="161" spans="1:26" ht="12.75" customHeight="1">
      <c r="A161" s="51"/>
      <c r="B161" s="41"/>
      <c r="C161" s="41"/>
      <c r="D161" s="41"/>
      <c r="E161" s="41"/>
      <c r="F161" s="41"/>
      <c r="G161" s="41"/>
      <c r="H161" s="41"/>
      <c r="I161" s="41"/>
      <c r="J161" s="41"/>
      <c r="K161" s="41"/>
      <c r="L161" s="50"/>
      <c r="M161" s="41"/>
      <c r="N161" s="41"/>
      <c r="O161" s="41"/>
      <c r="P161" s="41"/>
      <c r="Q161" s="41"/>
      <c r="R161" s="41"/>
      <c r="S161" s="41"/>
      <c r="T161" s="41"/>
      <c r="U161" s="41"/>
      <c r="V161" s="41"/>
      <c r="W161" s="41"/>
      <c r="X161" s="41"/>
      <c r="Y161" s="41"/>
      <c r="Z161" s="41"/>
    </row>
    <row r="162" spans="1:26" ht="12.75" customHeight="1">
      <c r="A162" s="51"/>
      <c r="B162" s="41"/>
      <c r="C162" s="41"/>
      <c r="D162" s="41"/>
      <c r="E162" s="41"/>
      <c r="F162" s="41"/>
      <c r="G162" s="41"/>
      <c r="H162" s="41"/>
      <c r="I162" s="41"/>
      <c r="J162" s="41"/>
      <c r="K162" s="41"/>
      <c r="L162" s="50"/>
      <c r="M162" s="41"/>
      <c r="N162" s="41"/>
      <c r="O162" s="41"/>
      <c r="P162" s="41"/>
      <c r="Q162" s="41"/>
      <c r="R162" s="41"/>
      <c r="S162" s="41"/>
      <c r="T162" s="41"/>
      <c r="U162" s="41"/>
      <c r="V162" s="41"/>
      <c r="W162" s="41"/>
      <c r="X162" s="41"/>
      <c r="Y162" s="41"/>
      <c r="Z162" s="41"/>
    </row>
    <row r="163" spans="1:26" ht="12.75" customHeight="1">
      <c r="A163" s="51"/>
      <c r="B163" s="41"/>
      <c r="C163" s="41"/>
      <c r="D163" s="41"/>
      <c r="E163" s="41"/>
      <c r="F163" s="41"/>
      <c r="G163" s="41"/>
      <c r="H163" s="41"/>
      <c r="I163" s="41"/>
      <c r="J163" s="41"/>
      <c r="K163" s="41"/>
      <c r="L163" s="50"/>
      <c r="M163" s="41"/>
      <c r="N163" s="41"/>
      <c r="O163" s="41"/>
      <c r="P163" s="41"/>
      <c r="Q163" s="41"/>
      <c r="R163" s="41"/>
      <c r="S163" s="41"/>
      <c r="T163" s="41"/>
      <c r="U163" s="41"/>
      <c r="V163" s="41"/>
      <c r="W163" s="41"/>
      <c r="X163" s="41"/>
      <c r="Y163" s="41"/>
      <c r="Z163" s="41"/>
    </row>
    <row r="164" spans="1:26" ht="12.75" customHeight="1">
      <c r="A164" s="51"/>
      <c r="B164" s="41"/>
      <c r="C164" s="41"/>
      <c r="D164" s="41"/>
      <c r="E164" s="41"/>
      <c r="F164" s="41"/>
      <c r="G164" s="41"/>
      <c r="H164" s="41"/>
      <c r="I164" s="41"/>
      <c r="J164" s="41"/>
      <c r="K164" s="41"/>
      <c r="L164" s="50"/>
      <c r="M164" s="41"/>
      <c r="N164" s="41"/>
      <c r="O164" s="41"/>
      <c r="P164" s="41"/>
      <c r="Q164" s="41"/>
      <c r="R164" s="41"/>
      <c r="S164" s="41"/>
      <c r="T164" s="41"/>
      <c r="U164" s="41"/>
      <c r="V164" s="41"/>
      <c r="W164" s="41"/>
      <c r="X164" s="41"/>
      <c r="Y164" s="41"/>
      <c r="Z164" s="41"/>
    </row>
    <row r="165" spans="1:26" ht="12.75" customHeight="1">
      <c r="A165" s="51"/>
      <c r="B165" s="41"/>
      <c r="C165" s="41"/>
      <c r="D165" s="41"/>
      <c r="E165" s="41"/>
      <c r="F165" s="41"/>
      <c r="G165" s="41"/>
      <c r="H165" s="41"/>
      <c r="I165" s="41"/>
      <c r="J165" s="41"/>
      <c r="K165" s="41"/>
      <c r="L165" s="50"/>
      <c r="M165" s="41"/>
      <c r="N165" s="41"/>
      <c r="O165" s="41"/>
      <c r="P165" s="41"/>
      <c r="Q165" s="41"/>
      <c r="R165" s="41"/>
      <c r="S165" s="41"/>
      <c r="T165" s="41"/>
      <c r="U165" s="41"/>
      <c r="V165" s="41"/>
      <c r="W165" s="41"/>
      <c r="X165" s="41"/>
      <c r="Y165" s="41"/>
      <c r="Z165" s="41"/>
    </row>
    <row r="166" spans="1:26" ht="12.75" customHeight="1">
      <c r="A166" s="51"/>
      <c r="B166" s="41"/>
      <c r="C166" s="41"/>
      <c r="D166" s="41"/>
      <c r="E166" s="41"/>
      <c r="F166" s="41"/>
      <c r="G166" s="41"/>
      <c r="H166" s="41"/>
      <c r="I166" s="41"/>
      <c r="J166" s="41"/>
      <c r="K166" s="41"/>
      <c r="L166" s="50"/>
      <c r="M166" s="41"/>
      <c r="N166" s="41"/>
      <c r="O166" s="41"/>
      <c r="P166" s="41"/>
      <c r="Q166" s="41"/>
      <c r="R166" s="41"/>
      <c r="S166" s="41"/>
      <c r="T166" s="41"/>
      <c r="U166" s="41"/>
      <c r="V166" s="41"/>
      <c r="W166" s="41"/>
      <c r="X166" s="41"/>
      <c r="Y166" s="41"/>
      <c r="Z166" s="41"/>
    </row>
    <row r="167" spans="1:26" ht="12.75" customHeight="1">
      <c r="A167" s="51"/>
      <c r="B167" s="41"/>
      <c r="C167" s="41"/>
      <c r="D167" s="41"/>
      <c r="E167" s="41"/>
      <c r="F167" s="41"/>
      <c r="G167" s="41"/>
      <c r="H167" s="41"/>
      <c r="I167" s="41"/>
      <c r="J167" s="41"/>
      <c r="K167" s="41"/>
      <c r="L167" s="50"/>
      <c r="M167" s="41"/>
      <c r="N167" s="41"/>
      <c r="O167" s="41"/>
      <c r="P167" s="41"/>
      <c r="Q167" s="41"/>
      <c r="R167" s="41"/>
      <c r="S167" s="41"/>
      <c r="T167" s="41"/>
      <c r="U167" s="41"/>
      <c r="V167" s="41"/>
      <c r="W167" s="41"/>
      <c r="X167" s="41"/>
      <c r="Y167" s="41"/>
      <c r="Z167" s="41"/>
    </row>
    <row r="168" spans="1:26" ht="12.75" customHeight="1">
      <c r="A168" s="51"/>
      <c r="B168" s="41"/>
      <c r="C168" s="41"/>
      <c r="D168" s="41"/>
      <c r="E168" s="41"/>
      <c r="F168" s="41"/>
      <c r="G168" s="41"/>
      <c r="H168" s="41"/>
      <c r="I168" s="41"/>
      <c r="J168" s="41"/>
      <c r="K168" s="41"/>
      <c r="L168" s="50"/>
      <c r="M168" s="41"/>
      <c r="N168" s="41"/>
      <c r="O168" s="41"/>
      <c r="P168" s="41"/>
      <c r="Q168" s="41"/>
      <c r="R168" s="41"/>
      <c r="S168" s="41"/>
      <c r="T168" s="41"/>
      <c r="U168" s="41"/>
      <c r="V168" s="41"/>
      <c r="W168" s="41"/>
      <c r="X168" s="41"/>
      <c r="Y168" s="41"/>
      <c r="Z168" s="41"/>
    </row>
    <row r="169" spans="1:26" ht="12.75" customHeight="1">
      <c r="A169" s="51"/>
      <c r="B169" s="41"/>
      <c r="C169" s="41"/>
      <c r="D169" s="41"/>
      <c r="E169" s="41"/>
      <c r="F169" s="41"/>
      <c r="G169" s="41"/>
      <c r="H169" s="41"/>
      <c r="I169" s="41"/>
      <c r="J169" s="41"/>
      <c r="K169" s="41"/>
      <c r="L169" s="50"/>
      <c r="M169" s="41"/>
      <c r="N169" s="41"/>
      <c r="O169" s="41"/>
      <c r="P169" s="41"/>
      <c r="Q169" s="41"/>
      <c r="R169" s="41"/>
      <c r="S169" s="41"/>
      <c r="T169" s="41"/>
      <c r="U169" s="41"/>
      <c r="V169" s="41"/>
      <c r="W169" s="41"/>
      <c r="X169" s="41"/>
      <c r="Y169" s="41"/>
      <c r="Z169" s="41"/>
    </row>
    <row r="170" spans="1:26" ht="12.75" customHeight="1">
      <c r="A170" s="51"/>
      <c r="B170" s="41"/>
      <c r="C170" s="41"/>
      <c r="D170" s="41"/>
      <c r="E170" s="41"/>
      <c r="F170" s="41"/>
      <c r="G170" s="41"/>
      <c r="H170" s="41"/>
      <c r="I170" s="41"/>
      <c r="J170" s="41"/>
      <c r="K170" s="41"/>
      <c r="L170" s="50"/>
      <c r="M170" s="41"/>
      <c r="N170" s="41"/>
      <c r="O170" s="41"/>
      <c r="P170" s="41"/>
      <c r="Q170" s="41"/>
      <c r="R170" s="41"/>
      <c r="S170" s="41"/>
      <c r="T170" s="41"/>
      <c r="U170" s="41"/>
      <c r="V170" s="41"/>
      <c r="W170" s="41"/>
      <c r="X170" s="41"/>
      <c r="Y170" s="41"/>
      <c r="Z170" s="41"/>
    </row>
    <row r="171" spans="1:26" ht="12.75" customHeight="1">
      <c r="A171" s="51"/>
      <c r="B171" s="41"/>
      <c r="C171" s="41"/>
      <c r="D171" s="41"/>
      <c r="E171" s="41"/>
      <c r="F171" s="41"/>
      <c r="G171" s="41"/>
      <c r="H171" s="41"/>
      <c r="I171" s="41"/>
      <c r="J171" s="41"/>
      <c r="K171" s="41"/>
      <c r="L171" s="50"/>
      <c r="M171" s="41"/>
      <c r="N171" s="41"/>
      <c r="O171" s="41"/>
      <c r="P171" s="41"/>
      <c r="Q171" s="41"/>
      <c r="R171" s="41"/>
      <c r="S171" s="41"/>
      <c r="T171" s="41"/>
      <c r="U171" s="41"/>
      <c r="V171" s="41"/>
      <c r="W171" s="41"/>
      <c r="X171" s="41"/>
      <c r="Y171" s="41"/>
      <c r="Z171" s="41"/>
    </row>
    <row r="172" spans="1:26" ht="12.75" customHeight="1">
      <c r="A172" s="51"/>
      <c r="B172" s="41"/>
      <c r="C172" s="41"/>
      <c r="D172" s="41"/>
      <c r="E172" s="41"/>
      <c r="F172" s="41"/>
      <c r="G172" s="41"/>
      <c r="H172" s="41"/>
      <c r="I172" s="41"/>
      <c r="J172" s="41"/>
      <c r="K172" s="41"/>
      <c r="L172" s="50"/>
      <c r="M172" s="41"/>
      <c r="N172" s="41"/>
      <c r="O172" s="41"/>
      <c r="P172" s="41"/>
      <c r="Q172" s="41"/>
      <c r="R172" s="41"/>
      <c r="S172" s="41"/>
      <c r="T172" s="41"/>
      <c r="U172" s="41"/>
      <c r="V172" s="41"/>
      <c r="W172" s="41"/>
      <c r="X172" s="41"/>
      <c r="Y172" s="41"/>
      <c r="Z172" s="41"/>
    </row>
    <row r="173" spans="1:26" ht="12.75" customHeight="1">
      <c r="A173" s="51"/>
      <c r="B173" s="41"/>
      <c r="C173" s="41"/>
      <c r="D173" s="41"/>
      <c r="E173" s="41"/>
      <c r="F173" s="41"/>
      <c r="G173" s="41"/>
      <c r="H173" s="41"/>
      <c r="I173" s="41"/>
      <c r="J173" s="41"/>
      <c r="K173" s="41"/>
      <c r="L173" s="50"/>
      <c r="M173" s="41"/>
      <c r="N173" s="41"/>
      <c r="O173" s="41"/>
      <c r="P173" s="41"/>
      <c r="Q173" s="41"/>
      <c r="R173" s="41"/>
      <c r="S173" s="41"/>
      <c r="T173" s="41"/>
      <c r="U173" s="41"/>
      <c r="V173" s="41"/>
      <c r="W173" s="41"/>
      <c r="X173" s="41"/>
      <c r="Y173" s="41"/>
      <c r="Z173" s="41"/>
    </row>
    <row r="174" spans="1:26" ht="12.75" customHeight="1">
      <c r="A174" s="51"/>
      <c r="B174" s="41"/>
      <c r="C174" s="41"/>
      <c r="D174" s="41"/>
      <c r="E174" s="41"/>
      <c r="F174" s="41"/>
      <c r="G174" s="41"/>
      <c r="H174" s="41"/>
      <c r="I174" s="41"/>
      <c r="J174" s="41"/>
      <c r="K174" s="41"/>
      <c r="L174" s="50"/>
      <c r="M174" s="41"/>
      <c r="N174" s="41"/>
      <c r="O174" s="41"/>
      <c r="P174" s="41"/>
      <c r="Q174" s="41"/>
      <c r="R174" s="41"/>
      <c r="S174" s="41"/>
      <c r="T174" s="41"/>
      <c r="U174" s="41"/>
      <c r="V174" s="41"/>
      <c r="W174" s="41"/>
      <c r="X174" s="41"/>
      <c r="Y174" s="41"/>
      <c r="Z174" s="41"/>
    </row>
    <row r="175" spans="1:26" ht="12.75" customHeight="1">
      <c r="A175" s="51"/>
      <c r="B175" s="41"/>
      <c r="C175" s="41"/>
      <c r="D175" s="41"/>
      <c r="E175" s="41"/>
      <c r="F175" s="41"/>
      <c r="G175" s="41"/>
      <c r="H175" s="41"/>
      <c r="I175" s="41"/>
      <c r="J175" s="41"/>
      <c r="K175" s="41"/>
      <c r="L175" s="50"/>
      <c r="M175" s="41"/>
      <c r="N175" s="41"/>
      <c r="O175" s="41"/>
      <c r="P175" s="41"/>
      <c r="Q175" s="41"/>
      <c r="R175" s="41"/>
      <c r="S175" s="41"/>
      <c r="T175" s="41"/>
      <c r="U175" s="41"/>
      <c r="V175" s="41"/>
      <c r="W175" s="41"/>
      <c r="X175" s="41"/>
      <c r="Y175" s="41"/>
      <c r="Z175" s="41"/>
    </row>
    <row r="176" spans="1:26" ht="12.75" customHeight="1">
      <c r="A176" s="51"/>
      <c r="B176" s="41"/>
      <c r="C176" s="41"/>
      <c r="D176" s="41"/>
      <c r="E176" s="41"/>
      <c r="F176" s="41"/>
      <c r="G176" s="41"/>
      <c r="H176" s="41"/>
      <c r="I176" s="41"/>
      <c r="J176" s="41"/>
      <c r="K176" s="41"/>
      <c r="L176" s="50"/>
      <c r="M176" s="41"/>
      <c r="N176" s="41"/>
      <c r="O176" s="41"/>
      <c r="P176" s="41"/>
      <c r="Q176" s="41"/>
      <c r="R176" s="41"/>
      <c r="S176" s="41"/>
      <c r="T176" s="41"/>
      <c r="U176" s="41"/>
      <c r="V176" s="41"/>
      <c r="W176" s="41"/>
      <c r="X176" s="41"/>
      <c r="Y176" s="41"/>
      <c r="Z176" s="41"/>
    </row>
    <row r="177" spans="1:26" ht="12.75" customHeight="1">
      <c r="A177" s="51"/>
      <c r="B177" s="41"/>
      <c r="C177" s="41"/>
      <c r="D177" s="41"/>
      <c r="E177" s="41"/>
      <c r="F177" s="41"/>
      <c r="G177" s="41"/>
      <c r="H177" s="41"/>
      <c r="I177" s="41"/>
      <c r="J177" s="41"/>
      <c r="K177" s="41"/>
      <c r="L177" s="50"/>
      <c r="M177" s="41"/>
      <c r="N177" s="41"/>
      <c r="O177" s="41"/>
      <c r="P177" s="41"/>
      <c r="Q177" s="41"/>
      <c r="R177" s="41"/>
      <c r="S177" s="41"/>
      <c r="T177" s="41"/>
      <c r="U177" s="41"/>
      <c r="V177" s="41"/>
      <c r="W177" s="41"/>
      <c r="X177" s="41"/>
      <c r="Y177" s="41"/>
      <c r="Z177" s="41"/>
    </row>
    <row r="178" spans="1:26" ht="12.75" customHeight="1">
      <c r="A178" s="51"/>
      <c r="B178" s="41"/>
      <c r="C178" s="41"/>
      <c r="D178" s="41"/>
      <c r="E178" s="41"/>
      <c r="F178" s="41"/>
      <c r="G178" s="41"/>
      <c r="H178" s="41"/>
      <c r="I178" s="41"/>
      <c r="J178" s="41"/>
      <c r="K178" s="41"/>
      <c r="L178" s="50"/>
      <c r="M178" s="41"/>
      <c r="N178" s="41"/>
      <c r="O178" s="41"/>
      <c r="P178" s="41"/>
      <c r="Q178" s="41"/>
      <c r="R178" s="41"/>
      <c r="S178" s="41"/>
      <c r="T178" s="41"/>
      <c r="U178" s="41"/>
      <c r="V178" s="41"/>
      <c r="W178" s="41"/>
      <c r="X178" s="41"/>
      <c r="Y178" s="41"/>
      <c r="Z178" s="41"/>
    </row>
    <row r="179" spans="1:26" ht="12.75" customHeight="1">
      <c r="A179" s="51"/>
      <c r="B179" s="41"/>
      <c r="C179" s="41"/>
      <c r="D179" s="41"/>
      <c r="E179" s="41"/>
      <c r="F179" s="41"/>
      <c r="G179" s="41"/>
      <c r="H179" s="41"/>
      <c r="I179" s="41"/>
      <c r="J179" s="41"/>
      <c r="K179" s="41"/>
      <c r="L179" s="50"/>
      <c r="M179" s="41"/>
      <c r="N179" s="41"/>
      <c r="O179" s="41"/>
      <c r="P179" s="41"/>
      <c r="Q179" s="41"/>
      <c r="R179" s="41"/>
      <c r="S179" s="41"/>
      <c r="T179" s="41"/>
      <c r="U179" s="41"/>
      <c r="V179" s="41"/>
      <c r="W179" s="41"/>
      <c r="X179" s="41"/>
      <c r="Y179" s="41"/>
      <c r="Z179" s="41"/>
    </row>
    <row r="180" spans="1:26" ht="12.75" customHeight="1">
      <c r="A180" s="51"/>
      <c r="B180" s="41"/>
      <c r="C180" s="41"/>
      <c r="D180" s="41"/>
      <c r="E180" s="41"/>
      <c r="F180" s="41"/>
      <c r="G180" s="41"/>
      <c r="H180" s="41"/>
      <c r="I180" s="41"/>
      <c r="J180" s="41"/>
      <c r="K180" s="41"/>
      <c r="L180" s="50"/>
      <c r="M180" s="41"/>
      <c r="N180" s="41"/>
      <c r="O180" s="41"/>
      <c r="P180" s="41"/>
      <c r="Q180" s="41"/>
      <c r="R180" s="41"/>
      <c r="S180" s="41"/>
      <c r="T180" s="41"/>
      <c r="U180" s="41"/>
      <c r="V180" s="41"/>
      <c r="W180" s="41"/>
      <c r="X180" s="41"/>
      <c r="Y180" s="41"/>
      <c r="Z180" s="41"/>
    </row>
    <row r="181" spans="1:26" ht="12.75" customHeight="1">
      <c r="A181" s="51"/>
      <c r="B181" s="41"/>
      <c r="C181" s="41"/>
      <c r="D181" s="41"/>
      <c r="E181" s="41"/>
      <c r="F181" s="41"/>
      <c r="G181" s="41"/>
      <c r="H181" s="41"/>
      <c r="I181" s="41"/>
      <c r="J181" s="41"/>
      <c r="K181" s="41"/>
      <c r="L181" s="50"/>
      <c r="M181" s="41"/>
      <c r="N181" s="41"/>
      <c r="O181" s="41"/>
      <c r="P181" s="41"/>
      <c r="Q181" s="41"/>
      <c r="R181" s="41"/>
      <c r="S181" s="41"/>
      <c r="T181" s="41"/>
      <c r="U181" s="41"/>
      <c r="V181" s="41"/>
      <c r="W181" s="41"/>
      <c r="X181" s="41"/>
      <c r="Y181" s="41"/>
      <c r="Z181" s="41"/>
    </row>
    <row r="182" spans="1:26" ht="12.75" customHeight="1">
      <c r="A182" s="51"/>
      <c r="B182" s="41"/>
      <c r="C182" s="41"/>
      <c r="D182" s="41"/>
      <c r="E182" s="41"/>
      <c r="F182" s="41"/>
      <c r="G182" s="41"/>
      <c r="H182" s="41"/>
      <c r="I182" s="41"/>
      <c r="J182" s="41"/>
      <c r="K182" s="41"/>
      <c r="L182" s="50"/>
      <c r="M182" s="41"/>
      <c r="N182" s="41"/>
      <c r="O182" s="41"/>
      <c r="P182" s="41"/>
      <c r="Q182" s="41"/>
      <c r="R182" s="41"/>
      <c r="S182" s="41"/>
      <c r="T182" s="41"/>
      <c r="U182" s="41"/>
      <c r="V182" s="41"/>
      <c r="W182" s="41"/>
      <c r="X182" s="41"/>
      <c r="Y182" s="41"/>
      <c r="Z182" s="41"/>
    </row>
    <row r="183" spans="1:26" ht="12.75" customHeight="1">
      <c r="A183" s="51"/>
      <c r="B183" s="41"/>
      <c r="C183" s="41"/>
      <c r="D183" s="41"/>
      <c r="E183" s="41"/>
      <c r="F183" s="41"/>
      <c r="G183" s="41"/>
      <c r="H183" s="41"/>
      <c r="I183" s="41"/>
      <c r="J183" s="41"/>
      <c r="K183" s="41"/>
      <c r="L183" s="50"/>
      <c r="M183" s="41"/>
      <c r="N183" s="41"/>
      <c r="O183" s="41"/>
      <c r="P183" s="41"/>
      <c r="Q183" s="41"/>
      <c r="R183" s="41"/>
      <c r="S183" s="41"/>
      <c r="T183" s="41"/>
      <c r="U183" s="41"/>
      <c r="V183" s="41"/>
      <c r="W183" s="41"/>
      <c r="X183" s="41"/>
      <c r="Y183" s="41"/>
      <c r="Z183" s="41"/>
    </row>
    <row r="184" spans="1:26" ht="12.75" customHeight="1">
      <c r="A184" s="51"/>
      <c r="B184" s="41"/>
      <c r="C184" s="41"/>
      <c r="D184" s="41"/>
      <c r="E184" s="41"/>
      <c r="F184" s="41"/>
      <c r="G184" s="41"/>
      <c r="H184" s="41"/>
      <c r="I184" s="41"/>
      <c r="J184" s="41"/>
      <c r="K184" s="41"/>
      <c r="L184" s="50"/>
      <c r="M184" s="41"/>
      <c r="N184" s="41"/>
      <c r="O184" s="41"/>
      <c r="P184" s="41"/>
      <c r="Q184" s="41"/>
      <c r="R184" s="41"/>
      <c r="S184" s="41"/>
      <c r="T184" s="41"/>
      <c r="U184" s="41"/>
      <c r="V184" s="41"/>
      <c r="W184" s="41"/>
      <c r="X184" s="41"/>
      <c r="Y184" s="41"/>
      <c r="Z184" s="41"/>
    </row>
    <row r="185" spans="1:26" ht="12.75" customHeight="1">
      <c r="A185" s="51"/>
      <c r="B185" s="41"/>
      <c r="C185" s="41"/>
      <c r="D185" s="41"/>
      <c r="E185" s="41"/>
      <c r="F185" s="41"/>
      <c r="G185" s="41"/>
      <c r="H185" s="41"/>
      <c r="I185" s="41"/>
      <c r="J185" s="41"/>
      <c r="K185" s="41"/>
      <c r="L185" s="50"/>
      <c r="M185" s="41"/>
      <c r="N185" s="41"/>
      <c r="O185" s="41"/>
      <c r="P185" s="41"/>
      <c r="Q185" s="41"/>
      <c r="R185" s="41"/>
      <c r="S185" s="41"/>
      <c r="T185" s="41"/>
      <c r="U185" s="41"/>
      <c r="V185" s="41"/>
      <c r="W185" s="41"/>
      <c r="X185" s="41"/>
      <c r="Y185" s="41"/>
      <c r="Z185" s="41"/>
    </row>
    <row r="186" spans="1:26" ht="12.75" customHeight="1">
      <c r="A186" s="51"/>
      <c r="B186" s="41"/>
      <c r="C186" s="41"/>
      <c r="D186" s="41"/>
      <c r="E186" s="41"/>
      <c r="F186" s="41"/>
      <c r="G186" s="41"/>
      <c r="H186" s="41"/>
      <c r="I186" s="41"/>
      <c r="J186" s="41"/>
      <c r="K186" s="41"/>
      <c r="L186" s="50"/>
      <c r="M186" s="41"/>
      <c r="N186" s="41"/>
      <c r="O186" s="41"/>
      <c r="P186" s="41"/>
      <c r="Q186" s="41"/>
      <c r="R186" s="41"/>
      <c r="S186" s="41"/>
      <c r="T186" s="41"/>
      <c r="U186" s="41"/>
      <c r="V186" s="41"/>
      <c r="W186" s="41"/>
      <c r="X186" s="41"/>
      <c r="Y186" s="41"/>
      <c r="Z186" s="41"/>
    </row>
    <row r="187" spans="1:26" ht="12.75" customHeight="1">
      <c r="A187" s="51"/>
      <c r="B187" s="41"/>
      <c r="C187" s="41"/>
      <c r="D187" s="41"/>
      <c r="E187" s="41"/>
      <c r="F187" s="41"/>
      <c r="G187" s="41"/>
      <c r="H187" s="41"/>
      <c r="I187" s="41"/>
      <c r="J187" s="41"/>
      <c r="K187" s="41"/>
      <c r="L187" s="50"/>
      <c r="M187" s="41"/>
      <c r="N187" s="41"/>
      <c r="O187" s="41"/>
      <c r="P187" s="41"/>
      <c r="Q187" s="41"/>
      <c r="R187" s="41"/>
      <c r="S187" s="41"/>
      <c r="T187" s="41"/>
      <c r="U187" s="41"/>
      <c r="V187" s="41"/>
      <c r="W187" s="41"/>
      <c r="X187" s="41"/>
      <c r="Y187" s="41"/>
      <c r="Z187" s="41"/>
    </row>
    <row r="188" spans="1:26" ht="12.75" customHeight="1">
      <c r="A188" s="51"/>
      <c r="B188" s="41"/>
      <c r="C188" s="41"/>
      <c r="D188" s="41"/>
      <c r="E188" s="41"/>
      <c r="F188" s="41"/>
      <c r="G188" s="41"/>
      <c r="H188" s="41"/>
      <c r="I188" s="41"/>
      <c r="J188" s="41"/>
      <c r="K188" s="41"/>
      <c r="L188" s="50"/>
      <c r="M188" s="41"/>
      <c r="N188" s="41"/>
      <c r="O188" s="41"/>
      <c r="P188" s="41"/>
      <c r="Q188" s="41"/>
      <c r="R188" s="41"/>
      <c r="S188" s="41"/>
      <c r="T188" s="41"/>
      <c r="U188" s="41"/>
      <c r="V188" s="41"/>
      <c r="W188" s="41"/>
      <c r="X188" s="41"/>
      <c r="Y188" s="41"/>
      <c r="Z188" s="41"/>
    </row>
    <row r="189" spans="1:26" ht="12.75" customHeight="1">
      <c r="A189" s="51"/>
      <c r="B189" s="41"/>
      <c r="C189" s="41"/>
      <c r="D189" s="41"/>
      <c r="E189" s="41"/>
      <c r="F189" s="41"/>
      <c r="G189" s="41"/>
      <c r="H189" s="41"/>
      <c r="I189" s="41"/>
      <c r="J189" s="41"/>
      <c r="K189" s="41"/>
      <c r="L189" s="50"/>
      <c r="M189" s="41"/>
      <c r="N189" s="41"/>
      <c r="O189" s="41"/>
      <c r="P189" s="41"/>
      <c r="Q189" s="41"/>
      <c r="R189" s="41"/>
      <c r="S189" s="41"/>
      <c r="T189" s="41"/>
      <c r="U189" s="41"/>
      <c r="V189" s="41"/>
      <c r="W189" s="41"/>
      <c r="X189" s="41"/>
      <c r="Y189" s="41"/>
      <c r="Z189" s="41"/>
    </row>
    <row r="190" spans="1:26" ht="12.75" customHeight="1">
      <c r="A190" s="51"/>
      <c r="B190" s="41"/>
      <c r="C190" s="41"/>
      <c r="D190" s="41"/>
      <c r="E190" s="41"/>
      <c r="F190" s="41"/>
      <c r="G190" s="41"/>
      <c r="H190" s="41"/>
      <c r="I190" s="41"/>
      <c r="J190" s="41"/>
      <c r="K190" s="41"/>
      <c r="L190" s="50"/>
      <c r="M190" s="41"/>
      <c r="N190" s="41"/>
      <c r="O190" s="41"/>
      <c r="P190" s="41"/>
      <c r="Q190" s="41"/>
      <c r="R190" s="41"/>
      <c r="S190" s="41"/>
      <c r="T190" s="41"/>
      <c r="U190" s="41"/>
      <c r="V190" s="41"/>
      <c r="W190" s="41"/>
      <c r="X190" s="41"/>
      <c r="Y190" s="41"/>
      <c r="Z190" s="41"/>
    </row>
    <row r="191" spans="1:26" ht="12.75" customHeight="1">
      <c r="A191" s="51"/>
      <c r="B191" s="41"/>
      <c r="C191" s="41"/>
      <c r="D191" s="41"/>
      <c r="E191" s="41"/>
      <c r="F191" s="41"/>
      <c r="G191" s="41"/>
      <c r="H191" s="41"/>
      <c r="I191" s="41"/>
      <c r="J191" s="41"/>
      <c r="K191" s="41"/>
      <c r="L191" s="50"/>
      <c r="M191" s="41"/>
      <c r="N191" s="41"/>
      <c r="O191" s="41"/>
      <c r="P191" s="41"/>
      <c r="Q191" s="41"/>
      <c r="R191" s="41"/>
      <c r="S191" s="41"/>
      <c r="T191" s="41"/>
      <c r="U191" s="41"/>
      <c r="V191" s="41"/>
      <c r="W191" s="41"/>
      <c r="X191" s="41"/>
      <c r="Y191" s="41"/>
      <c r="Z191" s="41"/>
    </row>
    <row r="192" spans="1:26" ht="12.75" customHeight="1">
      <c r="A192" s="51"/>
      <c r="B192" s="41"/>
      <c r="C192" s="41"/>
      <c r="D192" s="41"/>
      <c r="E192" s="41"/>
      <c r="F192" s="41"/>
      <c r="G192" s="41"/>
      <c r="H192" s="41"/>
      <c r="I192" s="41"/>
      <c r="J192" s="41"/>
      <c r="K192" s="41"/>
      <c r="L192" s="50"/>
      <c r="M192" s="41"/>
      <c r="N192" s="41"/>
      <c r="O192" s="41"/>
      <c r="P192" s="41"/>
      <c r="Q192" s="41"/>
      <c r="R192" s="41"/>
      <c r="S192" s="41"/>
      <c r="T192" s="41"/>
      <c r="U192" s="41"/>
      <c r="V192" s="41"/>
      <c r="W192" s="41"/>
      <c r="X192" s="41"/>
      <c r="Y192" s="41"/>
      <c r="Z192" s="41"/>
    </row>
    <row r="193" spans="1:26" ht="12.75" customHeight="1">
      <c r="A193" s="51"/>
      <c r="B193" s="41"/>
      <c r="C193" s="41"/>
      <c r="D193" s="41"/>
      <c r="E193" s="41"/>
      <c r="F193" s="41"/>
      <c r="G193" s="41"/>
      <c r="H193" s="41"/>
      <c r="I193" s="41"/>
      <c r="J193" s="41"/>
      <c r="K193" s="41"/>
      <c r="L193" s="50"/>
      <c r="M193" s="41"/>
      <c r="N193" s="41"/>
      <c r="O193" s="41"/>
      <c r="P193" s="41"/>
      <c r="Q193" s="41"/>
      <c r="R193" s="41"/>
      <c r="S193" s="41"/>
      <c r="T193" s="41"/>
      <c r="U193" s="41"/>
      <c r="V193" s="41"/>
      <c r="W193" s="41"/>
      <c r="X193" s="41"/>
      <c r="Y193" s="41"/>
      <c r="Z193" s="41"/>
    </row>
    <row r="194" spans="1:26" ht="12.75" customHeight="1">
      <c r="A194" s="51"/>
      <c r="B194" s="41"/>
      <c r="C194" s="41"/>
      <c r="D194" s="41"/>
      <c r="E194" s="41"/>
      <c r="F194" s="41"/>
      <c r="G194" s="41"/>
      <c r="H194" s="41"/>
      <c r="I194" s="41"/>
      <c r="J194" s="41"/>
      <c r="K194" s="41"/>
      <c r="L194" s="50"/>
      <c r="M194" s="41"/>
      <c r="N194" s="41"/>
      <c r="O194" s="41"/>
      <c r="P194" s="41"/>
      <c r="Q194" s="41"/>
      <c r="R194" s="41"/>
      <c r="S194" s="41"/>
      <c r="T194" s="41"/>
      <c r="U194" s="41"/>
      <c r="V194" s="41"/>
      <c r="W194" s="41"/>
      <c r="X194" s="41"/>
      <c r="Y194" s="41"/>
      <c r="Z194" s="41"/>
    </row>
    <row r="195" spans="1:26" ht="12.75" customHeight="1">
      <c r="A195" s="51"/>
      <c r="B195" s="41"/>
      <c r="C195" s="41"/>
      <c r="D195" s="41"/>
      <c r="E195" s="41"/>
      <c r="F195" s="41"/>
      <c r="G195" s="41"/>
      <c r="H195" s="41"/>
      <c r="I195" s="41"/>
      <c r="J195" s="41"/>
      <c r="K195" s="41"/>
      <c r="L195" s="50"/>
      <c r="M195" s="41"/>
      <c r="N195" s="41"/>
      <c r="O195" s="41"/>
      <c r="P195" s="41"/>
      <c r="Q195" s="41"/>
      <c r="R195" s="41"/>
      <c r="S195" s="41"/>
      <c r="T195" s="41"/>
      <c r="U195" s="41"/>
      <c r="V195" s="41"/>
      <c r="W195" s="41"/>
      <c r="X195" s="41"/>
      <c r="Y195" s="41"/>
      <c r="Z195" s="41"/>
    </row>
    <row r="196" spans="1:26" ht="12.75" customHeight="1">
      <c r="A196" s="51"/>
      <c r="B196" s="41"/>
      <c r="C196" s="41"/>
      <c r="D196" s="41"/>
      <c r="E196" s="41"/>
      <c r="F196" s="41"/>
      <c r="G196" s="41"/>
      <c r="H196" s="41"/>
      <c r="I196" s="41"/>
      <c r="J196" s="41"/>
      <c r="K196" s="41"/>
      <c r="L196" s="50"/>
      <c r="M196" s="41"/>
      <c r="N196" s="41"/>
      <c r="O196" s="41"/>
      <c r="P196" s="41"/>
      <c r="Q196" s="41"/>
      <c r="R196" s="41"/>
      <c r="S196" s="41"/>
      <c r="T196" s="41"/>
      <c r="U196" s="41"/>
      <c r="V196" s="41"/>
      <c r="W196" s="41"/>
      <c r="X196" s="41"/>
      <c r="Y196" s="41"/>
      <c r="Z196" s="41"/>
    </row>
    <row r="197" spans="1:26" ht="12.75" customHeight="1">
      <c r="A197" s="51"/>
      <c r="B197" s="41"/>
      <c r="C197" s="41"/>
      <c r="D197" s="41"/>
      <c r="E197" s="41"/>
      <c r="F197" s="41"/>
      <c r="G197" s="41"/>
      <c r="H197" s="41"/>
      <c r="I197" s="41"/>
      <c r="J197" s="41"/>
      <c r="K197" s="41"/>
      <c r="L197" s="50"/>
      <c r="M197" s="41"/>
      <c r="N197" s="41"/>
      <c r="O197" s="41"/>
      <c r="P197" s="41"/>
      <c r="Q197" s="41"/>
      <c r="R197" s="41"/>
      <c r="S197" s="41"/>
      <c r="T197" s="41"/>
      <c r="U197" s="41"/>
      <c r="V197" s="41"/>
      <c r="W197" s="41"/>
      <c r="X197" s="41"/>
      <c r="Y197" s="41"/>
      <c r="Z197" s="41"/>
    </row>
    <row r="198" spans="1:26" ht="12.75" customHeight="1">
      <c r="A198" s="51"/>
      <c r="B198" s="41"/>
      <c r="C198" s="41"/>
      <c r="D198" s="41"/>
      <c r="E198" s="41"/>
      <c r="F198" s="41"/>
      <c r="G198" s="41"/>
      <c r="H198" s="41"/>
      <c r="I198" s="41"/>
      <c r="J198" s="41"/>
      <c r="K198" s="41"/>
      <c r="L198" s="50"/>
      <c r="M198" s="41"/>
      <c r="N198" s="41"/>
      <c r="O198" s="41"/>
      <c r="P198" s="41"/>
      <c r="Q198" s="41"/>
      <c r="R198" s="41"/>
      <c r="S198" s="41"/>
      <c r="T198" s="41"/>
      <c r="U198" s="41"/>
      <c r="V198" s="41"/>
      <c r="W198" s="41"/>
      <c r="X198" s="41"/>
      <c r="Y198" s="41"/>
      <c r="Z198" s="41"/>
    </row>
    <row r="199" spans="1:26" ht="12.75" customHeight="1">
      <c r="A199" s="51"/>
      <c r="B199" s="41"/>
      <c r="C199" s="41"/>
      <c r="D199" s="41"/>
      <c r="E199" s="41"/>
      <c r="F199" s="41"/>
      <c r="G199" s="41"/>
      <c r="H199" s="41"/>
      <c r="I199" s="41"/>
      <c r="J199" s="41"/>
      <c r="K199" s="41"/>
      <c r="L199" s="50"/>
      <c r="M199" s="41"/>
      <c r="N199" s="41"/>
      <c r="O199" s="41"/>
      <c r="P199" s="41"/>
      <c r="Q199" s="41"/>
      <c r="R199" s="41"/>
      <c r="S199" s="41"/>
      <c r="T199" s="41"/>
      <c r="U199" s="41"/>
      <c r="V199" s="41"/>
      <c r="W199" s="41"/>
      <c r="X199" s="41"/>
      <c r="Y199" s="41"/>
      <c r="Z199" s="41"/>
    </row>
    <row r="200" spans="1:26" ht="12.75" customHeight="1">
      <c r="A200" s="51"/>
      <c r="B200" s="41"/>
      <c r="C200" s="41"/>
      <c r="D200" s="41"/>
      <c r="E200" s="41"/>
      <c r="F200" s="41"/>
      <c r="G200" s="41"/>
      <c r="H200" s="41"/>
      <c r="I200" s="41"/>
      <c r="J200" s="41"/>
      <c r="K200" s="41"/>
      <c r="L200" s="50"/>
      <c r="M200" s="41"/>
      <c r="N200" s="41"/>
      <c r="O200" s="41"/>
      <c r="P200" s="41"/>
      <c r="Q200" s="41"/>
      <c r="R200" s="41"/>
      <c r="S200" s="41"/>
      <c r="T200" s="41"/>
      <c r="U200" s="41"/>
      <c r="V200" s="41"/>
      <c r="W200" s="41"/>
      <c r="X200" s="41"/>
      <c r="Y200" s="41"/>
      <c r="Z200" s="41"/>
    </row>
    <row r="201" spans="1:26" ht="12.75" customHeight="1">
      <c r="A201" s="51"/>
      <c r="B201" s="41"/>
      <c r="C201" s="41"/>
      <c r="D201" s="41"/>
      <c r="E201" s="41"/>
      <c r="F201" s="41"/>
      <c r="G201" s="41"/>
      <c r="H201" s="41"/>
      <c r="I201" s="41"/>
      <c r="J201" s="41"/>
      <c r="K201" s="41"/>
      <c r="L201" s="50"/>
      <c r="M201" s="41"/>
      <c r="N201" s="41"/>
      <c r="O201" s="41"/>
      <c r="P201" s="41"/>
      <c r="Q201" s="41"/>
      <c r="R201" s="41"/>
      <c r="S201" s="41"/>
      <c r="T201" s="41"/>
      <c r="U201" s="41"/>
      <c r="V201" s="41"/>
      <c r="W201" s="41"/>
      <c r="X201" s="41"/>
      <c r="Y201" s="41"/>
      <c r="Z201" s="41"/>
    </row>
    <row r="202" spans="1:26" ht="12.75" customHeight="1">
      <c r="A202" s="51"/>
      <c r="B202" s="41"/>
      <c r="C202" s="41"/>
      <c r="D202" s="41"/>
      <c r="E202" s="41"/>
      <c r="F202" s="41"/>
      <c r="G202" s="41"/>
      <c r="H202" s="41"/>
      <c r="I202" s="41"/>
      <c r="J202" s="41"/>
      <c r="K202" s="41"/>
      <c r="L202" s="50"/>
      <c r="M202" s="41"/>
      <c r="N202" s="41"/>
      <c r="O202" s="41"/>
      <c r="P202" s="41"/>
      <c r="Q202" s="41"/>
      <c r="R202" s="41"/>
      <c r="S202" s="41"/>
      <c r="T202" s="41"/>
      <c r="U202" s="41"/>
      <c r="V202" s="41"/>
      <c r="W202" s="41"/>
      <c r="X202" s="41"/>
      <c r="Y202" s="41"/>
      <c r="Z202" s="41"/>
    </row>
    <row r="203" spans="1:26" ht="12.75" customHeight="1">
      <c r="A203" s="51"/>
      <c r="B203" s="41"/>
      <c r="C203" s="41"/>
      <c r="D203" s="41"/>
      <c r="E203" s="41"/>
      <c r="F203" s="41"/>
      <c r="G203" s="41"/>
      <c r="H203" s="41"/>
      <c r="I203" s="41"/>
      <c r="J203" s="41"/>
      <c r="K203" s="41"/>
      <c r="L203" s="50"/>
      <c r="M203" s="41"/>
      <c r="N203" s="41"/>
      <c r="O203" s="41"/>
      <c r="P203" s="41"/>
      <c r="Q203" s="41"/>
      <c r="R203" s="41"/>
      <c r="S203" s="41"/>
      <c r="T203" s="41"/>
      <c r="U203" s="41"/>
      <c r="V203" s="41"/>
      <c r="W203" s="41"/>
      <c r="X203" s="41"/>
      <c r="Y203" s="41"/>
      <c r="Z203" s="41"/>
    </row>
    <row r="204" spans="1:26" ht="12.75" customHeight="1">
      <c r="A204" s="51"/>
      <c r="B204" s="41"/>
      <c r="C204" s="41"/>
      <c r="D204" s="41"/>
      <c r="E204" s="41"/>
      <c r="F204" s="41"/>
      <c r="G204" s="41"/>
      <c r="H204" s="41"/>
      <c r="I204" s="41"/>
      <c r="J204" s="41"/>
      <c r="K204" s="41"/>
      <c r="L204" s="50"/>
      <c r="M204" s="41"/>
      <c r="N204" s="41"/>
      <c r="O204" s="41"/>
      <c r="P204" s="41"/>
      <c r="Q204" s="41"/>
      <c r="R204" s="41"/>
      <c r="S204" s="41"/>
      <c r="T204" s="41"/>
      <c r="U204" s="41"/>
      <c r="V204" s="41"/>
      <c r="W204" s="41"/>
      <c r="X204" s="41"/>
      <c r="Y204" s="41"/>
      <c r="Z204" s="41"/>
    </row>
    <row r="205" spans="1:26" ht="12.75" customHeight="1">
      <c r="A205" s="51"/>
      <c r="B205" s="41"/>
      <c r="C205" s="41"/>
      <c r="D205" s="41"/>
      <c r="E205" s="41"/>
      <c r="F205" s="41"/>
      <c r="G205" s="41"/>
      <c r="H205" s="41"/>
      <c r="I205" s="41"/>
      <c r="J205" s="41"/>
      <c r="K205" s="41"/>
      <c r="L205" s="50"/>
      <c r="M205" s="41"/>
      <c r="N205" s="41"/>
      <c r="O205" s="41"/>
      <c r="P205" s="41"/>
      <c r="Q205" s="41"/>
      <c r="R205" s="41"/>
      <c r="S205" s="41"/>
      <c r="T205" s="41"/>
      <c r="U205" s="41"/>
      <c r="V205" s="41"/>
      <c r="W205" s="41"/>
      <c r="X205" s="41"/>
      <c r="Y205" s="41"/>
      <c r="Z205" s="41"/>
    </row>
    <row r="206" spans="1:26" ht="12.75" customHeight="1">
      <c r="A206" s="51"/>
      <c r="B206" s="41"/>
      <c r="C206" s="41"/>
      <c r="D206" s="41"/>
      <c r="E206" s="41"/>
      <c r="F206" s="41"/>
      <c r="G206" s="41"/>
      <c r="H206" s="41"/>
      <c r="I206" s="41"/>
      <c r="J206" s="41"/>
      <c r="K206" s="41"/>
      <c r="L206" s="50"/>
      <c r="M206" s="41"/>
      <c r="N206" s="41"/>
      <c r="O206" s="41"/>
      <c r="P206" s="41"/>
      <c r="Q206" s="41"/>
      <c r="R206" s="41"/>
      <c r="S206" s="41"/>
      <c r="T206" s="41"/>
      <c r="U206" s="41"/>
      <c r="V206" s="41"/>
      <c r="W206" s="41"/>
      <c r="X206" s="41"/>
      <c r="Y206" s="41"/>
      <c r="Z206" s="41"/>
    </row>
    <row r="207" spans="1:26" ht="12.75" customHeight="1">
      <c r="A207" s="51"/>
      <c r="B207" s="41"/>
      <c r="C207" s="41"/>
      <c r="D207" s="41"/>
      <c r="E207" s="41"/>
      <c r="F207" s="41"/>
      <c r="G207" s="41"/>
      <c r="H207" s="41"/>
      <c r="I207" s="41"/>
      <c r="J207" s="41"/>
      <c r="K207" s="41"/>
      <c r="L207" s="50"/>
      <c r="M207" s="41"/>
      <c r="N207" s="41"/>
      <c r="O207" s="41"/>
      <c r="P207" s="41"/>
      <c r="Q207" s="41"/>
      <c r="R207" s="41"/>
      <c r="S207" s="41"/>
      <c r="T207" s="41"/>
      <c r="U207" s="41"/>
      <c r="V207" s="41"/>
      <c r="W207" s="41"/>
      <c r="X207" s="41"/>
      <c r="Y207" s="41"/>
      <c r="Z207" s="41"/>
    </row>
    <row r="208" spans="1:26" ht="12.75" customHeight="1">
      <c r="A208" s="51"/>
      <c r="B208" s="41"/>
      <c r="C208" s="41"/>
      <c r="D208" s="41"/>
      <c r="E208" s="41"/>
      <c r="F208" s="41"/>
      <c r="G208" s="41"/>
      <c r="H208" s="41"/>
      <c r="I208" s="41"/>
      <c r="J208" s="41"/>
      <c r="K208" s="41"/>
      <c r="L208" s="50"/>
      <c r="M208" s="41"/>
      <c r="N208" s="41"/>
      <c r="O208" s="41"/>
      <c r="P208" s="41"/>
      <c r="Q208" s="41"/>
      <c r="R208" s="41"/>
      <c r="S208" s="41"/>
      <c r="T208" s="41"/>
      <c r="U208" s="41"/>
      <c r="V208" s="41"/>
      <c r="W208" s="41"/>
      <c r="X208" s="41"/>
      <c r="Y208" s="41"/>
      <c r="Z208" s="41"/>
    </row>
    <row r="209" spans="1:26" ht="12.75" customHeight="1">
      <c r="A209" s="51"/>
      <c r="B209" s="41"/>
      <c r="C209" s="41"/>
      <c r="D209" s="41"/>
      <c r="E209" s="41"/>
      <c r="F209" s="41"/>
      <c r="G209" s="41"/>
      <c r="H209" s="41"/>
      <c r="I209" s="41"/>
      <c r="J209" s="41"/>
      <c r="K209" s="41"/>
      <c r="L209" s="50"/>
      <c r="M209" s="41"/>
      <c r="N209" s="41"/>
      <c r="O209" s="41"/>
      <c r="P209" s="41"/>
      <c r="Q209" s="41"/>
      <c r="R209" s="41"/>
      <c r="S209" s="41"/>
      <c r="T209" s="41"/>
      <c r="U209" s="41"/>
      <c r="V209" s="41"/>
      <c r="W209" s="41"/>
      <c r="X209" s="41"/>
      <c r="Y209" s="41"/>
      <c r="Z209" s="41"/>
    </row>
    <row r="210" spans="1:26" ht="12.75" customHeight="1">
      <c r="A210" s="51"/>
      <c r="B210" s="41"/>
      <c r="C210" s="41"/>
      <c r="D210" s="41"/>
      <c r="E210" s="41"/>
      <c r="F210" s="41"/>
      <c r="G210" s="41"/>
      <c r="H210" s="41"/>
      <c r="I210" s="41"/>
      <c r="J210" s="41"/>
      <c r="K210" s="41"/>
      <c r="L210" s="50"/>
      <c r="M210" s="41"/>
      <c r="N210" s="41"/>
      <c r="O210" s="41"/>
      <c r="P210" s="41"/>
      <c r="Q210" s="41"/>
      <c r="R210" s="41"/>
      <c r="S210" s="41"/>
      <c r="T210" s="41"/>
      <c r="U210" s="41"/>
      <c r="V210" s="41"/>
      <c r="W210" s="41"/>
      <c r="X210" s="41"/>
      <c r="Y210" s="41"/>
      <c r="Z210" s="41"/>
    </row>
    <row r="211" spans="1:26" ht="12.75" customHeight="1">
      <c r="A211" s="51"/>
      <c r="B211" s="41"/>
      <c r="C211" s="41"/>
      <c r="D211" s="41"/>
      <c r="E211" s="41"/>
      <c r="F211" s="41"/>
      <c r="G211" s="41"/>
      <c r="H211" s="41"/>
      <c r="I211" s="41"/>
      <c r="J211" s="41"/>
      <c r="K211" s="41"/>
      <c r="L211" s="50"/>
      <c r="M211" s="41"/>
      <c r="N211" s="41"/>
      <c r="O211" s="41"/>
      <c r="P211" s="41"/>
      <c r="Q211" s="41"/>
      <c r="R211" s="41"/>
      <c r="S211" s="41"/>
      <c r="T211" s="41"/>
      <c r="U211" s="41"/>
      <c r="V211" s="41"/>
      <c r="W211" s="41"/>
      <c r="X211" s="41"/>
      <c r="Y211" s="41"/>
      <c r="Z211" s="41"/>
    </row>
    <row r="212" spans="1:26" ht="12.75" customHeight="1">
      <c r="A212" s="51"/>
      <c r="B212" s="41"/>
      <c r="C212" s="41"/>
      <c r="D212" s="41"/>
      <c r="E212" s="41"/>
      <c r="F212" s="41"/>
      <c r="G212" s="41"/>
      <c r="H212" s="41"/>
      <c r="I212" s="41"/>
      <c r="J212" s="41"/>
      <c r="K212" s="41"/>
      <c r="L212" s="50"/>
      <c r="M212" s="41"/>
      <c r="N212" s="41"/>
      <c r="O212" s="41"/>
      <c r="P212" s="41"/>
      <c r="Q212" s="41"/>
      <c r="R212" s="41"/>
      <c r="S212" s="41"/>
      <c r="T212" s="41"/>
      <c r="U212" s="41"/>
      <c r="V212" s="41"/>
      <c r="W212" s="41"/>
      <c r="X212" s="41"/>
      <c r="Y212" s="41"/>
      <c r="Z212" s="41"/>
    </row>
    <row r="213" spans="1:26" ht="12.75" customHeight="1">
      <c r="A213" s="51"/>
      <c r="B213" s="41"/>
      <c r="C213" s="41"/>
      <c r="D213" s="41"/>
      <c r="E213" s="41"/>
      <c r="F213" s="41"/>
      <c r="G213" s="41"/>
      <c r="H213" s="41"/>
      <c r="I213" s="41"/>
      <c r="J213" s="41"/>
      <c r="K213" s="41"/>
      <c r="L213" s="50"/>
      <c r="M213" s="41"/>
      <c r="N213" s="41"/>
      <c r="O213" s="41"/>
      <c r="P213" s="41"/>
      <c r="Q213" s="41"/>
      <c r="R213" s="41"/>
      <c r="S213" s="41"/>
      <c r="T213" s="41"/>
      <c r="U213" s="41"/>
      <c r="V213" s="41"/>
      <c r="W213" s="41"/>
      <c r="X213" s="41"/>
      <c r="Y213" s="41"/>
      <c r="Z213" s="41"/>
    </row>
    <row r="214" spans="1:26" ht="12.75" customHeight="1">
      <c r="A214" s="51"/>
      <c r="B214" s="41"/>
      <c r="C214" s="41"/>
      <c r="D214" s="41"/>
      <c r="E214" s="41"/>
      <c r="F214" s="41"/>
      <c r="G214" s="41"/>
      <c r="H214" s="41"/>
      <c r="I214" s="41"/>
      <c r="J214" s="41"/>
      <c r="K214" s="41"/>
      <c r="L214" s="50"/>
      <c r="M214" s="41"/>
      <c r="N214" s="41"/>
      <c r="O214" s="41"/>
      <c r="P214" s="41"/>
      <c r="Q214" s="41"/>
      <c r="R214" s="41"/>
      <c r="S214" s="41"/>
      <c r="T214" s="41"/>
      <c r="U214" s="41"/>
      <c r="V214" s="41"/>
      <c r="W214" s="41"/>
      <c r="X214" s="41"/>
      <c r="Y214" s="41"/>
      <c r="Z214" s="41"/>
    </row>
    <row r="215" spans="1:26" ht="12.75" customHeight="1">
      <c r="A215" s="51"/>
      <c r="B215" s="41"/>
      <c r="C215" s="41"/>
      <c r="D215" s="41"/>
      <c r="E215" s="41"/>
      <c r="F215" s="41"/>
      <c r="G215" s="41"/>
      <c r="H215" s="41"/>
      <c r="I215" s="41"/>
      <c r="J215" s="41"/>
      <c r="K215" s="41"/>
      <c r="L215" s="50"/>
      <c r="M215" s="41"/>
      <c r="N215" s="41"/>
      <c r="O215" s="41"/>
      <c r="P215" s="41"/>
      <c r="Q215" s="41"/>
      <c r="R215" s="41"/>
      <c r="S215" s="41"/>
      <c r="T215" s="41"/>
      <c r="U215" s="41"/>
      <c r="V215" s="41"/>
      <c r="W215" s="41"/>
      <c r="X215" s="41"/>
      <c r="Y215" s="41"/>
      <c r="Z215" s="41"/>
    </row>
    <row r="216" spans="1:26" ht="12.75" customHeight="1">
      <c r="A216" s="51"/>
      <c r="B216" s="41"/>
      <c r="C216" s="41"/>
      <c r="D216" s="41"/>
      <c r="E216" s="41"/>
      <c r="F216" s="41"/>
      <c r="G216" s="41"/>
      <c r="H216" s="41"/>
      <c r="I216" s="41"/>
      <c r="J216" s="41"/>
      <c r="K216" s="41"/>
      <c r="L216" s="50"/>
      <c r="M216" s="41"/>
      <c r="N216" s="41"/>
      <c r="O216" s="41"/>
      <c r="P216" s="41"/>
      <c r="Q216" s="41"/>
      <c r="R216" s="41"/>
      <c r="S216" s="41"/>
      <c r="T216" s="41"/>
      <c r="U216" s="41"/>
      <c r="V216" s="41"/>
      <c r="W216" s="41"/>
      <c r="X216" s="41"/>
      <c r="Y216" s="41"/>
      <c r="Z216" s="41"/>
    </row>
    <row r="217" spans="1:26" ht="12.75" customHeight="1">
      <c r="A217" s="51"/>
      <c r="B217" s="41"/>
      <c r="C217" s="41"/>
      <c r="D217" s="41"/>
      <c r="E217" s="41"/>
      <c r="F217" s="41"/>
      <c r="G217" s="41"/>
      <c r="H217" s="41"/>
      <c r="I217" s="41"/>
      <c r="J217" s="41"/>
      <c r="K217" s="41"/>
      <c r="L217" s="50"/>
      <c r="M217" s="41"/>
      <c r="N217" s="41"/>
      <c r="O217" s="41"/>
      <c r="P217" s="41"/>
      <c r="Q217" s="41"/>
      <c r="R217" s="41"/>
      <c r="S217" s="41"/>
      <c r="T217" s="41"/>
      <c r="U217" s="41"/>
      <c r="V217" s="41"/>
      <c r="W217" s="41"/>
      <c r="X217" s="41"/>
      <c r="Y217" s="41"/>
      <c r="Z217" s="41"/>
    </row>
    <row r="218" spans="1:26" ht="12.75" customHeight="1">
      <c r="A218" s="51"/>
      <c r="B218" s="41"/>
      <c r="C218" s="41"/>
      <c r="D218" s="41"/>
      <c r="E218" s="41"/>
      <c r="F218" s="41"/>
      <c r="G218" s="41"/>
      <c r="H218" s="41"/>
      <c r="I218" s="41"/>
      <c r="J218" s="41"/>
      <c r="K218" s="41"/>
      <c r="L218" s="50"/>
      <c r="M218" s="41"/>
      <c r="N218" s="41"/>
      <c r="O218" s="41"/>
      <c r="P218" s="41"/>
      <c r="Q218" s="41"/>
      <c r="R218" s="41"/>
      <c r="S218" s="41"/>
      <c r="T218" s="41"/>
      <c r="U218" s="41"/>
      <c r="V218" s="41"/>
      <c r="W218" s="41"/>
      <c r="X218" s="41"/>
      <c r="Y218" s="41"/>
      <c r="Z218" s="41"/>
    </row>
    <row r="219" spans="1:26" ht="12.75" customHeight="1">
      <c r="A219" s="51"/>
      <c r="B219" s="41"/>
      <c r="C219" s="41"/>
      <c r="D219" s="41"/>
      <c r="E219" s="41"/>
      <c r="F219" s="41"/>
      <c r="G219" s="41"/>
      <c r="H219" s="41"/>
      <c r="I219" s="41"/>
      <c r="J219" s="41"/>
      <c r="K219" s="41"/>
      <c r="L219" s="50"/>
      <c r="M219" s="41"/>
      <c r="N219" s="41"/>
      <c r="O219" s="41"/>
      <c r="P219" s="41"/>
      <c r="Q219" s="41"/>
      <c r="R219" s="41"/>
      <c r="S219" s="41"/>
      <c r="T219" s="41"/>
      <c r="U219" s="41"/>
      <c r="V219" s="41"/>
      <c r="W219" s="41"/>
      <c r="X219" s="41"/>
      <c r="Y219" s="41"/>
      <c r="Z219" s="41"/>
    </row>
    <row r="220" spans="1:26" ht="12.75" customHeight="1">
      <c r="A220" s="51"/>
      <c r="B220" s="41"/>
      <c r="C220" s="41"/>
      <c r="D220" s="41"/>
      <c r="E220" s="41"/>
      <c r="F220" s="41"/>
      <c r="G220" s="41"/>
      <c r="H220" s="41"/>
      <c r="I220" s="41"/>
      <c r="J220" s="41"/>
      <c r="K220" s="41"/>
      <c r="L220" s="50"/>
      <c r="M220" s="41"/>
      <c r="N220" s="41"/>
      <c r="O220" s="41"/>
      <c r="P220" s="41"/>
      <c r="Q220" s="41"/>
      <c r="R220" s="41"/>
      <c r="S220" s="41"/>
      <c r="T220" s="41"/>
      <c r="U220" s="41"/>
      <c r="V220" s="41"/>
      <c r="W220" s="41"/>
      <c r="X220" s="41"/>
      <c r="Y220" s="41"/>
      <c r="Z220" s="41"/>
    </row>
    <row r="221" spans="1:26" ht="12.75" customHeight="1">
      <c r="A221" s="51"/>
      <c r="B221" s="41"/>
      <c r="C221" s="41"/>
      <c r="D221" s="41"/>
      <c r="E221" s="41"/>
      <c r="F221" s="41"/>
      <c r="G221" s="41"/>
      <c r="H221" s="41"/>
      <c r="I221" s="41"/>
      <c r="J221" s="41"/>
      <c r="K221" s="41"/>
      <c r="L221" s="50"/>
      <c r="M221" s="41"/>
      <c r="N221" s="41"/>
      <c r="O221" s="41"/>
      <c r="P221" s="41"/>
      <c r="Q221" s="41"/>
      <c r="R221" s="41"/>
      <c r="S221" s="41"/>
      <c r="T221" s="41"/>
      <c r="U221" s="41"/>
      <c r="V221" s="41"/>
      <c r="W221" s="41"/>
      <c r="X221" s="41"/>
      <c r="Y221" s="41"/>
      <c r="Z221" s="41"/>
    </row>
    <row r="222" spans="1:26" ht="12.75" customHeight="1">
      <c r="A222" s="51"/>
      <c r="B222" s="41"/>
      <c r="C222" s="41"/>
      <c r="D222" s="41"/>
      <c r="E222" s="41"/>
      <c r="F222" s="41"/>
      <c r="G222" s="41"/>
      <c r="H222" s="41"/>
      <c r="I222" s="41"/>
      <c r="J222" s="41"/>
      <c r="K222" s="41"/>
      <c r="L222" s="50"/>
      <c r="M222" s="41"/>
      <c r="N222" s="41"/>
      <c r="O222" s="41"/>
      <c r="P222" s="41"/>
      <c r="Q222" s="41"/>
      <c r="R222" s="41"/>
      <c r="S222" s="41"/>
      <c r="T222" s="41"/>
      <c r="U222" s="41"/>
      <c r="V222" s="41"/>
      <c r="W222" s="41"/>
      <c r="X222" s="41"/>
      <c r="Y222" s="41"/>
      <c r="Z222" s="41"/>
    </row>
    <row r="223" spans="1:26" ht="12.75" customHeight="1">
      <c r="A223" s="51"/>
      <c r="B223" s="41"/>
      <c r="C223" s="41"/>
      <c r="D223" s="41"/>
      <c r="E223" s="41"/>
      <c r="F223" s="41"/>
      <c r="G223" s="41"/>
      <c r="H223" s="41"/>
      <c r="I223" s="41"/>
      <c r="J223" s="41"/>
      <c r="K223" s="41"/>
      <c r="L223" s="50"/>
      <c r="M223" s="41"/>
      <c r="N223" s="41"/>
      <c r="O223" s="41"/>
      <c r="P223" s="41"/>
      <c r="Q223" s="41"/>
      <c r="R223" s="41"/>
      <c r="S223" s="41"/>
      <c r="T223" s="41"/>
      <c r="U223" s="41"/>
      <c r="V223" s="41"/>
      <c r="W223" s="41"/>
      <c r="X223" s="41"/>
      <c r="Y223" s="41"/>
      <c r="Z223" s="41"/>
    </row>
    <row r="224" spans="1:26" ht="12.75" customHeight="1">
      <c r="A224" s="51"/>
      <c r="B224" s="41"/>
      <c r="C224" s="41"/>
      <c r="D224" s="41"/>
      <c r="E224" s="41"/>
      <c r="F224" s="41"/>
      <c r="G224" s="41"/>
      <c r="H224" s="41"/>
      <c r="I224" s="41"/>
      <c r="J224" s="41"/>
      <c r="K224" s="41"/>
      <c r="L224" s="50"/>
      <c r="M224" s="41"/>
      <c r="N224" s="41"/>
      <c r="O224" s="41"/>
      <c r="P224" s="41"/>
      <c r="Q224" s="41"/>
      <c r="R224" s="41"/>
      <c r="S224" s="41"/>
      <c r="T224" s="41"/>
      <c r="U224" s="41"/>
      <c r="V224" s="41"/>
      <c r="W224" s="41"/>
      <c r="X224" s="41"/>
      <c r="Y224" s="41"/>
      <c r="Z224" s="41"/>
    </row>
    <row r="225" spans="1:26" ht="12.75" customHeight="1">
      <c r="A225" s="51"/>
      <c r="B225" s="41"/>
      <c r="C225" s="41"/>
      <c r="D225" s="41"/>
      <c r="E225" s="41"/>
      <c r="F225" s="41"/>
      <c r="G225" s="41"/>
      <c r="H225" s="41"/>
      <c r="I225" s="41"/>
      <c r="J225" s="41"/>
      <c r="K225" s="41"/>
      <c r="L225" s="50"/>
      <c r="M225" s="41"/>
      <c r="N225" s="41"/>
      <c r="O225" s="41"/>
      <c r="P225" s="41"/>
      <c r="Q225" s="41"/>
      <c r="R225" s="41"/>
      <c r="S225" s="41"/>
      <c r="T225" s="41"/>
      <c r="U225" s="41"/>
      <c r="V225" s="41"/>
      <c r="W225" s="41"/>
      <c r="X225" s="41"/>
      <c r="Y225" s="41"/>
      <c r="Z225" s="41"/>
    </row>
    <row r="226" spans="1:26" ht="12.75" customHeight="1">
      <c r="A226" s="51"/>
      <c r="B226" s="41"/>
      <c r="C226" s="41"/>
      <c r="D226" s="41"/>
      <c r="E226" s="41"/>
      <c r="F226" s="41"/>
      <c r="G226" s="41"/>
      <c r="H226" s="41"/>
      <c r="I226" s="41"/>
      <c r="J226" s="41"/>
      <c r="K226" s="41"/>
      <c r="L226" s="50"/>
      <c r="M226" s="41"/>
      <c r="N226" s="41"/>
      <c r="O226" s="41"/>
      <c r="P226" s="41"/>
      <c r="Q226" s="41"/>
      <c r="R226" s="41"/>
      <c r="S226" s="41"/>
      <c r="T226" s="41"/>
      <c r="U226" s="41"/>
      <c r="V226" s="41"/>
      <c r="W226" s="41"/>
      <c r="X226" s="41"/>
      <c r="Y226" s="41"/>
      <c r="Z226" s="41"/>
    </row>
    <row r="227" spans="1:26" ht="12.75" customHeight="1">
      <c r="A227" s="51"/>
      <c r="B227" s="41"/>
      <c r="C227" s="41"/>
      <c r="D227" s="41"/>
      <c r="E227" s="41"/>
      <c r="F227" s="41"/>
      <c r="G227" s="41"/>
      <c r="H227" s="41"/>
      <c r="I227" s="41"/>
      <c r="J227" s="41"/>
      <c r="K227" s="41"/>
      <c r="L227" s="50"/>
      <c r="M227" s="41"/>
      <c r="N227" s="41"/>
      <c r="O227" s="41"/>
      <c r="P227" s="41"/>
      <c r="Q227" s="41"/>
      <c r="R227" s="41"/>
      <c r="S227" s="41"/>
      <c r="T227" s="41"/>
      <c r="U227" s="41"/>
      <c r="V227" s="41"/>
      <c r="W227" s="41"/>
      <c r="X227" s="41"/>
      <c r="Y227" s="41"/>
      <c r="Z227" s="41"/>
    </row>
    <row r="228" spans="1:26" ht="12.75" customHeight="1">
      <c r="A228" s="51"/>
      <c r="B228" s="41"/>
      <c r="C228" s="41"/>
      <c r="D228" s="41"/>
      <c r="E228" s="41"/>
      <c r="F228" s="41"/>
      <c r="G228" s="41"/>
      <c r="H228" s="41"/>
      <c r="I228" s="41"/>
      <c r="J228" s="41"/>
      <c r="K228" s="41"/>
      <c r="L228" s="50"/>
      <c r="M228" s="41"/>
      <c r="N228" s="41"/>
      <c r="O228" s="41"/>
      <c r="P228" s="41"/>
      <c r="Q228" s="41"/>
      <c r="R228" s="41"/>
      <c r="S228" s="41"/>
      <c r="T228" s="41"/>
      <c r="U228" s="41"/>
      <c r="V228" s="41"/>
      <c r="W228" s="41"/>
      <c r="X228" s="41"/>
      <c r="Y228" s="41"/>
      <c r="Z228" s="41"/>
    </row>
    <row r="229" spans="1:26" ht="12.75" customHeight="1">
      <c r="A229" s="51"/>
      <c r="B229" s="41"/>
      <c r="C229" s="41"/>
      <c r="D229" s="41"/>
      <c r="E229" s="41"/>
      <c r="F229" s="41"/>
      <c r="G229" s="41"/>
      <c r="H229" s="41"/>
      <c r="I229" s="41"/>
      <c r="J229" s="41"/>
      <c r="K229" s="41"/>
      <c r="L229" s="50"/>
      <c r="M229" s="41"/>
      <c r="N229" s="41"/>
      <c r="O229" s="41"/>
      <c r="P229" s="41"/>
      <c r="Q229" s="41"/>
      <c r="R229" s="41"/>
      <c r="S229" s="41"/>
      <c r="T229" s="41"/>
      <c r="U229" s="41"/>
      <c r="V229" s="41"/>
      <c r="W229" s="41"/>
      <c r="X229" s="41"/>
      <c r="Y229" s="41"/>
      <c r="Z229" s="41"/>
    </row>
    <row r="230" spans="1:26" ht="12.75" customHeight="1">
      <c r="A230" s="51"/>
      <c r="B230" s="41"/>
      <c r="C230" s="41"/>
      <c r="D230" s="41"/>
      <c r="E230" s="41"/>
      <c r="F230" s="41"/>
      <c r="G230" s="41"/>
      <c r="H230" s="41"/>
      <c r="I230" s="41"/>
      <c r="J230" s="41"/>
      <c r="K230" s="41"/>
      <c r="L230" s="50"/>
      <c r="M230" s="41"/>
      <c r="N230" s="41"/>
      <c r="O230" s="41"/>
      <c r="P230" s="41"/>
      <c r="Q230" s="41"/>
      <c r="R230" s="41"/>
      <c r="S230" s="41"/>
      <c r="T230" s="41"/>
      <c r="U230" s="41"/>
      <c r="V230" s="41"/>
      <c r="W230" s="41"/>
      <c r="X230" s="41"/>
      <c r="Y230" s="41"/>
      <c r="Z230" s="41"/>
    </row>
    <row r="231" spans="1:26" ht="12.75" customHeight="1">
      <c r="A231" s="51"/>
      <c r="B231" s="41"/>
      <c r="C231" s="41"/>
      <c r="D231" s="41"/>
      <c r="E231" s="41"/>
      <c r="F231" s="41"/>
      <c r="G231" s="41"/>
      <c r="H231" s="41"/>
      <c r="I231" s="41"/>
      <c r="J231" s="41"/>
      <c r="K231" s="41"/>
      <c r="L231" s="50"/>
      <c r="M231" s="41"/>
      <c r="N231" s="41"/>
      <c r="O231" s="41"/>
      <c r="P231" s="41"/>
      <c r="Q231" s="41"/>
      <c r="R231" s="41"/>
      <c r="S231" s="41"/>
      <c r="T231" s="41"/>
      <c r="U231" s="41"/>
      <c r="V231" s="41"/>
      <c r="W231" s="41"/>
      <c r="X231" s="41"/>
      <c r="Y231" s="41"/>
      <c r="Z231" s="41"/>
    </row>
    <row r="232" spans="1:26" ht="12.75" customHeight="1">
      <c r="A232" s="51"/>
      <c r="B232" s="41"/>
      <c r="C232" s="41"/>
      <c r="D232" s="41"/>
      <c r="E232" s="41"/>
      <c r="F232" s="41"/>
      <c r="G232" s="41"/>
      <c r="H232" s="41"/>
      <c r="I232" s="41"/>
      <c r="J232" s="41"/>
      <c r="K232" s="41"/>
      <c r="L232" s="50"/>
      <c r="M232" s="41"/>
      <c r="N232" s="41"/>
      <c r="O232" s="41"/>
      <c r="P232" s="41"/>
      <c r="Q232" s="41"/>
      <c r="R232" s="41"/>
      <c r="S232" s="41"/>
      <c r="T232" s="41"/>
      <c r="U232" s="41"/>
      <c r="V232" s="41"/>
      <c r="W232" s="41"/>
      <c r="X232" s="41"/>
      <c r="Y232" s="41"/>
      <c r="Z232" s="41"/>
    </row>
    <row r="233" spans="1:26" ht="12.75" customHeight="1">
      <c r="A233" s="51"/>
      <c r="B233" s="41"/>
      <c r="C233" s="41"/>
      <c r="D233" s="41"/>
      <c r="E233" s="41"/>
      <c r="F233" s="41"/>
      <c r="G233" s="41"/>
      <c r="H233" s="41"/>
      <c r="I233" s="41"/>
      <c r="J233" s="41"/>
      <c r="K233" s="41"/>
      <c r="L233" s="50"/>
      <c r="M233" s="41"/>
      <c r="N233" s="41"/>
      <c r="O233" s="41"/>
      <c r="P233" s="41"/>
      <c r="Q233" s="41"/>
      <c r="R233" s="41"/>
      <c r="S233" s="41"/>
      <c r="T233" s="41"/>
      <c r="U233" s="41"/>
      <c r="V233" s="41"/>
      <c r="W233" s="41"/>
      <c r="X233" s="41"/>
      <c r="Y233" s="41"/>
      <c r="Z233" s="41"/>
    </row>
    <row r="234" spans="1:26" ht="12.75" customHeight="1">
      <c r="A234" s="51"/>
      <c r="B234" s="41"/>
      <c r="C234" s="41"/>
      <c r="D234" s="41"/>
      <c r="E234" s="41"/>
      <c r="F234" s="41"/>
      <c r="G234" s="41"/>
      <c r="H234" s="41"/>
      <c r="I234" s="41"/>
      <c r="J234" s="41"/>
      <c r="K234" s="41"/>
      <c r="L234" s="50"/>
      <c r="M234" s="41"/>
      <c r="N234" s="41"/>
      <c r="O234" s="41"/>
      <c r="P234" s="41"/>
      <c r="Q234" s="41"/>
      <c r="R234" s="41"/>
      <c r="S234" s="41"/>
      <c r="T234" s="41"/>
      <c r="U234" s="41"/>
      <c r="V234" s="41"/>
      <c r="W234" s="41"/>
      <c r="X234" s="41"/>
      <c r="Y234" s="41"/>
      <c r="Z234" s="41"/>
    </row>
    <row r="235" spans="1:26" ht="12.75" customHeight="1">
      <c r="A235" s="51"/>
      <c r="B235" s="41"/>
      <c r="C235" s="41"/>
      <c r="D235" s="41"/>
      <c r="E235" s="41"/>
      <c r="F235" s="41"/>
      <c r="G235" s="41"/>
      <c r="H235" s="41"/>
      <c r="I235" s="41"/>
      <c r="J235" s="41"/>
      <c r="K235" s="41"/>
      <c r="L235" s="50"/>
      <c r="M235" s="41"/>
      <c r="N235" s="41"/>
      <c r="O235" s="41"/>
      <c r="P235" s="41"/>
      <c r="Q235" s="41"/>
      <c r="R235" s="41"/>
      <c r="S235" s="41"/>
      <c r="T235" s="41"/>
      <c r="U235" s="41"/>
      <c r="V235" s="41"/>
      <c r="W235" s="41"/>
      <c r="X235" s="41"/>
      <c r="Y235" s="41"/>
      <c r="Z235" s="41"/>
    </row>
    <row r="236" spans="1:26" ht="12.75" customHeight="1">
      <c r="A236" s="51"/>
      <c r="B236" s="41"/>
      <c r="C236" s="41"/>
      <c r="D236" s="41"/>
      <c r="E236" s="41"/>
      <c r="F236" s="41"/>
      <c r="G236" s="41"/>
      <c r="H236" s="41"/>
      <c r="I236" s="41"/>
      <c r="J236" s="41"/>
      <c r="K236" s="41"/>
      <c r="L236" s="50"/>
      <c r="M236" s="41"/>
      <c r="N236" s="41"/>
      <c r="O236" s="41"/>
      <c r="P236" s="41"/>
      <c r="Q236" s="41"/>
      <c r="R236" s="41"/>
      <c r="S236" s="41"/>
      <c r="T236" s="41"/>
      <c r="U236" s="41"/>
      <c r="V236" s="41"/>
      <c r="W236" s="41"/>
      <c r="X236" s="41"/>
      <c r="Y236" s="41"/>
      <c r="Z236" s="41"/>
    </row>
    <row r="237" spans="1:26" ht="12.75" customHeight="1">
      <c r="A237" s="51"/>
      <c r="B237" s="41"/>
      <c r="C237" s="41"/>
      <c r="D237" s="41"/>
      <c r="E237" s="41"/>
      <c r="F237" s="41"/>
      <c r="G237" s="41"/>
      <c r="H237" s="41"/>
      <c r="I237" s="41"/>
      <c r="J237" s="41"/>
      <c r="K237" s="41"/>
      <c r="L237" s="50"/>
      <c r="M237" s="41"/>
      <c r="N237" s="41"/>
      <c r="O237" s="41"/>
      <c r="P237" s="41"/>
      <c r="Q237" s="41"/>
      <c r="R237" s="41"/>
      <c r="S237" s="41"/>
      <c r="T237" s="41"/>
      <c r="U237" s="41"/>
      <c r="V237" s="41"/>
      <c r="W237" s="41"/>
      <c r="X237" s="41"/>
      <c r="Y237" s="41"/>
      <c r="Z237" s="41"/>
    </row>
    <row r="238" spans="1:26" ht="12.75" customHeight="1">
      <c r="A238" s="51"/>
      <c r="B238" s="41"/>
      <c r="C238" s="41"/>
      <c r="D238" s="41"/>
      <c r="E238" s="41"/>
      <c r="F238" s="41"/>
      <c r="G238" s="41"/>
      <c r="H238" s="41"/>
      <c r="I238" s="41"/>
      <c r="J238" s="41"/>
      <c r="K238" s="41"/>
      <c r="L238" s="50"/>
      <c r="M238" s="41"/>
      <c r="N238" s="41"/>
      <c r="O238" s="41"/>
      <c r="P238" s="41"/>
      <c r="Q238" s="41"/>
      <c r="R238" s="41"/>
      <c r="S238" s="41"/>
      <c r="T238" s="41"/>
      <c r="U238" s="41"/>
      <c r="V238" s="41"/>
      <c r="W238" s="41"/>
      <c r="X238" s="41"/>
      <c r="Y238" s="41"/>
      <c r="Z238" s="41"/>
    </row>
    <row r="239" spans="1:26" ht="12.75" customHeight="1">
      <c r="A239" s="51"/>
      <c r="B239" s="41"/>
      <c r="C239" s="41"/>
      <c r="D239" s="41"/>
      <c r="E239" s="41"/>
      <c r="F239" s="41"/>
      <c r="G239" s="41"/>
      <c r="H239" s="41"/>
      <c r="I239" s="41"/>
      <c r="J239" s="41"/>
      <c r="K239" s="41"/>
      <c r="L239" s="50"/>
      <c r="M239" s="41"/>
      <c r="N239" s="41"/>
      <c r="O239" s="41"/>
      <c r="P239" s="41"/>
      <c r="Q239" s="41"/>
      <c r="R239" s="41"/>
      <c r="S239" s="41"/>
      <c r="T239" s="41"/>
      <c r="U239" s="41"/>
      <c r="V239" s="41"/>
      <c r="W239" s="41"/>
      <c r="X239" s="41"/>
      <c r="Y239" s="41"/>
      <c r="Z239" s="41"/>
    </row>
    <row r="240" spans="1:26" ht="12.75" customHeight="1">
      <c r="A240" s="51"/>
      <c r="B240" s="41"/>
      <c r="C240" s="41"/>
      <c r="D240" s="41"/>
      <c r="E240" s="41"/>
      <c r="F240" s="41"/>
      <c r="G240" s="41"/>
      <c r="H240" s="41"/>
      <c r="I240" s="41"/>
      <c r="J240" s="41"/>
      <c r="K240" s="41"/>
      <c r="L240" s="50"/>
      <c r="M240" s="41"/>
      <c r="N240" s="41"/>
      <c r="O240" s="41"/>
      <c r="P240" s="41"/>
      <c r="Q240" s="41"/>
      <c r="R240" s="41"/>
      <c r="S240" s="41"/>
      <c r="T240" s="41"/>
      <c r="U240" s="41"/>
      <c r="V240" s="41"/>
      <c r="W240" s="41"/>
      <c r="X240" s="41"/>
      <c r="Y240" s="41"/>
      <c r="Z240" s="41"/>
    </row>
    <row r="241" spans="1:26" ht="12.75" customHeight="1">
      <c r="A241" s="51"/>
      <c r="B241" s="41"/>
      <c r="C241" s="41"/>
      <c r="D241" s="41"/>
      <c r="E241" s="41"/>
      <c r="F241" s="41"/>
      <c r="G241" s="41"/>
      <c r="H241" s="41"/>
      <c r="I241" s="41"/>
      <c r="J241" s="41"/>
      <c r="K241" s="41"/>
      <c r="L241" s="50"/>
      <c r="M241" s="41"/>
      <c r="N241" s="41"/>
      <c r="O241" s="41"/>
      <c r="P241" s="41"/>
      <c r="Q241" s="41"/>
      <c r="R241" s="41"/>
      <c r="S241" s="41"/>
      <c r="T241" s="41"/>
      <c r="U241" s="41"/>
      <c r="V241" s="41"/>
      <c r="W241" s="41"/>
      <c r="X241" s="41"/>
      <c r="Y241" s="41"/>
      <c r="Z241" s="41"/>
    </row>
    <row r="242" spans="1:26" ht="12.75" customHeight="1">
      <c r="A242" s="51"/>
      <c r="B242" s="41"/>
      <c r="C242" s="41"/>
      <c r="D242" s="41"/>
      <c r="E242" s="41"/>
      <c r="F242" s="41"/>
      <c r="G242" s="41"/>
      <c r="H242" s="41"/>
      <c r="I242" s="41"/>
      <c r="J242" s="41"/>
      <c r="K242" s="41"/>
      <c r="L242" s="50"/>
      <c r="M242" s="41"/>
      <c r="N242" s="41"/>
      <c r="O242" s="41"/>
      <c r="P242" s="41"/>
      <c r="Q242" s="41"/>
      <c r="R242" s="41"/>
      <c r="S242" s="41"/>
      <c r="T242" s="41"/>
      <c r="U242" s="41"/>
      <c r="V242" s="41"/>
      <c r="W242" s="41"/>
      <c r="X242" s="41"/>
      <c r="Y242" s="41"/>
      <c r="Z242" s="41"/>
    </row>
    <row r="243" spans="1:26" ht="12.75" customHeight="1">
      <c r="A243" s="51"/>
      <c r="B243" s="41"/>
      <c r="C243" s="41"/>
      <c r="D243" s="41"/>
      <c r="E243" s="41"/>
      <c r="F243" s="41"/>
      <c r="G243" s="41"/>
      <c r="H243" s="41"/>
      <c r="I243" s="41"/>
      <c r="J243" s="41"/>
      <c r="K243" s="41"/>
      <c r="L243" s="50"/>
      <c r="M243" s="41"/>
      <c r="N243" s="41"/>
      <c r="O243" s="41"/>
      <c r="P243" s="41"/>
      <c r="Q243" s="41"/>
      <c r="R243" s="41"/>
      <c r="S243" s="41"/>
      <c r="T243" s="41"/>
      <c r="U243" s="41"/>
      <c r="V243" s="41"/>
      <c r="W243" s="41"/>
      <c r="X243" s="41"/>
      <c r="Y243" s="41"/>
      <c r="Z243" s="41"/>
    </row>
    <row r="244" spans="1:26" ht="12.75" customHeight="1">
      <c r="A244" s="51"/>
      <c r="B244" s="41"/>
      <c r="C244" s="41"/>
      <c r="D244" s="41"/>
      <c r="E244" s="41"/>
      <c r="F244" s="41"/>
      <c r="G244" s="41"/>
      <c r="H244" s="41"/>
      <c r="I244" s="41"/>
      <c r="J244" s="41"/>
      <c r="K244" s="41"/>
      <c r="L244" s="50"/>
      <c r="M244" s="41"/>
      <c r="N244" s="41"/>
      <c r="O244" s="41"/>
      <c r="P244" s="41"/>
      <c r="Q244" s="41"/>
      <c r="R244" s="41"/>
      <c r="S244" s="41"/>
      <c r="T244" s="41"/>
      <c r="U244" s="41"/>
      <c r="V244" s="41"/>
      <c r="W244" s="41"/>
      <c r="X244" s="41"/>
      <c r="Y244" s="41"/>
      <c r="Z244" s="41"/>
    </row>
    <row r="245" spans="1:26" ht="12.75" customHeight="1">
      <c r="A245" s="51"/>
      <c r="B245" s="41"/>
      <c r="C245" s="41"/>
      <c r="D245" s="41"/>
      <c r="E245" s="41"/>
      <c r="F245" s="41"/>
      <c r="G245" s="41"/>
      <c r="H245" s="41"/>
      <c r="I245" s="41"/>
      <c r="J245" s="41"/>
      <c r="K245" s="41"/>
      <c r="L245" s="50"/>
      <c r="M245" s="41"/>
      <c r="N245" s="41"/>
      <c r="O245" s="41"/>
      <c r="P245" s="41"/>
      <c r="Q245" s="41"/>
      <c r="R245" s="41"/>
      <c r="S245" s="41"/>
      <c r="T245" s="41"/>
      <c r="U245" s="41"/>
      <c r="V245" s="41"/>
      <c r="W245" s="41"/>
      <c r="X245" s="41"/>
      <c r="Y245" s="41"/>
      <c r="Z245" s="41"/>
    </row>
    <row r="246" spans="1:26" ht="12.75" customHeight="1">
      <c r="A246" s="51"/>
      <c r="B246" s="41"/>
      <c r="C246" s="41"/>
      <c r="D246" s="41"/>
      <c r="E246" s="41"/>
      <c r="F246" s="41"/>
      <c r="G246" s="41"/>
      <c r="H246" s="41"/>
      <c r="I246" s="41"/>
      <c r="J246" s="41"/>
      <c r="K246" s="41"/>
      <c r="L246" s="50"/>
      <c r="M246" s="41"/>
      <c r="N246" s="41"/>
      <c r="O246" s="41"/>
      <c r="P246" s="41"/>
      <c r="Q246" s="41"/>
      <c r="R246" s="41"/>
      <c r="S246" s="41"/>
      <c r="T246" s="41"/>
      <c r="U246" s="41"/>
      <c r="V246" s="41"/>
      <c r="W246" s="41"/>
      <c r="X246" s="41"/>
      <c r="Y246" s="41"/>
      <c r="Z246" s="41"/>
    </row>
    <row r="247" spans="1:26" ht="12.75" customHeight="1">
      <c r="A247" s="51"/>
      <c r="B247" s="41"/>
      <c r="C247" s="41"/>
      <c r="D247" s="41"/>
      <c r="E247" s="41"/>
      <c r="F247" s="41"/>
      <c r="G247" s="41"/>
      <c r="H247" s="41"/>
      <c r="I247" s="41"/>
      <c r="J247" s="41"/>
      <c r="K247" s="41"/>
      <c r="L247" s="50"/>
      <c r="M247" s="41"/>
      <c r="N247" s="41"/>
      <c r="O247" s="41"/>
      <c r="P247" s="41"/>
      <c r="Q247" s="41"/>
      <c r="R247" s="41"/>
      <c r="S247" s="41"/>
      <c r="T247" s="41"/>
      <c r="U247" s="41"/>
      <c r="V247" s="41"/>
      <c r="W247" s="41"/>
      <c r="X247" s="41"/>
      <c r="Y247" s="41"/>
      <c r="Z247" s="41"/>
    </row>
    <row r="248" spans="1:26" ht="12.75" customHeight="1">
      <c r="A248" s="51"/>
      <c r="B248" s="41"/>
      <c r="C248" s="41"/>
      <c r="D248" s="41"/>
      <c r="E248" s="41"/>
      <c r="F248" s="41"/>
      <c r="G248" s="41"/>
      <c r="H248" s="41"/>
      <c r="I248" s="41"/>
      <c r="J248" s="41"/>
      <c r="K248" s="41"/>
      <c r="L248" s="50"/>
      <c r="M248" s="41"/>
      <c r="N248" s="41"/>
      <c r="O248" s="41"/>
      <c r="P248" s="41"/>
      <c r="Q248" s="41"/>
      <c r="R248" s="41"/>
      <c r="S248" s="41"/>
      <c r="T248" s="41"/>
      <c r="U248" s="41"/>
      <c r="V248" s="41"/>
      <c r="W248" s="41"/>
      <c r="X248" s="41"/>
      <c r="Y248" s="41"/>
      <c r="Z248" s="41"/>
    </row>
    <row r="249" spans="1:26" ht="12.75" customHeight="1">
      <c r="A249" s="51"/>
      <c r="B249" s="41"/>
      <c r="C249" s="41"/>
      <c r="D249" s="41"/>
      <c r="E249" s="41"/>
      <c r="F249" s="41"/>
      <c r="G249" s="41"/>
      <c r="H249" s="41"/>
      <c r="I249" s="41"/>
      <c r="J249" s="41"/>
      <c r="K249" s="41"/>
      <c r="L249" s="50"/>
      <c r="M249" s="41"/>
      <c r="N249" s="41"/>
      <c r="O249" s="41"/>
      <c r="P249" s="41"/>
      <c r="Q249" s="41"/>
      <c r="R249" s="41"/>
      <c r="S249" s="41"/>
      <c r="T249" s="41"/>
      <c r="U249" s="41"/>
      <c r="V249" s="41"/>
      <c r="W249" s="41"/>
      <c r="X249" s="41"/>
      <c r="Y249" s="41"/>
      <c r="Z249" s="41"/>
    </row>
    <row r="250" spans="1:26" ht="12.75" customHeight="1">
      <c r="A250" s="51"/>
      <c r="B250" s="41"/>
      <c r="C250" s="41"/>
      <c r="D250" s="41"/>
      <c r="E250" s="41"/>
      <c r="F250" s="41"/>
      <c r="G250" s="41"/>
      <c r="H250" s="41"/>
      <c r="I250" s="41"/>
      <c r="J250" s="41"/>
      <c r="K250" s="41"/>
      <c r="L250" s="50"/>
      <c r="M250" s="41"/>
      <c r="N250" s="41"/>
      <c r="O250" s="41"/>
      <c r="P250" s="41"/>
      <c r="Q250" s="41"/>
      <c r="R250" s="41"/>
      <c r="S250" s="41"/>
      <c r="T250" s="41"/>
      <c r="U250" s="41"/>
      <c r="V250" s="41"/>
      <c r="W250" s="41"/>
      <c r="X250" s="41"/>
      <c r="Y250" s="41"/>
      <c r="Z250" s="41"/>
    </row>
    <row r="251" spans="1:26" ht="12.75" customHeight="1">
      <c r="A251" s="51"/>
      <c r="B251" s="41"/>
      <c r="C251" s="41"/>
      <c r="D251" s="41"/>
      <c r="E251" s="41"/>
      <c r="F251" s="41"/>
      <c r="G251" s="41"/>
      <c r="H251" s="41"/>
      <c r="I251" s="41"/>
      <c r="J251" s="41"/>
      <c r="K251" s="41"/>
      <c r="L251" s="50"/>
      <c r="M251" s="41"/>
      <c r="N251" s="41"/>
      <c r="O251" s="41"/>
      <c r="P251" s="41"/>
      <c r="Q251" s="41"/>
      <c r="R251" s="41"/>
      <c r="S251" s="41"/>
      <c r="T251" s="41"/>
      <c r="U251" s="41"/>
      <c r="V251" s="41"/>
      <c r="W251" s="41"/>
      <c r="X251" s="41"/>
      <c r="Y251" s="41"/>
      <c r="Z251" s="41"/>
    </row>
    <row r="252" spans="1:26" ht="12.75" customHeight="1">
      <c r="A252" s="51"/>
      <c r="B252" s="41"/>
      <c r="C252" s="41"/>
      <c r="D252" s="41"/>
      <c r="E252" s="41"/>
      <c r="F252" s="41"/>
      <c r="G252" s="41"/>
      <c r="H252" s="41"/>
      <c r="I252" s="41"/>
      <c r="J252" s="41"/>
      <c r="K252" s="41"/>
      <c r="L252" s="50"/>
      <c r="M252" s="41"/>
      <c r="N252" s="41"/>
      <c r="O252" s="41"/>
      <c r="P252" s="41"/>
      <c r="Q252" s="41"/>
      <c r="R252" s="41"/>
      <c r="S252" s="41"/>
      <c r="T252" s="41"/>
      <c r="U252" s="41"/>
      <c r="V252" s="41"/>
      <c r="W252" s="41"/>
      <c r="X252" s="41"/>
      <c r="Y252" s="41"/>
      <c r="Z252" s="41"/>
    </row>
    <row r="253" spans="1:26" ht="12.75" customHeight="1">
      <c r="A253" s="51"/>
      <c r="B253" s="41"/>
      <c r="C253" s="41"/>
      <c r="D253" s="41"/>
      <c r="E253" s="41"/>
      <c r="F253" s="41"/>
      <c r="G253" s="41"/>
      <c r="H253" s="41"/>
      <c r="I253" s="41"/>
      <c r="J253" s="41"/>
      <c r="K253" s="41"/>
      <c r="L253" s="50"/>
      <c r="M253" s="41"/>
      <c r="N253" s="41"/>
      <c r="O253" s="41"/>
      <c r="P253" s="41"/>
      <c r="Q253" s="41"/>
      <c r="R253" s="41"/>
      <c r="S253" s="41"/>
      <c r="T253" s="41"/>
      <c r="U253" s="41"/>
      <c r="V253" s="41"/>
      <c r="W253" s="41"/>
      <c r="X253" s="41"/>
      <c r="Y253" s="41"/>
      <c r="Z253" s="41"/>
    </row>
    <row r="254" spans="1:26" ht="12.75" customHeight="1">
      <c r="A254" s="51"/>
      <c r="B254" s="41"/>
      <c r="C254" s="41"/>
      <c r="D254" s="41"/>
      <c r="E254" s="41"/>
      <c r="F254" s="41"/>
      <c r="G254" s="41"/>
      <c r="H254" s="41"/>
      <c r="I254" s="41"/>
      <c r="J254" s="41"/>
      <c r="K254" s="41"/>
      <c r="L254" s="50"/>
      <c r="M254" s="41"/>
      <c r="N254" s="41"/>
      <c r="O254" s="41"/>
      <c r="P254" s="41"/>
      <c r="Q254" s="41"/>
      <c r="R254" s="41"/>
      <c r="S254" s="41"/>
      <c r="T254" s="41"/>
      <c r="U254" s="41"/>
      <c r="V254" s="41"/>
      <c r="W254" s="41"/>
      <c r="X254" s="41"/>
      <c r="Y254" s="41"/>
      <c r="Z254" s="41"/>
    </row>
    <row r="255" spans="1:26" ht="12.75" customHeight="1">
      <c r="A255" s="51"/>
      <c r="B255" s="41"/>
      <c r="C255" s="41"/>
      <c r="D255" s="41"/>
      <c r="E255" s="41"/>
      <c r="F255" s="41"/>
      <c r="G255" s="41"/>
      <c r="H255" s="41"/>
      <c r="I255" s="41"/>
      <c r="J255" s="41"/>
      <c r="K255" s="41"/>
      <c r="L255" s="50"/>
      <c r="M255" s="41"/>
      <c r="N255" s="41"/>
      <c r="O255" s="41"/>
      <c r="P255" s="41"/>
      <c r="Q255" s="41"/>
      <c r="R255" s="41"/>
      <c r="S255" s="41"/>
      <c r="T255" s="41"/>
      <c r="U255" s="41"/>
      <c r="V255" s="41"/>
      <c r="W255" s="41"/>
      <c r="X255" s="41"/>
      <c r="Y255" s="41"/>
      <c r="Z255" s="41"/>
    </row>
    <row r="256" spans="1:26" ht="12.75" customHeight="1">
      <c r="A256" s="51"/>
      <c r="B256" s="41"/>
      <c r="C256" s="41"/>
      <c r="D256" s="41"/>
      <c r="E256" s="41"/>
      <c r="F256" s="41"/>
      <c r="G256" s="41"/>
      <c r="H256" s="41"/>
      <c r="I256" s="41"/>
      <c r="J256" s="41"/>
      <c r="K256" s="41"/>
      <c r="L256" s="50"/>
      <c r="M256" s="41"/>
      <c r="N256" s="41"/>
      <c r="O256" s="41"/>
      <c r="P256" s="41"/>
      <c r="Q256" s="41"/>
      <c r="R256" s="41"/>
      <c r="S256" s="41"/>
      <c r="T256" s="41"/>
      <c r="U256" s="41"/>
      <c r="V256" s="41"/>
      <c r="W256" s="41"/>
      <c r="X256" s="41"/>
      <c r="Y256" s="41"/>
      <c r="Z256" s="41"/>
    </row>
    <row r="257" spans="1:26" ht="12.75" customHeight="1">
      <c r="A257" s="51"/>
      <c r="B257" s="41"/>
      <c r="C257" s="41"/>
      <c r="D257" s="41"/>
      <c r="E257" s="41"/>
      <c r="F257" s="41"/>
      <c r="G257" s="41"/>
      <c r="H257" s="41"/>
      <c r="I257" s="41"/>
      <c r="J257" s="41"/>
      <c r="K257" s="41"/>
      <c r="L257" s="50"/>
      <c r="M257" s="41"/>
      <c r="N257" s="41"/>
      <c r="O257" s="41"/>
      <c r="P257" s="41"/>
      <c r="Q257" s="41"/>
      <c r="R257" s="41"/>
      <c r="S257" s="41"/>
      <c r="T257" s="41"/>
      <c r="U257" s="41"/>
      <c r="V257" s="41"/>
      <c r="W257" s="41"/>
      <c r="X257" s="41"/>
      <c r="Y257" s="41"/>
      <c r="Z257" s="41"/>
    </row>
    <row r="258" spans="1:26" ht="12.75" customHeight="1">
      <c r="A258" s="51"/>
      <c r="B258" s="41"/>
      <c r="C258" s="41"/>
      <c r="D258" s="41"/>
      <c r="E258" s="41"/>
      <c r="F258" s="41"/>
      <c r="G258" s="41"/>
      <c r="H258" s="41"/>
      <c r="I258" s="41"/>
      <c r="J258" s="41"/>
      <c r="K258" s="41"/>
      <c r="L258" s="50"/>
      <c r="M258" s="41"/>
      <c r="N258" s="41"/>
      <c r="O258" s="41"/>
      <c r="P258" s="41"/>
      <c r="Q258" s="41"/>
      <c r="R258" s="41"/>
      <c r="S258" s="41"/>
      <c r="T258" s="41"/>
      <c r="U258" s="41"/>
      <c r="V258" s="41"/>
      <c r="W258" s="41"/>
      <c r="X258" s="41"/>
      <c r="Y258" s="41"/>
      <c r="Z258" s="41"/>
    </row>
    <row r="259" spans="1:26" ht="12.75" customHeight="1">
      <c r="A259" s="51"/>
      <c r="B259" s="41"/>
      <c r="C259" s="41"/>
      <c r="D259" s="41"/>
      <c r="E259" s="41"/>
      <c r="F259" s="41"/>
      <c r="G259" s="41"/>
      <c r="H259" s="41"/>
      <c r="I259" s="41"/>
      <c r="J259" s="41"/>
      <c r="K259" s="41"/>
      <c r="L259" s="50"/>
      <c r="M259" s="41"/>
      <c r="N259" s="41"/>
      <c r="O259" s="41"/>
      <c r="P259" s="41"/>
      <c r="Q259" s="41"/>
      <c r="R259" s="41"/>
      <c r="S259" s="41"/>
      <c r="T259" s="41"/>
      <c r="U259" s="41"/>
      <c r="V259" s="41"/>
      <c r="W259" s="41"/>
      <c r="X259" s="41"/>
      <c r="Y259" s="41"/>
      <c r="Z259" s="41"/>
    </row>
    <row r="260" spans="1:26" ht="12.75" customHeight="1">
      <c r="A260" s="51"/>
      <c r="B260" s="41"/>
      <c r="C260" s="41"/>
      <c r="D260" s="41"/>
      <c r="E260" s="41"/>
      <c r="F260" s="41"/>
      <c r="G260" s="41"/>
      <c r="H260" s="41"/>
      <c r="I260" s="41"/>
      <c r="J260" s="41"/>
      <c r="K260" s="41"/>
      <c r="L260" s="50"/>
      <c r="M260" s="41"/>
      <c r="N260" s="41"/>
      <c r="O260" s="41"/>
      <c r="P260" s="41"/>
      <c r="Q260" s="41"/>
      <c r="R260" s="41"/>
      <c r="S260" s="41"/>
      <c r="T260" s="41"/>
      <c r="U260" s="41"/>
      <c r="V260" s="41"/>
      <c r="W260" s="41"/>
      <c r="X260" s="41"/>
      <c r="Y260" s="41"/>
      <c r="Z260" s="41"/>
    </row>
    <row r="261" spans="1:26" ht="12.75" customHeight="1">
      <c r="A261" s="51"/>
      <c r="B261" s="41"/>
      <c r="C261" s="41"/>
      <c r="D261" s="41"/>
      <c r="E261" s="41"/>
      <c r="F261" s="41"/>
      <c r="G261" s="41"/>
      <c r="H261" s="41"/>
      <c r="I261" s="41"/>
      <c r="J261" s="41"/>
      <c r="K261" s="41"/>
      <c r="L261" s="50"/>
      <c r="M261" s="41"/>
      <c r="N261" s="41"/>
      <c r="O261" s="41"/>
      <c r="P261" s="41"/>
      <c r="Q261" s="41"/>
      <c r="R261" s="41"/>
      <c r="S261" s="41"/>
      <c r="T261" s="41"/>
      <c r="U261" s="41"/>
      <c r="V261" s="41"/>
      <c r="W261" s="41"/>
      <c r="X261" s="41"/>
      <c r="Y261" s="41"/>
      <c r="Z261" s="41"/>
    </row>
    <row r="262" spans="1:26" ht="12.75" customHeight="1">
      <c r="A262" s="51"/>
      <c r="B262" s="41"/>
      <c r="C262" s="41"/>
      <c r="D262" s="41"/>
      <c r="E262" s="41"/>
      <c r="F262" s="41"/>
      <c r="G262" s="41"/>
      <c r="H262" s="41"/>
      <c r="I262" s="41"/>
      <c r="J262" s="41"/>
      <c r="K262" s="41"/>
      <c r="L262" s="50"/>
      <c r="M262" s="41"/>
      <c r="N262" s="41"/>
      <c r="O262" s="41"/>
      <c r="P262" s="41"/>
      <c r="Q262" s="41"/>
      <c r="R262" s="41"/>
      <c r="S262" s="41"/>
      <c r="T262" s="41"/>
      <c r="U262" s="41"/>
      <c r="V262" s="41"/>
      <c r="W262" s="41"/>
      <c r="X262" s="41"/>
      <c r="Y262" s="41"/>
      <c r="Z262" s="41"/>
    </row>
    <row r="263" spans="1:26" ht="12.75" customHeight="1">
      <c r="A263" s="51"/>
      <c r="B263" s="41"/>
      <c r="C263" s="41"/>
      <c r="D263" s="41"/>
      <c r="E263" s="41"/>
      <c r="F263" s="41"/>
      <c r="G263" s="41"/>
      <c r="H263" s="41"/>
      <c r="I263" s="41"/>
      <c r="J263" s="41"/>
      <c r="K263" s="41"/>
      <c r="L263" s="50"/>
      <c r="M263" s="41"/>
      <c r="N263" s="41"/>
      <c r="O263" s="41"/>
      <c r="P263" s="41"/>
      <c r="Q263" s="41"/>
      <c r="R263" s="41"/>
      <c r="S263" s="41"/>
      <c r="T263" s="41"/>
      <c r="U263" s="41"/>
      <c r="V263" s="41"/>
      <c r="W263" s="41"/>
      <c r="X263" s="41"/>
      <c r="Y263" s="41"/>
      <c r="Z263" s="41"/>
    </row>
    <row r="264" spans="1:26" ht="12.75" customHeight="1">
      <c r="A264" s="51"/>
      <c r="B264" s="41"/>
      <c r="C264" s="41"/>
      <c r="D264" s="41"/>
      <c r="E264" s="41"/>
      <c r="F264" s="41"/>
      <c r="G264" s="41"/>
      <c r="H264" s="41"/>
      <c r="I264" s="41"/>
      <c r="J264" s="41"/>
      <c r="K264" s="41"/>
      <c r="L264" s="50"/>
      <c r="M264" s="41"/>
      <c r="N264" s="41"/>
      <c r="O264" s="41"/>
      <c r="P264" s="41"/>
      <c r="Q264" s="41"/>
      <c r="R264" s="41"/>
      <c r="S264" s="41"/>
      <c r="T264" s="41"/>
      <c r="U264" s="41"/>
      <c r="V264" s="41"/>
      <c r="W264" s="41"/>
      <c r="X264" s="41"/>
      <c r="Y264" s="41"/>
      <c r="Z264" s="41"/>
    </row>
    <row r="265" spans="1:26" ht="12.75" customHeight="1">
      <c r="A265" s="51"/>
      <c r="B265" s="41"/>
      <c r="C265" s="41"/>
      <c r="D265" s="41"/>
      <c r="E265" s="41"/>
      <c r="F265" s="41"/>
      <c r="G265" s="41"/>
      <c r="H265" s="41"/>
      <c r="I265" s="41"/>
      <c r="J265" s="41"/>
      <c r="K265" s="41"/>
      <c r="L265" s="50"/>
      <c r="M265" s="41"/>
      <c r="N265" s="41"/>
      <c r="O265" s="41"/>
      <c r="P265" s="41"/>
      <c r="Q265" s="41"/>
      <c r="R265" s="41"/>
      <c r="S265" s="41"/>
      <c r="T265" s="41"/>
      <c r="U265" s="41"/>
      <c r="V265" s="41"/>
      <c r="W265" s="41"/>
      <c r="X265" s="41"/>
      <c r="Y265" s="41"/>
      <c r="Z265" s="41"/>
    </row>
    <row r="266" spans="1:26" ht="12.75" customHeight="1">
      <c r="A266" s="51"/>
      <c r="B266" s="41"/>
      <c r="C266" s="41"/>
      <c r="D266" s="41"/>
      <c r="E266" s="41"/>
      <c r="F266" s="41"/>
      <c r="G266" s="41"/>
      <c r="H266" s="41"/>
      <c r="I266" s="41"/>
      <c r="J266" s="41"/>
      <c r="K266" s="41"/>
      <c r="L266" s="50"/>
      <c r="M266" s="41"/>
      <c r="N266" s="41"/>
      <c r="O266" s="41"/>
      <c r="P266" s="41"/>
      <c r="Q266" s="41"/>
      <c r="R266" s="41"/>
      <c r="S266" s="41"/>
      <c r="T266" s="41"/>
      <c r="U266" s="41"/>
      <c r="V266" s="41"/>
      <c r="W266" s="41"/>
      <c r="X266" s="41"/>
      <c r="Y266" s="41"/>
      <c r="Z266" s="41"/>
    </row>
    <row r="267" spans="1:26" ht="12.75" customHeight="1">
      <c r="A267" s="51"/>
      <c r="B267" s="41"/>
      <c r="C267" s="41"/>
      <c r="D267" s="41"/>
      <c r="E267" s="41"/>
      <c r="F267" s="41"/>
      <c r="G267" s="41"/>
      <c r="H267" s="41"/>
      <c r="I267" s="41"/>
      <c r="J267" s="41"/>
      <c r="K267" s="41"/>
      <c r="L267" s="50"/>
      <c r="M267" s="41"/>
      <c r="N267" s="41"/>
      <c r="O267" s="41"/>
      <c r="P267" s="41"/>
      <c r="Q267" s="41"/>
      <c r="R267" s="41"/>
      <c r="S267" s="41"/>
      <c r="T267" s="41"/>
      <c r="U267" s="41"/>
      <c r="V267" s="41"/>
      <c r="W267" s="41"/>
      <c r="X267" s="41"/>
      <c r="Y267" s="41"/>
      <c r="Z267" s="41"/>
    </row>
    <row r="268" spans="1:26" ht="12.75" customHeight="1">
      <c r="A268" s="51"/>
      <c r="B268" s="41"/>
      <c r="C268" s="41"/>
      <c r="D268" s="41"/>
      <c r="E268" s="41"/>
      <c r="F268" s="41"/>
      <c r="G268" s="41"/>
      <c r="H268" s="41"/>
      <c r="I268" s="41"/>
      <c r="J268" s="41"/>
      <c r="K268" s="41"/>
      <c r="L268" s="50"/>
      <c r="M268" s="41"/>
      <c r="N268" s="41"/>
      <c r="O268" s="41"/>
      <c r="P268" s="41"/>
      <c r="Q268" s="41"/>
      <c r="R268" s="41"/>
      <c r="S268" s="41"/>
      <c r="T268" s="41"/>
      <c r="U268" s="41"/>
      <c r="V268" s="41"/>
      <c r="W268" s="41"/>
      <c r="X268" s="41"/>
      <c r="Y268" s="41"/>
      <c r="Z268" s="41"/>
    </row>
    <row r="269" spans="1:26" ht="12.75" customHeight="1">
      <c r="A269" s="51"/>
      <c r="B269" s="41"/>
      <c r="C269" s="41"/>
      <c r="D269" s="41"/>
      <c r="E269" s="41"/>
      <c r="F269" s="41"/>
      <c r="G269" s="41"/>
      <c r="H269" s="41"/>
      <c r="I269" s="41"/>
      <c r="J269" s="41"/>
      <c r="K269" s="41"/>
      <c r="L269" s="50"/>
      <c r="M269" s="41"/>
      <c r="N269" s="41"/>
      <c r="O269" s="41"/>
      <c r="P269" s="41"/>
      <c r="Q269" s="41"/>
      <c r="R269" s="41"/>
      <c r="S269" s="41"/>
      <c r="T269" s="41"/>
      <c r="U269" s="41"/>
      <c r="V269" s="41"/>
      <c r="W269" s="41"/>
      <c r="X269" s="41"/>
      <c r="Y269" s="41"/>
      <c r="Z269" s="41"/>
    </row>
    <row r="270" spans="1:26" ht="12.75" customHeight="1">
      <c r="A270" s="51"/>
      <c r="B270" s="41"/>
      <c r="C270" s="41"/>
      <c r="D270" s="41"/>
      <c r="E270" s="41"/>
      <c r="F270" s="41"/>
      <c r="G270" s="41"/>
      <c r="H270" s="41"/>
      <c r="I270" s="41"/>
      <c r="J270" s="41"/>
      <c r="K270" s="41"/>
      <c r="L270" s="50"/>
      <c r="M270" s="41"/>
      <c r="N270" s="41"/>
      <c r="O270" s="41"/>
      <c r="P270" s="41"/>
      <c r="Q270" s="41"/>
      <c r="R270" s="41"/>
      <c r="S270" s="41"/>
      <c r="T270" s="41"/>
      <c r="U270" s="41"/>
      <c r="V270" s="41"/>
      <c r="W270" s="41"/>
      <c r="X270" s="41"/>
      <c r="Y270" s="41"/>
      <c r="Z270" s="41"/>
    </row>
    <row r="271" spans="1:26" ht="12.75" customHeight="1">
      <c r="A271" s="51"/>
      <c r="B271" s="41"/>
      <c r="C271" s="41"/>
      <c r="D271" s="41"/>
      <c r="E271" s="41"/>
      <c r="F271" s="41"/>
      <c r="G271" s="41"/>
      <c r="H271" s="41"/>
      <c r="I271" s="41"/>
      <c r="J271" s="41"/>
      <c r="K271" s="41"/>
      <c r="L271" s="50"/>
      <c r="M271" s="41"/>
      <c r="N271" s="41"/>
      <c r="O271" s="41"/>
      <c r="P271" s="41"/>
      <c r="Q271" s="41"/>
      <c r="R271" s="41"/>
      <c r="S271" s="41"/>
      <c r="T271" s="41"/>
      <c r="U271" s="41"/>
      <c r="V271" s="41"/>
      <c r="W271" s="41"/>
      <c r="X271" s="41"/>
      <c r="Y271" s="41"/>
      <c r="Z271" s="41"/>
    </row>
    <row r="272" spans="1:26" ht="12.75" customHeight="1">
      <c r="A272" s="51"/>
      <c r="B272" s="41"/>
      <c r="C272" s="41"/>
      <c r="D272" s="41"/>
      <c r="E272" s="41"/>
      <c r="F272" s="41"/>
      <c r="G272" s="41"/>
      <c r="H272" s="41"/>
      <c r="I272" s="41"/>
      <c r="J272" s="41"/>
      <c r="K272" s="41"/>
      <c r="L272" s="50"/>
      <c r="M272" s="41"/>
      <c r="N272" s="41"/>
      <c r="O272" s="41"/>
      <c r="P272" s="41"/>
      <c r="Q272" s="41"/>
      <c r="R272" s="41"/>
      <c r="S272" s="41"/>
      <c r="T272" s="41"/>
      <c r="U272" s="41"/>
      <c r="V272" s="41"/>
      <c r="W272" s="41"/>
      <c r="X272" s="41"/>
      <c r="Y272" s="41"/>
      <c r="Z272" s="41"/>
    </row>
    <row r="273" spans="1:26" ht="12.75" customHeight="1">
      <c r="A273" s="51"/>
      <c r="B273" s="41"/>
      <c r="C273" s="41"/>
      <c r="D273" s="41"/>
      <c r="E273" s="41"/>
      <c r="F273" s="41"/>
      <c r="G273" s="41"/>
      <c r="H273" s="41"/>
      <c r="I273" s="41"/>
      <c r="J273" s="41"/>
      <c r="K273" s="41"/>
      <c r="L273" s="50"/>
      <c r="M273" s="41"/>
      <c r="N273" s="41"/>
      <c r="O273" s="41"/>
      <c r="P273" s="41"/>
      <c r="Q273" s="41"/>
      <c r="R273" s="41"/>
      <c r="S273" s="41"/>
      <c r="T273" s="41"/>
      <c r="U273" s="41"/>
      <c r="V273" s="41"/>
      <c r="W273" s="41"/>
      <c r="X273" s="41"/>
      <c r="Y273" s="41"/>
      <c r="Z273" s="41"/>
    </row>
    <row r="274" spans="1:26" ht="12.75" customHeight="1">
      <c r="A274" s="51"/>
      <c r="B274" s="41"/>
      <c r="C274" s="41"/>
      <c r="D274" s="41"/>
      <c r="E274" s="41"/>
      <c r="F274" s="41"/>
      <c r="G274" s="41"/>
      <c r="H274" s="41"/>
      <c r="I274" s="41"/>
      <c r="J274" s="41"/>
      <c r="K274" s="41"/>
      <c r="L274" s="50"/>
      <c r="M274" s="41"/>
      <c r="N274" s="41"/>
      <c r="O274" s="41"/>
      <c r="P274" s="41"/>
      <c r="Q274" s="41"/>
      <c r="R274" s="41"/>
      <c r="S274" s="41"/>
      <c r="T274" s="41"/>
      <c r="U274" s="41"/>
      <c r="V274" s="41"/>
      <c r="W274" s="41"/>
      <c r="X274" s="41"/>
      <c r="Y274" s="41"/>
      <c r="Z274" s="41"/>
    </row>
    <row r="275" spans="1:26" ht="12.75" customHeight="1">
      <c r="A275" s="51"/>
      <c r="B275" s="41"/>
      <c r="C275" s="41"/>
      <c r="D275" s="41"/>
      <c r="E275" s="41"/>
      <c r="F275" s="41"/>
      <c r="G275" s="41"/>
      <c r="H275" s="41"/>
      <c r="I275" s="41"/>
      <c r="J275" s="41"/>
      <c r="K275" s="41"/>
      <c r="L275" s="50"/>
      <c r="M275" s="41"/>
      <c r="N275" s="41"/>
      <c r="O275" s="41"/>
      <c r="P275" s="41"/>
      <c r="Q275" s="41"/>
      <c r="R275" s="41"/>
      <c r="S275" s="41"/>
      <c r="T275" s="41"/>
      <c r="U275" s="41"/>
      <c r="V275" s="41"/>
      <c r="W275" s="41"/>
      <c r="X275" s="41"/>
      <c r="Y275" s="41"/>
      <c r="Z275" s="41"/>
    </row>
    <row r="276" spans="1:26" ht="12.75" customHeight="1">
      <c r="A276" s="51"/>
      <c r="B276" s="41"/>
      <c r="C276" s="41"/>
      <c r="D276" s="41"/>
      <c r="E276" s="41"/>
      <c r="F276" s="41"/>
      <c r="G276" s="41"/>
      <c r="H276" s="41"/>
      <c r="I276" s="41"/>
      <c r="J276" s="41"/>
      <c r="K276" s="41"/>
      <c r="L276" s="50"/>
      <c r="M276" s="41"/>
      <c r="N276" s="41"/>
      <c r="O276" s="41"/>
      <c r="P276" s="41"/>
      <c r="Q276" s="41"/>
      <c r="R276" s="41"/>
      <c r="S276" s="41"/>
      <c r="T276" s="41"/>
      <c r="U276" s="41"/>
      <c r="V276" s="41"/>
      <c r="W276" s="41"/>
      <c r="X276" s="41"/>
      <c r="Y276" s="41"/>
      <c r="Z276" s="41"/>
    </row>
    <row r="277" spans="1:26" ht="12.75" customHeight="1">
      <c r="A277" s="51"/>
      <c r="B277" s="41"/>
      <c r="C277" s="41"/>
      <c r="D277" s="41"/>
      <c r="E277" s="41"/>
      <c r="F277" s="41"/>
      <c r="G277" s="41"/>
      <c r="H277" s="41"/>
      <c r="I277" s="41"/>
      <c r="J277" s="41"/>
      <c r="K277" s="41"/>
      <c r="L277" s="50"/>
      <c r="M277" s="41"/>
      <c r="N277" s="41"/>
      <c r="O277" s="41"/>
      <c r="P277" s="41"/>
      <c r="Q277" s="41"/>
      <c r="R277" s="41"/>
      <c r="S277" s="41"/>
      <c r="T277" s="41"/>
      <c r="U277" s="41"/>
      <c r="V277" s="41"/>
      <c r="W277" s="41"/>
      <c r="X277" s="41"/>
      <c r="Y277" s="41"/>
      <c r="Z277" s="41"/>
    </row>
    <row r="278" spans="1:26" ht="12.75" customHeight="1">
      <c r="A278" s="51"/>
      <c r="B278" s="41"/>
      <c r="C278" s="41"/>
      <c r="D278" s="41"/>
      <c r="E278" s="41"/>
      <c r="F278" s="41"/>
      <c r="G278" s="41"/>
      <c r="H278" s="41"/>
      <c r="I278" s="41"/>
      <c r="J278" s="41"/>
      <c r="K278" s="41"/>
      <c r="L278" s="50"/>
      <c r="M278" s="41"/>
      <c r="N278" s="41"/>
      <c r="O278" s="41"/>
      <c r="P278" s="41"/>
      <c r="Q278" s="41"/>
      <c r="R278" s="41"/>
      <c r="S278" s="41"/>
      <c r="T278" s="41"/>
      <c r="U278" s="41"/>
      <c r="V278" s="41"/>
      <c r="W278" s="41"/>
      <c r="X278" s="41"/>
      <c r="Y278" s="41"/>
      <c r="Z278" s="41"/>
    </row>
    <row r="279" spans="1:26" ht="12.75" customHeight="1">
      <c r="A279" s="51"/>
      <c r="B279" s="41"/>
      <c r="C279" s="41"/>
      <c r="D279" s="41"/>
      <c r="E279" s="41"/>
      <c r="F279" s="41"/>
      <c r="G279" s="41"/>
      <c r="H279" s="41"/>
      <c r="I279" s="41"/>
      <c r="J279" s="41"/>
      <c r="K279" s="41"/>
      <c r="L279" s="50"/>
      <c r="M279" s="41"/>
      <c r="N279" s="41"/>
      <c r="O279" s="41"/>
      <c r="P279" s="41"/>
      <c r="Q279" s="41"/>
      <c r="R279" s="41"/>
      <c r="S279" s="41"/>
      <c r="T279" s="41"/>
      <c r="U279" s="41"/>
      <c r="V279" s="41"/>
      <c r="W279" s="41"/>
      <c r="X279" s="41"/>
      <c r="Y279" s="41"/>
      <c r="Z279" s="41"/>
    </row>
    <row r="280" spans="1:26" ht="12.75" customHeight="1">
      <c r="A280" s="51"/>
      <c r="B280" s="41"/>
      <c r="C280" s="41"/>
      <c r="D280" s="41"/>
      <c r="E280" s="41"/>
      <c r="F280" s="41"/>
      <c r="G280" s="41"/>
      <c r="H280" s="41"/>
      <c r="I280" s="41"/>
      <c r="J280" s="41"/>
      <c r="K280" s="41"/>
      <c r="L280" s="50"/>
      <c r="M280" s="41"/>
      <c r="N280" s="41"/>
      <c r="O280" s="41"/>
      <c r="P280" s="41"/>
      <c r="Q280" s="41"/>
      <c r="R280" s="41"/>
      <c r="S280" s="41"/>
      <c r="T280" s="41"/>
      <c r="U280" s="41"/>
      <c r="V280" s="41"/>
      <c r="W280" s="41"/>
      <c r="X280" s="41"/>
      <c r="Y280" s="41"/>
      <c r="Z280" s="41"/>
    </row>
    <row r="281" spans="1:26" ht="12.75" customHeight="1">
      <c r="A281" s="51"/>
      <c r="B281" s="41"/>
      <c r="C281" s="41"/>
      <c r="D281" s="41"/>
      <c r="E281" s="41"/>
      <c r="F281" s="41"/>
      <c r="G281" s="41"/>
      <c r="H281" s="41"/>
      <c r="I281" s="41"/>
      <c r="J281" s="41"/>
      <c r="K281" s="41"/>
      <c r="L281" s="50"/>
      <c r="M281" s="41"/>
      <c r="N281" s="41"/>
      <c r="O281" s="41"/>
      <c r="P281" s="41"/>
      <c r="Q281" s="41"/>
      <c r="R281" s="41"/>
      <c r="S281" s="41"/>
      <c r="T281" s="41"/>
      <c r="U281" s="41"/>
      <c r="V281" s="41"/>
      <c r="W281" s="41"/>
      <c r="X281" s="41"/>
      <c r="Y281" s="41"/>
      <c r="Z281" s="41"/>
    </row>
    <row r="282" spans="1:26" ht="12.75" customHeight="1">
      <c r="A282" s="51"/>
      <c r="B282" s="41"/>
      <c r="C282" s="41"/>
      <c r="D282" s="41"/>
      <c r="E282" s="41"/>
      <c r="F282" s="41"/>
      <c r="G282" s="41"/>
      <c r="H282" s="41"/>
      <c r="I282" s="41"/>
      <c r="J282" s="41"/>
      <c r="K282" s="41"/>
      <c r="L282" s="50"/>
      <c r="M282" s="41"/>
      <c r="N282" s="41"/>
      <c r="O282" s="41"/>
      <c r="P282" s="41"/>
      <c r="Q282" s="41"/>
      <c r="R282" s="41"/>
      <c r="S282" s="41"/>
      <c r="T282" s="41"/>
      <c r="U282" s="41"/>
      <c r="V282" s="41"/>
      <c r="W282" s="41"/>
      <c r="X282" s="41"/>
      <c r="Y282" s="41"/>
      <c r="Z282" s="41"/>
    </row>
    <row r="283" spans="1:26" ht="12.75" customHeight="1">
      <c r="A283" s="51"/>
      <c r="B283" s="41"/>
      <c r="C283" s="41"/>
      <c r="D283" s="41"/>
      <c r="E283" s="41"/>
      <c r="F283" s="41"/>
      <c r="G283" s="41"/>
      <c r="H283" s="41"/>
      <c r="I283" s="41"/>
      <c r="J283" s="41"/>
      <c r="K283" s="41"/>
      <c r="L283" s="50"/>
      <c r="M283" s="41"/>
      <c r="N283" s="41"/>
      <c r="O283" s="41"/>
      <c r="P283" s="41"/>
      <c r="Q283" s="41"/>
      <c r="R283" s="41"/>
      <c r="S283" s="41"/>
      <c r="T283" s="41"/>
      <c r="U283" s="41"/>
      <c r="V283" s="41"/>
      <c r="W283" s="41"/>
      <c r="X283" s="41"/>
      <c r="Y283" s="41"/>
      <c r="Z283" s="41"/>
    </row>
    <row r="284" spans="1:26" ht="12.75" customHeight="1">
      <c r="A284" s="51"/>
      <c r="B284" s="41"/>
      <c r="C284" s="41"/>
      <c r="D284" s="41"/>
      <c r="E284" s="41"/>
      <c r="F284" s="41"/>
      <c r="G284" s="41"/>
      <c r="H284" s="41"/>
      <c r="I284" s="41"/>
      <c r="J284" s="41"/>
      <c r="K284" s="41"/>
      <c r="L284" s="50"/>
      <c r="M284" s="41"/>
      <c r="N284" s="41"/>
      <c r="O284" s="41"/>
      <c r="P284" s="41"/>
      <c r="Q284" s="41"/>
      <c r="R284" s="41"/>
      <c r="S284" s="41"/>
      <c r="T284" s="41"/>
      <c r="U284" s="41"/>
      <c r="V284" s="41"/>
      <c r="W284" s="41"/>
      <c r="X284" s="41"/>
      <c r="Y284" s="41"/>
      <c r="Z284" s="41"/>
    </row>
    <row r="285" spans="1:26" ht="12.75" customHeight="1">
      <c r="A285" s="51"/>
      <c r="B285" s="41"/>
      <c r="C285" s="41"/>
      <c r="D285" s="41"/>
      <c r="E285" s="41"/>
      <c r="F285" s="41"/>
      <c r="G285" s="41"/>
      <c r="H285" s="41"/>
      <c r="I285" s="41"/>
      <c r="J285" s="41"/>
      <c r="K285" s="41"/>
      <c r="L285" s="50"/>
      <c r="M285" s="41"/>
      <c r="N285" s="41"/>
      <c r="O285" s="41"/>
      <c r="P285" s="41"/>
      <c r="Q285" s="41"/>
      <c r="R285" s="41"/>
      <c r="S285" s="41"/>
      <c r="T285" s="41"/>
      <c r="U285" s="41"/>
      <c r="V285" s="41"/>
      <c r="W285" s="41"/>
      <c r="X285" s="41"/>
      <c r="Y285" s="41"/>
      <c r="Z285" s="41"/>
    </row>
    <row r="286" spans="1:26" ht="12.75" customHeight="1">
      <c r="A286" s="51"/>
      <c r="B286" s="41"/>
      <c r="C286" s="41"/>
      <c r="D286" s="41"/>
      <c r="E286" s="41"/>
      <c r="F286" s="41"/>
      <c r="G286" s="41"/>
      <c r="H286" s="41"/>
      <c r="I286" s="41"/>
      <c r="J286" s="41"/>
      <c r="K286" s="41"/>
      <c r="L286" s="50"/>
      <c r="M286" s="41"/>
      <c r="N286" s="41"/>
      <c r="O286" s="41"/>
      <c r="P286" s="41"/>
      <c r="Q286" s="41"/>
      <c r="R286" s="41"/>
      <c r="S286" s="41"/>
      <c r="T286" s="41"/>
      <c r="U286" s="41"/>
      <c r="V286" s="41"/>
      <c r="W286" s="41"/>
      <c r="X286" s="41"/>
      <c r="Y286" s="41"/>
      <c r="Z286" s="41"/>
    </row>
    <row r="287" spans="1:26" ht="12.75" customHeight="1">
      <c r="A287" s="51"/>
      <c r="B287" s="41"/>
      <c r="C287" s="41"/>
      <c r="D287" s="41"/>
      <c r="E287" s="41"/>
      <c r="F287" s="41"/>
      <c r="G287" s="41"/>
      <c r="H287" s="41"/>
      <c r="I287" s="41"/>
      <c r="J287" s="41"/>
      <c r="K287" s="41"/>
      <c r="L287" s="50"/>
      <c r="M287" s="41"/>
      <c r="N287" s="41"/>
      <c r="O287" s="41"/>
      <c r="P287" s="41"/>
      <c r="Q287" s="41"/>
      <c r="R287" s="41"/>
      <c r="S287" s="41"/>
      <c r="T287" s="41"/>
      <c r="U287" s="41"/>
      <c r="V287" s="41"/>
      <c r="W287" s="41"/>
      <c r="X287" s="41"/>
      <c r="Y287" s="41"/>
      <c r="Z287" s="41"/>
    </row>
    <row r="288" spans="1:26" ht="12.75" customHeight="1">
      <c r="A288" s="51"/>
      <c r="B288" s="41"/>
      <c r="C288" s="41"/>
      <c r="D288" s="41"/>
      <c r="E288" s="41"/>
      <c r="F288" s="41"/>
      <c r="G288" s="41"/>
      <c r="H288" s="41"/>
      <c r="I288" s="41"/>
      <c r="J288" s="41"/>
      <c r="K288" s="41"/>
      <c r="L288" s="50"/>
      <c r="M288" s="41"/>
      <c r="N288" s="41"/>
      <c r="O288" s="41"/>
      <c r="P288" s="41"/>
      <c r="Q288" s="41"/>
      <c r="R288" s="41"/>
      <c r="S288" s="41"/>
      <c r="T288" s="41"/>
      <c r="U288" s="41"/>
      <c r="V288" s="41"/>
      <c r="W288" s="41"/>
      <c r="X288" s="41"/>
      <c r="Y288" s="41"/>
      <c r="Z288" s="41"/>
    </row>
    <row r="289" spans="1:26" ht="12.75" customHeight="1">
      <c r="A289" s="51"/>
      <c r="B289" s="41"/>
      <c r="C289" s="41"/>
      <c r="D289" s="41"/>
      <c r="E289" s="41"/>
      <c r="F289" s="41"/>
      <c r="G289" s="41"/>
      <c r="H289" s="41"/>
      <c r="I289" s="41"/>
      <c r="J289" s="41"/>
      <c r="K289" s="41"/>
      <c r="L289" s="50"/>
      <c r="M289" s="41"/>
      <c r="N289" s="41"/>
      <c r="O289" s="41"/>
      <c r="P289" s="41"/>
      <c r="Q289" s="41"/>
      <c r="R289" s="41"/>
      <c r="S289" s="41"/>
      <c r="T289" s="41"/>
      <c r="U289" s="41"/>
      <c r="V289" s="41"/>
      <c r="W289" s="41"/>
      <c r="X289" s="41"/>
      <c r="Y289" s="41"/>
      <c r="Z289" s="41"/>
    </row>
    <row r="290" spans="1:26" ht="12.75" customHeight="1">
      <c r="A290" s="51"/>
      <c r="B290" s="41"/>
      <c r="C290" s="41"/>
      <c r="D290" s="41"/>
      <c r="E290" s="41"/>
      <c r="F290" s="41"/>
      <c r="G290" s="41"/>
      <c r="H290" s="41"/>
      <c r="I290" s="41"/>
      <c r="J290" s="41"/>
      <c r="K290" s="41"/>
      <c r="L290" s="50"/>
      <c r="M290" s="41"/>
      <c r="N290" s="41"/>
      <c r="O290" s="41"/>
      <c r="P290" s="41"/>
      <c r="Q290" s="41"/>
      <c r="R290" s="41"/>
      <c r="S290" s="41"/>
      <c r="T290" s="41"/>
      <c r="U290" s="41"/>
      <c r="V290" s="41"/>
      <c r="W290" s="41"/>
      <c r="X290" s="41"/>
      <c r="Y290" s="41"/>
      <c r="Z290" s="41"/>
    </row>
    <row r="291" spans="1:26" ht="12.75" customHeight="1">
      <c r="A291" s="51"/>
      <c r="B291" s="41"/>
      <c r="C291" s="41"/>
      <c r="D291" s="41"/>
      <c r="E291" s="41"/>
      <c r="F291" s="41"/>
      <c r="G291" s="41"/>
      <c r="H291" s="41"/>
      <c r="I291" s="41"/>
      <c r="J291" s="41"/>
      <c r="K291" s="41"/>
      <c r="L291" s="50"/>
      <c r="M291" s="41"/>
      <c r="N291" s="41"/>
      <c r="O291" s="41"/>
      <c r="P291" s="41"/>
      <c r="Q291" s="41"/>
      <c r="R291" s="41"/>
      <c r="S291" s="41"/>
      <c r="T291" s="41"/>
      <c r="U291" s="41"/>
      <c r="V291" s="41"/>
      <c r="W291" s="41"/>
      <c r="X291" s="41"/>
      <c r="Y291" s="41"/>
      <c r="Z291" s="41"/>
    </row>
    <row r="292" spans="1:26" ht="12.75" customHeight="1">
      <c r="A292" s="51"/>
      <c r="B292" s="41"/>
      <c r="C292" s="41"/>
      <c r="D292" s="41"/>
      <c r="E292" s="41"/>
      <c r="F292" s="41"/>
      <c r="G292" s="41"/>
      <c r="H292" s="41"/>
      <c r="I292" s="41"/>
      <c r="J292" s="41"/>
      <c r="K292" s="41"/>
      <c r="L292" s="50"/>
      <c r="M292" s="41"/>
      <c r="N292" s="41"/>
      <c r="O292" s="41"/>
      <c r="P292" s="41"/>
      <c r="Q292" s="41"/>
      <c r="R292" s="41"/>
      <c r="S292" s="41"/>
      <c r="T292" s="41"/>
      <c r="U292" s="41"/>
      <c r="V292" s="41"/>
      <c r="W292" s="41"/>
      <c r="X292" s="41"/>
      <c r="Y292" s="41"/>
      <c r="Z292" s="41"/>
    </row>
    <row r="293" spans="1:26" ht="12.75" customHeight="1">
      <c r="A293" s="51"/>
      <c r="B293" s="41"/>
      <c r="C293" s="41"/>
      <c r="D293" s="41"/>
      <c r="E293" s="41"/>
      <c r="F293" s="41"/>
      <c r="G293" s="41"/>
      <c r="H293" s="41"/>
      <c r="I293" s="41"/>
      <c r="J293" s="41"/>
      <c r="K293" s="41"/>
      <c r="L293" s="50"/>
      <c r="M293" s="41"/>
      <c r="N293" s="41"/>
      <c r="O293" s="41"/>
      <c r="P293" s="41"/>
      <c r="Q293" s="41"/>
      <c r="R293" s="41"/>
      <c r="S293" s="41"/>
      <c r="T293" s="41"/>
      <c r="U293" s="41"/>
      <c r="V293" s="41"/>
      <c r="W293" s="41"/>
      <c r="X293" s="41"/>
      <c r="Y293" s="41"/>
      <c r="Z293" s="41"/>
    </row>
    <row r="294" spans="1:26" ht="12.75" customHeight="1">
      <c r="A294" s="51"/>
      <c r="B294" s="41"/>
      <c r="C294" s="41"/>
      <c r="D294" s="41"/>
      <c r="E294" s="41"/>
      <c r="F294" s="41"/>
      <c r="G294" s="41"/>
      <c r="H294" s="41"/>
      <c r="I294" s="41"/>
      <c r="J294" s="41"/>
      <c r="K294" s="41"/>
      <c r="L294" s="50"/>
      <c r="M294" s="41"/>
      <c r="N294" s="41"/>
      <c r="O294" s="41"/>
      <c r="P294" s="41"/>
      <c r="Q294" s="41"/>
      <c r="R294" s="41"/>
      <c r="S294" s="41"/>
      <c r="T294" s="41"/>
      <c r="U294" s="41"/>
      <c r="V294" s="41"/>
      <c r="W294" s="41"/>
      <c r="X294" s="41"/>
      <c r="Y294" s="41"/>
      <c r="Z294" s="41"/>
    </row>
    <row r="295" spans="1:26" ht="12.75" customHeight="1">
      <c r="A295" s="51"/>
      <c r="B295" s="41"/>
      <c r="C295" s="41"/>
      <c r="D295" s="41"/>
      <c r="E295" s="41"/>
      <c r="F295" s="41"/>
      <c r="G295" s="41"/>
      <c r="H295" s="41"/>
      <c r="I295" s="41"/>
      <c r="J295" s="41"/>
      <c r="K295" s="41"/>
      <c r="L295" s="50"/>
      <c r="M295" s="41"/>
      <c r="N295" s="41"/>
      <c r="O295" s="41"/>
      <c r="P295" s="41"/>
      <c r="Q295" s="41"/>
      <c r="R295" s="41"/>
      <c r="S295" s="41"/>
      <c r="T295" s="41"/>
      <c r="U295" s="41"/>
      <c r="V295" s="41"/>
      <c r="W295" s="41"/>
      <c r="X295" s="41"/>
      <c r="Y295" s="41"/>
      <c r="Z295" s="41"/>
    </row>
    <row r="296" spans="1:26" ht="12.75" customHeight="1">
      <c r="A296" s="51"/>
      <c r="B296" s="41"/>
      <c r="C296" s="41"/>
      <c r="D296" s="41"/>
      <c r="E296" s="41"/>
      <c r="F296" s="41"/>
      <c r="G296" s="41"/>
      <c r="H296" s="41"/>
      <c r="I296" s="41"/>
      <c r="J296" s="41"/>
      <c r="K296" s="41"/>
      <c r="L296" s="50"/>
      <c r="M296" s="41"/>
      <c r="N296" s="41"/>
      <c r="O296" s="41"/>
      <c r="P296" s="41"/>
      <c r="Q296" s="41"/>
      <c r="R296" s="41"/>
      <c r="S296" s="41"/>
      <c r="T296" s="41"/>
      <c r="U296" s="41"/>
      <c r="V296" s="41"/>
      <c r="W296" s="41"/>
      <c r="X296" s="41"/>
      <c r="Y296" s="41"/>
      <c r="Z296" s="41"/>
    </row>
    <row r="297" spans="1:26" ht="12.75" customHeight="1">
      <c r="A297" s="51"/>
      <c r="B297" s="41"/>
      <c r="C297" s="41"/>
      <c r="D297" s="41"/>
      <c r="E297" s="41"/>
      <c r="F297" s="41"/>
      <c r="G297" s="41"/>
      <c r="H297" s="41"/>
      <c r="I297" s="41"/>
      <c r="J297" s="41"/>
      <c r="K297" s="41"/>
      <c r="L297" s="50"/>
      <c r="M297" s="41"/>
      <c r="N297" s="41"/>
      <c r="O297" s="41"/>
      <c r="P297" s="41"/>
      <c r="Q297" s="41"/>
      <c r="R297" s="41"/>
      <c r="S297" s="41"/>
      <c r="T297" s="41"/>
      <c r="U297" s="41"/>
      <c r="V297" s="41"/>
      <c r="W297" s="41"/>
      <c r="X297" s="41"/>
      <c r="Y297" s="41"/>
      <c r="Z297" s="41"/>
    </row>
    <row r="298" spans="1:26" ht="12.75" customHeight="1">
      <c r="A298" s="51"/>
      <c r="B298" s="41"/>
      <c r="C298" s="41"/>
      <c r="D298" s="41"/>
      <c r="E298" s="41"/>
      <c r="F298" s="41"/>
      <c r="G298" s="41"/>
      <c r="H298" s="41"/>
      <c r="I298" s="41"/>
      <c r="J298" s="41"/>
      <c r="K298" s="41"/>
      <c r="L298" s="50"/>
      <c r="M298" s="41"/>
      <c r="N298" s="41"/>
      <c r="O298" s="41"/>
      <c r="P298" s="41"/>
      <c r="Q298" s="41"/>
      <c r="R298" s="41"/>
      <c r="S298" s="41"/>
      <c r="T298" s="41"/>
      <c r="U298" s="41"/>
      <c r="V298" s="41"/>
      <c r="W298" s="41"/>
      <c r="X298" s="41"/>
      <c r="Y298" s="41"/>
      <c r="Z298" s="41"/>
    </row>
    <row r="299" spans="1:26" ht="12.75" customHeight="1">
      <c r="A299" s="51"/>
      <c r="B299" s="41"/>
      <c r="C299" s="41"/>
      <c r="D299" s="41"/>
      <c r="E299" s="41"/>
      <c r="F299" s="41"/>
      <c r="G299" s="41"/>
      <c r="H299" s="41"/>
      <c r="I299" s="41"/>
      <c r="J299" s="41"/>
      <c r="K299" s="41"/>
      <c r="L299" s="50"/>
      <c r="M299" s="41"/>
      <c r="N299" s="41"/>
      <c r="O299" s="41"/>
      <c r="P299" s="41"/>
      <c r="Q299" s="41"/>
      <c r="R299" s="41"/>
      <c r="S299" s="41"/>
      <c r="T299" s="41"/>
      <c r="U299" s="41"/>
      <c r="V299" s="41"/>
      <c r="W299" s="41"/>
      <c r="X299" s="41"/>
      <c r="Y299" s="41"/>
      <c r="Z299" s="41"/>
    </row>
    <row r="300" spans="1:26" ht="12.75" customHeight="1">
      <c r="A300" s="51"/>
      <c r="B300" s="41"/>
      <c r="C300" s="41"/>
      <c r="D300" s="41"/>
      <c r="E300" s="41"/>
      <c r="F300" s="41"/>
      <c r="G300" s="41"/>
      <c r="H300" s="41"/>
      <c r="I300" s="41"/>
      <c r="J300" s="41"/>
      <c r="K300" s="41"/>
      <c r="L300" s="50"/>
      <c r="M300" s="41"/>
      <c r="N300" s="41"/>
      <c r="O300" s="41"/>
      <c r="P300" s="41"/>
      <c r="Q300" s="41"/>
      <c r="R300" s="41"/>
      <c r="S300" s="41"/>
      <c r="T300" s="41"/>
      <c r="U300" s="41"/>
      <c r="V300" s="41"/>
      <c r="W300" s="41"/>
      <c r="X300" s="41"/>
      <c r="Y300" s="41"/>
      <c r="Z300" s="41"/>
    </row>
    <row r="301" spans="1:26" ht="12.75" customHeight="1">
      <c r="A301" s="51"/>
      <c r="B301" s="41"/>
      <c r="C301" s="41"/>
      <c r="D301" s="41"/>
      <c r="E301" s="41"/>
      <c r="F301" s="41"/>
      <c r="G301" s="41"/>
      <c r="H301" s="41"/>
      <c r="I301" s="41"/>
      <c r="J301" s="41"/>
      <c r="K301" s="41"/>
      <c r="L301" s="50"/>
      <c r="M301" s="41"/>
      <c r="N301" s="41"/>
      <c r="O301" s="41"/>
      <c r="P301" s="41"/>
      <c r="Q301" s="41"/>
      <c r="R301" s="41"/>
      <c r="S301" s="41"/>
      <c r="T301" s="41"/>
      <c r="U301" s="41"/>
      <c r="V301" s="41"/>
      <c r="W301" s="41"/>
      <c r="X301" s="41"/>
      <c r="Y301" s="41"/>
      <c r="Z301" s="41"/>
    </row>
    <row r="302" spans="1:26" ht="12.75" customHeight="1">
      <c r="A302" s="51"/>
      <c r="B302" s="41"/>
      <c r="C302" s="41"/>
      <c r="D302" s="41"/>
      <c r="E302" s="41"/>
      <c r="F302" s="41"/>
      <c r="G302" s="41"/>
      <c r="H302" s="41"/>
      <c r="I302" s="41"/>
      <c r="J302" s="41"/>
      <c r="K302" s="41"/>
      <c r="L302" s="50"/>
      <c r="M302" s="41"/>
      <c r="N302" s="41"/>
      <c r="O302" s="41"/>
      <c r="P302" s="41"/>
      <c r="Q302" s="41"/>
      <c r="R302" s="41"/>
      <c r="S302" s="41"/>
      <c r="T302" s="41"/>
      <c r="U302" s="41"/>
      <c r="V302" s="41"/>
      <c r="W302" s="41"/>
      <c r="X302" s="41"/>
      <c r="Y302" s="41"/>
      <c r="Z302" s="41"/>
    </row>
    <row r="303" spans="1:26" ht="12.75" customHeight="1">
      <c r="A303" s="51"/>
      <c r="B303" s="41"/>
      <c r="C303" s="41"/>
      <c r="D303" s="41"/>
      <c r="E303" s="41"/>
      <c r="F303" s="41"/>
      <c r="G303" s="41"/>
      <c r="H303" s="41"/>
      <c r="I303" s="41"/>
      <c r="J303" s="41"/>
      <c r="K303" s="41"/>
      <c r="L303" s="50"/>
      <c r="M303" s="41"/>
      <c r="N303" s="41"/>
      <c r="O303" s="41"/>
      <c r="P303" s="41"/>
      <c r="Q303" s="41"/>
      <c r="R303" s="41"/>
      <c r="S303" s="41"/>
      <c r="T303" s="41"/>
      <c r="U303" s="41"/>
      <c r="V303" s="41"/>
      <c r="W303" s="41"/>
      <c r="X303" s="41"/>
      <c r="Y303" s="41"/>
      <c r="Z303" s="41"/>
    </row>
    <row r="304" spans="1:26" ht="12.75" customHeight="1">
      <c r="A304" s="51"/>
      <c r="B304" s="41"/>
      <c r="C304" s="41"/>
      <c r="D304" s="41"/>
      <c r="E304" s="41"/>
      <c r="F304" s="41"/>
      <c r="G304" s="41"/>
      <c r="H304" s="41"/>
      <c r="I304" s="41"/>
      <c r="J304" s="41"/>
      <c r="K304" s="41"/>
      <c r="L304" s="50"/>
      <c r="M304" s="41"/>
      <c r="N304" s="41"/>
      <c r="O304" s="41"/>
      <c r="P304" s="41"/>
      <c r="Q304" s="41"/>
      <c r="R304" s="41"/>
      <c r="S304" s="41"/>
      <c r="T304" s="41"/>
      <c r="U304" s="41"/>
      <c r="V304" s="41"/>
      <c r="W304" s="41"/>
      <c r="X304" s="41"/>
      <c r="Y304" s="41"/>
      <c r="Z304" s="41"/>
    </row>
    <row r="305" spans="1:26" ht="12.75" customHeight="1">
      <c r="A305" s="51"/>
      <c r="B305" s="41"/>
      <c r="C305" s="41"/>
      <c r="D305" s="41"/>
      <c r="E305" s="41"/>
      <c r="F305" s="41"/>
      <c r="G305" s="41"/>
      <c r="H305" s="41"/>
      <c r="I305" s="41"/>
      <c r="J305" s="41"/>
      <c r="K305" s="41"/>
      <c r="L305" s="50"/>
      <c r="M305" s="41"/>
      <c r="N305" s="41"/>
      <c r="O305" s="41"/>
      <c r="P305" s="41"/>
      <c r="Q305" s="41"/>
      <c r="R305" s="41"/>
      <c r="S305" s="41"/>
      <c r="T305" s="41"/>
      <c r="U305" s="41"/>
      <c r="V305" s="41"/>
      <c r="W305" s="41"/>
      <c r="X305" s="41"/>
      <c r="Y305" s="41"/>
      <c r="Z305" s="41"/>
    </row>
    <row r="306" spans="1:26" ht="12.75" customHeight="1">
      <c r="A306" s="51"/>
      <c r="B306" s="41"/>
      <c r="C306" s="41"/>
      <c r="D306" s="41"/>
      <c r="E306" s="41"/>
      <c r="F306" s="41"/>
      <c r="G306" s="41"/>
      <c r="H306" s="41"/>
      <c r="I306" s="41"/>
      <c r="J306" s="41"/>
      <c r="K306" s="41"/>
      <c r="L306" s="50"/>
      <c r="M306" s="41"/>
      <c r="N306" s="41"/>
      <c r="O306" s="41"/>
      <c r="P306" s="41"/>
      <c r="Q306" s="41"/>
      <c r="R306" s="41"/>
      <c r="S306" s="41"/>
      <c r="T306" s="41"/>
      <c r="U306" s="41"/>
      <c r="V306" s="41"/>
      <c r="W306" s="41"/>
      <c r="X306" s="41"/>
      <c r="Y306" s="41"/>
      <c r="Z306" s="41"/>
    </row>
    <row r="307" spans="1:26" ht="12.75" customHeight="1">
      <c r="A307" s="51"/>
      <c r="B307" s="41"/>
      <c r="C307" s="41"/>
      <c r="D307" s="41"/>
      <c r="E307" s="41"/>
      <c r="F307" s="41"/>
      <c r="G307" s="41"/>
      <c r="H307" s="41"/>
      <c r="I307" s="41"/>
      <c r="J307" s="41"/>
      <c r="K307" s="41"/>
      <c r="L307" s="50"/>
      <c r="M307" s="41"/>
      <c r="N307" s="41"/>
      <c r="O307" s="41"/>
      <c r="P307" s="41"/>
      <c r="Q307" s="41"/>
      <c r="R307" s="41"/>
      <c r="S307" s="41"/>
      <c r="T307" s="41"/>
      <c r="U307" s="41"/>
      <c r="V307" s="41"/>
      <c r="W307" s="41"/>
      <c r="X307" s="41"/>
      <c r="Y307" s="41"/>
      <c r="Z307" s="41"/>
    </row>
    <row r="308" spans="1:26" ht="12.75" customHeight="1">
      <c r="A308" s="51"/>
      <c r="B308" s="41"/>
      <c r="C308" s="41"/>
      <c r="D308" s="41"/>
      <c r="E308" s="41"/>
      <c r="F308" s="41"/>
      <c r="G308" s="41"/>
      <c r="H308" s="41"/>
      <c r="I308" s="41"/>
      <c r="J308" s="41"/>
      <c r="K308" s="41"/>
      <c r="L308" s="50"/>
      <c r="M308" s="41"/>
      <c r="N308" s="41"/>
      <c r="O308" s="41"/>
      <c r="P308" s="41"/>
      <c r="Q308" s="41"/>
      <c r="R308" s="41"/>
      <c r="S308" s="41"/>
      <c r="T308" s="41"/>
      <c r="U308" s="41"/>
      <c r="V308" s="41"/>
      <c r="W308" s="41"/>
      <c r="X308" s="41"/>
      <c r="Y308" s="41"/>
      <c r="Z308" s="41"/>
    </row>
    <row r="309" spans="1:26" ht="12.75" customHeight="1">
      <c r="A309" s="51"/>
      <c r="B309" s="41"/>
      <c r="C309" s="41"/>
      <c r="D309" s="41"/>
      <c r="E309" s="41"/>
      <c r="F309" s="41"/>
      <c r="G309" s="41"/>
      <c r="H309" s="41"/>
      <c r="I309" s="41"/>
      <c r="J309" s="41"/>
      <c r="K309" s="41"/>
      <c r="L309" s="50"/>
      <c r="M309" s="41"/>
      <c r="N309" s="41"/>
      <c r="O309" s="41"/>
      <c r="P309" s="41"/>
      <c r="Q309" s="41"/>
      <c r="R309" s="41"/>
      <c r="S309" s="41"/>
      <c r="T309" s="41"/>
      <c r="U309" s="41"/>
      <c r="V309" s="41"/>
      <c r="W309" s="41"/>
      <c r="X309" s="41"/>
      <c r="Y309" s="41"/>
      <c r="Z309" s="41"/>
    </row>
    <row r="310" spans="1:26" ht="12.75" customHeight="1">
      <c r="A310" s="51"/>
      <c r="B310" s="41"/>
      <c r="C310" s="41"/>
      <c r="D310" s="41"/>
      <c r="E310" s="41"/>
      <c r="F310" s="41"/>
      <c r="G310" s="41"/>
      <c r="H310" s="41"/>
      <c r="I310" s="41"/>
      <c r="J310" s="41"/>
      <c r="K310" s="41"/>
      <c r="L310" s="50"/>
      <c r="M310" s="41"/>
      <c r="N310" s="41"/>
      <c r="O310" s="41"/>
      <c r="P310" s="41"/>
      <c r="Q310" s="41"/>
      <c r="R310" s="41"/>
      <c r="S310" s="41"/>
      <c r="T310" s="41"/>
      <c r="U310" s="41"/>
      <c r="V310" s="41"/>
      <c r="W310" s="41"/>
      <c r="X310" s="41"/>
      <c r="Y310" s="41"/>
      <c r="Z310" s="41"/>
    </row>
    <row r="311" spans="1:26" ht="12.75" customHeight="1">
      <c r="A311" s="51"/>
      <c r="B311" s="41"/>
      <c r="C311" s="41"/>
      <c r="D311" s="41"/>
      <c r="E311" s="41"/>
      <c r="F311" s="41"/>
      <c r="G311" s="41"/>
      <c r="H311" s="41"/>
      <c r="I311" s="41"/>
      <c r="J311" s="41"/>
      <c r="K311" s="41"/>
      <c r="L311" s="50"/>
      <c r="M311" s="41"/>
      <c r="N311" s="41"/>
      <c r="O311" s="41"/>
      <c r="P311" s="41"/>
      <c r="Q311" s="41"/>
      <c r="R311" s="41"/>
      <c r="S311" s="41"/>
      <c r="T311" s="41"/>
      <c r="U311" s="41"/>
      <c r="V311" s="41"/>
      <c r="W311" s="41"/>
      <c r="X311" s="41"/>
      <c r="Y311" s="41"/>
      <c r="Z311" s="41"/>
    </row>
    <row r="312" spans="1:26" ht="12.75" customHeight="1">
      <c r="A312" s="51"/>
      <c r="B312" s="41"/>
      <c r="C312" s="41"/>
      <c r="D312" s="41"/>
      <c r="E312" s="41"/>
      <c r="F312" s="41"/>
      <c r="G312" s="41"/>
      <c r="H312" s="41"/>
      <c r="I312" s="41"/>
      <c r="J312" s="41"/>
      <c r="K312" s="41"/>
      <c r="L312" s="50"/>
      <c r="M312" s="41"/>
      <c r="N312" s="41"/>
      <c r="O312" s="41"/>
      <c r="P312" s="41"/>
      <c r="Q312" s="41"/>
      <c r="R312" s="41"/>
      <c r="S312" s="41"/>
      <c r="T312" s="41"/>
      <c r="U312" s="41"/>
      <c r="V312" s="41"/>
      <c r="W312" s="41"/>
      <c r="X312" s="41"/>
      <c r="Y312" s="41"/>
      <c r="Z312" s="41"/>
    </row>
    <row r="313" spans="1:26" ht="12.75" customHeight="1">
      <c r="A313" s="51"/>
      <c r="B313" s="41"/>
      <c r="C313" s="41"/>
      <c r="D313" s="41"/>
      <c r="E313" s="41"/>
      <c r="F313" s="41"/>
      <c r="G313" s="41"/>
      <c r="H313" s="41"/>
      <c r="I313" s="41"/>
      <c r="J313" s="41"/>
      <c r="K313" s="41"/>
      <c r="L313" s="50"/>
      <c r="M313" s="41"/>
      <c r="N313" s="41"/>
      <c r="O313" s="41"/>
      <c r="P313" s="41"/>
      <c r="Q313" s="41"/>
      <c r="R313" s="41"/>
      <c r="S313" s="41"/>
      <c r="T313" s="41"/>
      <c r="U313" s="41"/>
      <c r="V313" s="41"/>
      <c r="W313" s="41"/>
      <c r="X313" s="41"/>
      <c r="Y313" s="41"/>
      <c r="Z313" s="41"/>
    </row>
    <row r="314" spans="1:26" ht="12.75" customHeight="1">
      <c r="A314" s="51"/>
      <c r="B314" s="41"/>
      <c r="C314" s="41"/>
      <c r="D314" s="41"/>
      <c r="E314" s="41"/>
      <c r="F314" s="41"/>
      <c r="G314" s="41"/>
      <c r="H314" s="41"/>
      <c r="I314" s="41"/>
      <c r="J314" s="41"/>
      <c r="K314" s="41"/>
      <c r="L314" s="50"/>
      <c r="M314" s="41"/>
      <c r="N314" s="41"/>
      <c r="O314" s="41"/>
      <c r="P314" s="41"/>
      <c r="Q314" s="41"/>
      <c r="R314" s="41"/>
      <c r="S314" s="41"/>
      <c r="T314" s="41"/>
      <c r="U314" s="41"/>
      <c r="V314" s="41"/>
      <c r="W314" s="41"/>
      <c r="X314" s="41"/>
      <c r="Y314" s="41"/>
      <c r="Z314" s="41"/>
    </row>
    <row r="315" spans="1:26" ht="12.75" customHeight="1">
      <c r="A315" s="51"/>
      <c r="B315" s="41"/>
      <c r="C315" s="41"/>
      <c r="D315" s="41"/>
      <c r="E315" s="41"/>
      <c r="F315" s="41"/>
      <c r="G315" s="41"/>
      <c r="H315" s="41"/>
      <c r="I315" s="41"/>
      <c r="J315" s="41"/>
      <c r="K315" s="41"/>
      <c r="L315" s="50"/>
      <c r="M315" s="41"/>
      <c r="N315" s="41"/>
      <c r="O315" s="41"/>
      <c r="P315" s="41"/>
      <c r="Q315" s="41"/>
      <c r="R315" s="41"/>
      <c r="S315" s="41"/>
      <c r="T315" s="41"/>
      <c r="U315" s="41"/>
      <c r="V315" s="41"/>
      <c r="W315" s="41"/>
      <c r="X315" s="41"/>
      <c r="Y315" s="41"/>
      <c r="Z315" s="41"/>
    </row>
    <row r="316" spans="1:26" ht="12.75" customHeight="1">
      <c r="A316" s="51"/>
      <c r="B316" s="41"/>
      <c r="C316" s="41"/>
      <c r="D316" s="41"/>
      <c r="E316" s="41"/>
      <c r="F316" s="41"/>
      <c r="G316" s="41"/>
      <c r="H316" s="41"/>
      <c r="I316" s="41"/>
      <c r="J316" s="41"/>
      <c r="K316" s="41"/>
      <c r="L316" s="50"/>
      <c r="M316" s="41"/>
      <c r="N316" s="41"/>
      <c r="O316" s="41"/>
      <c r="P316" s="41"/>
      <c r="Q316" s="41"/>
      <c r="R316" s="41"/>
      <c r="S316" s="41"/>
      <c r="T316" s="41"/>
      <c r="U316" s="41"/>
      <c r="V316" s="41"/>
      <c r="W316" s="41"/>
      <c r="X316" s="41"/>
      <c r="Y316" s="41"/>
      <c r="Z316" s="41"/>
    </row>
    <row r="317" spans="1:26" ht="12.75" customHeight="1">
      <c r="A317" s="51"/>
      <c r="B317" s="41"/>
      <c r="C317" s="41"/>
      <c r="D317" s="41"/>
      <c r="E317" s="41"/>
      <c r="F317" s="41"/>
      <c r="G317" s="41"/>
      <c r="H317" s="41"/>
      <c r="I317" s="41"/>
      <c r="J317" s="41"/>
      <c r="K317" s="41"/>
      <c r="L317" s="50"/>
      <c r="M317" s="41"/>
      <c r="N317" s="41"/>
      <c r="O317" s="41"/>
      <c r="P317" s="41"/>
      <c r="Q317" s="41"/>
      <c r="R317" s="41"/>
      <c r="S317" s="41"/>
      <c r="T317" s="41"/>
      <c r="U317" s="41"/>
      <c r="V317" s="41"/>
      <c r="W317" s="41"/>
      <c r="X317" s="41"/>
      <c r="Y317" s="41"/>
      <c r="Z317" s="41"/>
    </row>
    <row r="318" spans="1:26" ht="12.75" customHeight="1">
      <c r="A318" s="51"/>
      <c r="B318" s="41"/>
      <c r="C318" s="41"/>
      <c r="D318" s="41"/>
      <c r="E318" s="41"/>
      <c r="F318" s="41"/>
      <c r="G318" s="41"/>
      <c r="H318" s="41"/>
      <c r="I318" s="41"/>
      <c r="J318" s="41"/>
      <c r="K318" s="41"/>
      <c r="L318" s="50"/>
      <c r="M318" s="41"/>
      <c r="N318" s="41"/>
      <c r="O318" s="41"/>
      <c r="P318" s="41"/>
      <c r="Q318" s="41"/>
      <c r="R318" s="41"/>
      <c r="S318" s="41"/>
      <c r="T318" s="41"/>
      <c r="U318" s="41"/>
      <c r="V318" s="41"/>
      <c r="W318" s="41"/>
      <c r="X318" s="41"/>
      <c r="Y318" s="41"/>
      <c r="Z318" s="41"/>
    </row>
    <row r="319" spans="1:26" ht="12.75" customHeight="1">
      <c r="A319" s="51"/>
      <c r="B319" s="41"/>
      <c r="C319" s="41"/>
      <c r="D319" s="41"/>
      <c r="E319" s="41"/>
      <c r="F319" s="41"/>
      <c r="G319" s="41"/>
      <c r="H319" s="41"/>
      <c r="I319" s="41"/>
      <c r="J319" s="41"/>
      <c r="K319" s="41"/>
      <c r="L319" s="50"/>
      <c r="M319" s="41"/>
      <c r="N319" s="41"/>
      <c r="O319" s="41"/>
      <c r="P319" s="41"/>
      <c r="Q319" s="41"/>
      <c r="R319" s="41"/>
      <c r="S319" s="41"/>
      <c r="T319" s="41"/>
      <c r="U319" s="41"/>
      <c r="V319" s="41"/>
      <c r="W319" s="41"/>
      <c r="X319" s="41"/>
      <c r="Y319" s="41"/>
      <c r="Z319" s="41"/>
    </row>
    <row r="320" spans="1:26" ht="12.75" customHeight="1">
      <c r="A320" s="51"/>
      <c r="B320" s="41"/>
      <c r="C320" s="41"/>
      <c r="D320" s="41"/>
      <c r="E320" s="41"/>
      <c r="F320" s="41"/>
      <c r="G320" s="41"/>
      <c r="H320" s="41"/>
      <c r="I320" s="41"/>
      <c r="J320" s="41"/>
      <c r="K320" s="41"/>
      <c r="L320" s="50"/>
      <c r="M320" s="41"/>
      <c r="N320" s="41"/>
      <c r="O320" s="41"/>
      <c r="P320" s="41"/>
      <c r="Q320" s="41"/>
      <c r="R320" s="41"/>
      <c r="S320" s="41"/>
      <c r="T320" s="41"/>
      <c r="U320" s="41"/>
      <c r="V320" s="41"/>
      <c r="W320" s="41"/>
      <c r="X320" s="41"/>
      <c r="Y320" s="41"/>
      <c r="Z320" s="41"/>
    </row>
    <row r="321" spans="1:26" ht="12.75" customHeight="1">
      <c r="A321" s="51"/>
      <c r="B321" s="41"/>
      <c r="C321" s="41"/>
      <c r="D321" s="41"/>
      <c r="E321" s="41"/>
      <c r="F321" s="41"/>
      <c r="G321" s="41"/>
      <c r="H321" s="41"/>
      <c r="I321" s="41"/>
      <c r="J321" s="41"/>
      <c r="K321" s="41"/>
      <c r="L321" s="50"/>
      <c r="M321" s="41"/>
      <c r="N321" s="41"/>
      <c r="O321" s="41"/>
      <c r="P321" s="41"/>
      <c r="Q321" s="41"/>
      <c r="R321" s="41"/>
      <c r="S321" s="41"/>
      <c r="T321" s="41"/>
      <c r="U321" s="41"/>
      <c r="V321" s="41"/>
      <c r="W321" s="41"/>
      <c r="X321" s="41"/>
      <c r="Y321" s="41"/>
      <c r="Z321" s="41"/>
    </row>
    <row r="322" spans="1:26" ht="12.75" customHeight="1">
      <c r="A322" s="51"/>
      <c r="B322" s="41"/>
      <c r="C322" s="41"/>
      <c r="D322" s="41"/>
      <c r="E322" s="41"/>
      <c r="F322" s="41"/>
      <c r="G322" s="41"/>
      <c r="H322" s="41"/>
      <c r="I322" s="41"/>
      <c r="J322" s="41"/>
      <c r="K322" s="41"/>
      <c r="L322" s="50"/>
      <c r="M322" s="41"/>
      <c r="N322" s="41"/>
      <c r="O322" s="41"/>
      <c r="P322" s="41"/>
      <c r="Q322" s="41"/>
      <c r="R322" s="41"/>
      <c r="S322" s="41"/>
      <c r="T322" s="41"/>
      <c r="U322" s="41"/>
      <c r="V322" s="41"/>
      <c r="W322" s="41"/>
      <c r="X322" s="41"/>
      <c r="Y322" s="41"/>
      <c r="Z322" s="41"/>
    </row>
    <row r="323" spans="1:26" ht="12.75" customHeight="1">
      <c r="A323" s="51"/>
      <c r="B323" s="41"/>
      <c r="C323" s="41"/>
      <c r="D323" s="41"/>
      <c r="E323" s="41"/>
      <c r="F323" s="41"/>
      <c r="G323" s="41"/>
      <c r="H323" s="41"/>
      <c r="I323" s="41"/>
      <c r="J323" s="41"/>
      <c r="K323" s="41"/>
      <c r="L323" s="50"/>
      <c r="M323" s="41"/>
      <c r="N323" s="41"/>
      <c r="O323" s="41"/>
      <c r="P323" s="41"/>
      <c r="Q323" s="41"/>
      <c r="R323" s="41"/>
      <c r="S323" s="41"/>
      <c r="T323" s="41"/>
      <c r="U323" s="41"/>
      <c r="V323" s="41"/>
      <c r="W323" s="41"/>
      <c r="X323" s="41"/>
      <c r="Y323" s="41"/>
      <c r="Z323" s="41"/>
    </row>
    <row r="324" spans="1:26" ht="12.75" customHeight="1">
      <c r="A324" s="51"/>
      <c r="B324" s="41"/>
      <c r="C324" s="41"/>
      <c r="D324" s="41"/>
      <c r="E324" s="41"/>
      <c r="F324" s="41"/>
      <c r="G324" s="41"/>
      <c r="H324" s="41"/>
      <c r="I324" s="41"/>
      <c r="J324" s="41"/>
      <c r="K324" s="41"/>
      <c r="L324" s="50"/>
      <c r="M324" s="41"/>
      <c r="N324" s="41"/>
      <c r="O324" s="41"/>
      <c r="P324" s="41"/>
      <c r="Q324" s="41"/>
      <c r="R324" s="41"/>
      <c r="S324" s="41"/>
      <c r="T324" s="41"/>
      <c r="U324" s="41"/>
      <c r="V324" s="41"/>
      <c r="W324" s="41"/>
      <c r="X324" s="41"/>
      <c r="Y324" s="41"/>
      <c r="Z324" s="41"/>
    </row>
    <row r="325" spans="1:26" ht="12.75" customHeight="1">
      <c r="A325" s="51"/>
      <c r="B325" s="41"/>
      <c r="C325" s="41"/>
      <c r="D325" s="41"/>
      <c r="E325" s="41"/>
      <c r="F325" s="41"/>
      <c r="G325" s="41"/>
      <c r="H325" s="41"/>
      <c r="I325" s="41"/>
      <c r="J325" s="41"/>
      <c r="K325" s="41"/>
      <c r="L325" s="50"/>
      <c r="M325" s="41"/>
      <c r="N325" s="41"/>
      <c r="O325" s="41"/>
      <c r="P325" s="41"/>
      <c r="Q325" s="41"/>
      <c r="R325" s="41"/>
      <c r="S325" s="41"/>
      <c r="T325" s="41"/>
      <c r="U325" s="41"/>
      <c r="V325" s="41"/>
      <c r="W325" s="41"/>
      <c r="X325" s="41"/>
      <c r="Y325" s="41"/>
      <c r="Z325" s="41"/>
    </row>
    <row r="326" spans="1:26" ht="12.75" customHeight="1">
      <c r="A326" s="51"/>
      <c r="B326" s="41"/>
      <c r="C326" s="41"/>
      <c r="D326" s="41"/>
      <c r="E326" s="41"/>
      <c r="F326" s="41"/>
      <c r="G326" s="41"/>
      <c r="H326" s="41"/>
      <c r="I326" s="41"/>
      <c r="J326" s="41"/>
      <c r="K326" s="41"/>
      <c r="L326" s="50"/>
      <c r="M326" s="41"/>
      <c r="N326" s="41"/>
      <c r="O326" s="41"/>
      <c r="P326" s="41"/>
      <c r="Q326" s="41"/>
      <c r="R326" s="41"/>
      <c r="S326" s="41"/>
      <c r="T326" s="41"/>
      <c r="U326" s="41"/>
      <c r="V326" s="41"/>
      <c r="W326" s="41"/>
      <c r="X326" s="41"/>
      <c r="Y326" s="41"/>
      <c r="Z326" s="41"/>
    </row>
    <row r="327" spans="1:26" ht="12.75" customHeight="1">
      <c r="A327" s="51"/>
      <c r="B327" s="41"/>
      <c r="C327" s="41"/>
      <c r="D327" s="41"/>
      <c r="E327" s="41"/>
      <c r="F327" s="41"/>
      <c r="G327" s="41"/>
      <c r="H327" s="41"/>
      <c r="I327" s="41"/>
      <c r="J327" s="41"/>
      <c r="K327" s="41"/>
      <c r="L327" s="50"/>
      <c r="M327" s="41"/>
      <c r="N327" s="41"/>
      <c r="O327" s="41"/>
      <c r="P327" s="41"/>
      <c r="Q327" s="41"/>
      <c r="R327" s="41"/>
      <c r="S327" s="41"/>
      <c r="T327" s="41"/>
      <c r="U327" s="41"/>
      <c r="V327" s="41"/>
      <c r="W327" s="41"/>
      <c r="X327" s="41"/>
      <c r="Y327" s="41"/>
      <c r="Z327" s="41"/>
    </row>
    <row r="328" spans="1:26" ht="12.75" customHeight="1">
      <c r="A328" s="51"/>
      <c r="B328" s="41"/>
      <c r="C328" s="41"/>
      <c r="D328" s="41"/>
      <c r="E328" s="41"/>
      <c r="F328" s="41"/>
      <c r="G328" s="41"/>
      <c r="H328" s="41"/>
      <c r="I328" s="41"/>
      <c r="J328" s="41"/>
      <c r="K328" s="41"/>
      <c r="L328" s="50"/>
      <c r="M328" s="41"/>
      <c r="N328" s="41"/>
      <c r="O328" s="41"/>
      <c r="P328" s="41"/>
      <c r="Q328" s="41"/>
      <c r="R328" s="41"/>
      <c r="S328" s="41"/>
      <c r="T328" s="41"/>
      <c r="U328" s="41"/>
      <c r="V328" s="41"/>
      <c r="W328" s="41"/>
      <c r="X328" s="41"/>
      <c r="Y328" s="41"/>
      <c r="Z328" s="41"/>
    </row>
    <row r="329" spans="1:26" ht="12.75" customHeight="1">
      <c r="A329" s="51"/>
      <c r="B329" s="41"/>
      <c r="C329" s="41"/>
      <c r="D329" s="41"/>
      <c r="E329" s="41"/>
      <c r="F329" s="41"/>
      <c r="G329" s="41"/>
      <c r="H329" s="41"/>
      <c r="I329" s="41"/>
      <c r="J329" s="41"/>
      <c r="K329" s="41"/>
      <c r="L329" s="50"/>
      <c r="M329" s="41"/>
      <c r="N329" s="41"/>
      <c r="O329" s="41"/>
      <c r="P329" s="41"/>
      <c r="Q329" s="41"/>
      <c r="R329" s="41"/>
      <c r="S329" s="41"/>
      <c r="T329" s="41"/>
      <c r="U329" s="41"/>
      <c r="V329" s="41"/>
      <c r="W329" s="41"/>
      <c r="X329" s="41"/>
      <c r="Y329" s="41"/>
      <c r="Z329" s="41"/>
    </row>
    <row r="330" spans="1:26" ht="12.75" customHeight="1">
      <c r="A330" s="51"/>
      <c r="B330" s="41"/>
      <c r="C330" s="41"/>
      <c r="D330" s="41"/>
      <c r="E330" s="41"/>
      <c r="F330" s="41"/>
      <c r="G330" s="41"/>
      <c r="H330" s="41"/>
      <c r="I330" s="41"/>
      <c r="J330" s="41"/>
      <c r="K330" s="41"/>
      <c r="L330" s="50"/>
      <c r="M330" s="41"/>
      <c r="N330" s="41"/>
      <c r="O330" s="41"/>
      <c r="P330" s="41"/>
      <c r="Q330" s="41"/>
      <c r="R330" s="41"/>
      <c r="S330" s="41"/>
      <c r="T330" s="41"/>
      <c r="U330" s="41"/>
      <c r="V330" s="41"/>
      <c r="W330" s="41"/>
      <c r="X330" s="41"/>
      <c r="Y330" s="41"/>
      <c r="Z330" s="41"/>
    </row>
    <row r="331" spans="1:26" ht="12.75" customHeight="1">
      <c r="A331" s="51"/>
      <c r="B331" s="41"/>
      <c r="C331" s="41"/>
      <c r="D331" s="41"/>
      <c r="E331" s="41"/>
      <c r="F331" s="41"/>
      <c r="G331" s="41"/>
      <c r="H331" s="41"/>
      <c r="I331" s="41"/>
      <c r="J331" s="41"/>
      <c r="K331" s="41"/>
      <c r="L331" s="50"/>
      <c r="M331" s="41"/>
      <c r="N331" s="41"/>
      <c r="O331" s="41"/>
      <c r="P331" s="41"/>
      <c r="Q331" s="41"/>
      <c r="R331" s="41"/>
      <c r="S331" s="41"/>
      <c r="T331" s="41"/>
      <c r="U331" s="41"/>
      <c r="V331" s="41"/>
      <c r="W331" s="41"/>
      <c r="X331" s="41"/>
      <c r="Y331" s="41"/>
      <c r="Z331" s="41"/>
    </row>
    <row r="332" spans="1:26" ht="12.75" customHeight="1">
      <c r="A332" s="51"/>
      <c r="B332" s="41"/>
      <c r="C332" s="41"/>
      <c r="D332" s="41"/>
      <c r="E332" s="41"/>
      <c r="F332" s="41"/>
      <c r="G332" s="41"/>
      <c r="H332" s="41"/>
      <c r="I332" s="41"/>
      <c r="J332" s="41"/>
      <c r="K332" s="41"/>
      <c r="L332" s="50"/>
      <c r="M332" s="41"/>
      <c r="N332" s="41"/>
      <c r="O332" s="41"/>
      <c r="P332" s="41"/>
      <c r="Q332" s="41"/>
      <c r="R332" s="41"/>
      <c r="S332" s="41"/>
      <c r="T332" s="41"/>
      <c r="U332" s="41"/>
      <c r="V332" s="41"/>
      <c r="W332" s="41"/>
      <c r="X332" s="41"/>
      <c r="Y332" s="41"/>
      <c r="Z332" s="41"/>
    </row>
    <row r="333" spans="1:26" ht="12.75" customHeight="1">
      <c r="A333" s="51"/>
      <c r="B333" s="41"/>
      <c r="C333" s="41"/>
      <c r="D333" s="41"/>
      <c r="E333" s="41"/>
      <c r="F333" s="41"/>
      <c r="G333" s="41"/>
      <c r="H333" s="41"/>
      <c r="I333" s="41"/>
      <c r="J333" s="41"/>
      <c r="K333" s="41"/>
      <c r="L333" s="50"/>
      <c r="M333" s="41"/>
      <c r="N333" s="41"/>
      <c r="O333" s="41"/>
      <c r="P333" s="41"/>
      <c r="Q333" s="41"/>
      <c r="R333" s="41"/>
      <c r="S333" s="41"/>
      <c r="T333" s="41"/>
      <c r="U333" s="41"/>
      <c r="V333" s="41"/>
      <c r="W333" s="41"/>
      <c r="X333" s="41"/>
      <c r="Y333" s="41"/>
      <c r="Z333" s="41"/>
    </row>
    <row r="334" spans="1:26" ht="12.75" customHeight="1">
      <c r="A334" s="51"/>
      <c r="B334" s="41"/>
      <c r="C334" s="41"/>
      <c r="D334" s="41"/>
      <c r="E334" s="41"/>
      <c r="F334" s="41"/>
      <c r="G334" s="41"/>
      <c r="H334" s="41"/>
      <c r="I334" s="41"/>
      <c r="J334" s="41"/>
      <c r="K334" s="41"/>
      <c r="L334" s="50"/>
      <c r="M334" s="41"/>
      <c r="N334" s="41"/>
      <c r="O334" s="41"/>
      <c r="P334" s="41"/>
      <c r="Q334" s="41"/>
      <c r="R334" s="41"/>
      <c r="S334" s="41"/>
      <c r="T334" s="41"/>
      <c r="U334" s="41"/>
      <c r="V334" s="41"/>
      <c r="W334" s="41"/>
      <c r="X334" s="41"/>
      <c r="Y334" s="41"/>
      <c r="Z334" s="41"/>
    </row>
    <row r="335" spans="1:26" ht="12.75" customHeight="1">
      <c r="A335" s="51"/>
      <c r="B335" s="41"/>
      <c r="C335" s="41"/>
      <c r="D335" s="41"/>
      <c r="E335" s="41"/>
      <c r="F335" s="41"/>
      <c r="G335" s="41"/>
      <c r="H335" s="41"/>
      <c r="I335" s="41"/>
      <c r="J335" s="41"/>
      <c r="K335" s="41"/>
      <c r="L335" s="50"/>
      <c r="M335" s="41"/>
      <c r="N335" s="41"/>
      <c r="O335" s="41"/>
      <c r="P335" s="41"/>
      <c r="Q335" s="41"/>
      <c r="R335" s="41"/>
      <c r="S335" s="41"/>
      <c r="T335" s="41"/>
      <c r="U335" s="41"/>
      <c r="V335" s="41"/>
      <c r="W335" s="41"/>
      <c r="X335" s="41"/>
      <c r="Y335" s="41"/>
      <c r="Z335" s="41"/>
    </row>
    <row r="336" spans="1:26" ht="12.75" customHeight="1">
      <c r="A336" s="51"/>
      <c r="B336" s="41"/>
      <c r="C336" s="41"/>
      <c r="D336" s="41"/>
      <c r="E336" s="41"/>
      <c r="F336" s="41"/>
      <c r="G336" s="41"/>
      <c r="H336" s="41"/>
      <c r="I336" s="41"/>
      <c r="J336" s="41"/>
      <c r="K336" s="41"/>
      <c r="L336" s="50"/>
      <c r="M336" s="41"/>
      <c r="N336" s="41"/>
      <c r="O336" s="41"/>
      <c r="P336" s="41"/>
      <c r="Q336" s="41"/>
      <c r="R336" s="41"/>
      <c r="S336" s="41"/>
      <c r="T336" s="41"/>
      <c r="U336" s="41"/>
      <c r="V336" s="41"/>
      <c r="W336" s="41"/>
      <c r="X336" s="41"/>
      <c r="Y336" s="41"/>
      <c r="Z336" s="41"/>
    </row>
    <row r="337" spans="1:26" ht="12.75" customHeight="1">
      <c r="A337" s="51"/>
      <c r="B337" s="41"/>
      <c r="C337" s="41"/>
      <c r="D337" s="41"/>
      <c r="E337" s="41"/>
      <c r="F337" s="41"/>
      <c r="G337" s="41"/>
      <c r="H337" s="41"/>
      <c r="I337" s="41"/>
      <c r="J337" s="41"/>
      <c r="K337" s="41"/>
      <c r="L337" s="50"/>
      <c r="M337" s="41"/>
      <c r="N337" s="41"/>
      <c r="O337" s="41"/>
      <c r="P337" s="41"/>
      <c r="Q337" s="41"/>
      <c r="R337" s="41"/>
      <c r="S337" s="41"/>
      <c r="T337" s="41"/>
      <c r="U337" s="41"/>
      <c r="V337" s="41"/>
      <c r="W337" s="41"/>
      <c r="X337" s="41"/>
      <c r="Y337" s="41"/>
      <c r="Z337" s="41"/>
    </row>
    <row r="338" spans="1:26" ht="12.75" customHeight="1">
      <c r="A338" s="51"/>
      <c r="B338" s="41"/>
      <c r="C338" s="41"/>
      <c r="D338" s="41"/>
      <c r="E338" s="41"/>
      <c r="F338" s="41"/>
      <c r="G338" s="41"/>
      <c r="H338" s="41"/>
      <c r="I338" s="41"/>
      <c r="J338" s="41"/>
      <c r="K338" s="41"/>
      <c r="L338" s="50"/>
      <c r="M338" s="41"/>
      <c r="N338" s="41"/>
      <c r="O338" s="41"/>
      <c r="P338" s="41"/>
      <c r="Q338" s="41"/>
      <c r="R338" s="41"/>
      <c r="S338" s="41"/>
      <c r="T338" s="41"/>
      <c r="U338" s="41"/>
      <c r="V338" s="41"/>
      <c r="W338" s="41"/>
      <c r="X338" s="41"/>
      <c r="Y338" s="41"/>
      <c r="Z338" s="41"/>
    </row>
    <row r="339" spans="1:26" ht="12.75" customHeight="1">
      <c r="A339" s="51"/>
      <c r="B339" s="41"/>
      <c r="C339" s="41"/>
      <c r="D339" s="41"/>
      <c r="E339" s="41"/>
      <c r="F339" s="41"/>
      <c r="G339" s="41"/>
      <c r="H339" s="41"/>
      <c r="I339" s="41"/>
      <c r="J339" s="41"/>
      <c r="K339" s="41"/>
      <c r="L339" s="50"/>
      <c r="M339" s="41"/>
      <c r="N339" s="41"/>
      <c r="O339" s="41"/>
      <c r="P339" s="41"/>
      <c r="Q339" s="41"/>
      <c r="R339" s="41"/>
      <c r="S339" s="41"/>
      <c r="T339" s="41"/>
      <c r="U339" s="41"/>
      <c r="V339" s="41"/>
      <c r="W339" s="41"/>
      <c r="X339" s="41"/>
      <c r="Y339" s="41"/>
      <c r="Z339" s="41"/>
    </row>
    <row r="340" spans="1:26" ht="12.75" customHeight="1">
      <c r="A340" s="51"/>
      <c r="B340" s="41"/>
      <c r="C340" s="41"/>
      <c r="D340" s="41"/>
      <c r="E340" s="41"/>
      <c r="F340" s="41"/>
      <c r="G340" s="41"/>
      <c r="H340" s="41"/>
      <c r="I340" s="41"/>
      <c r="J340" s="41"/>
      <c r="K340" s="41"/>
      <c r="L340" s="50"/>
      <c r="M340" s="41"/>
      <c r="N340" s="41"/>
      <c r="O340" s="41"/>
      <c r="P340" s="41"/>
      <c r="Q340" s="41"/>
      <c r="R340" s="41"/>
      <c r="S340" s="41"/>
      <c r="T340" s="41"/>
      <c r="U340" s="41"/>
      <c r="V340" s="41"/>
      <c r="W340" s="41"/>
      <c r="X340" s="41"/>
      <c r="Y340" s="41"/>
      <c r="Z340" s="41"/>
    </row>
    <row r="341" spans="1:26" ht="12.75" customHeight="1">
      <c r="A341" s="51"/>
      <c r="B341" s="41"/>
      <c r="C341" s="41"/>
      <c r="D341" s="41"/>
      <c r="E341" s="41"/>
      <c r="F341" s="41"/>
      <c r="G341" s="41"/>
      <c r="H341" s="41"/>
      <c r="I341" s="41"/>
      <c r="J341" s="41"/>
      <c r="K341" s="41"/>
      <c r="L341" s="50"/>
      <c r="M341" s="41"/>
      <c r="N341" s="41"/>
      <c r="O341" s="41"/>
      <c r="P341" s="41"/>
      <c r="Q341" s="41"/>
      <c r="R341" s="41"/>
      <c r="S341" s="41"/>
      <c r="T341" s="41"/>
      <c r="U341" s="41"/>
      <c r="V341" s="41"/>
      <c r="W341" s="41"/>
      <c r="X341" s="41"/>
      <c r="Y341" s="41"/>
      <c r="Z341" s="41"/>
    </row>
    <row r="342" spans="1:26" ht="12.75" customHeight="1">
      <c r="A342" s="51"/>
      <c r="B342" s="41"/>
      <c r="C342" s="41"/>
      <c r="D342" s="41"/>
      <c r="E342" s="41"/>
      <c r="F342" s="41"/>
      <c r="G342" s="41"/>
      <c r="H342" s="41"/>
      <c r="I342" s="41"/>
      <c r="J342" s="41"/>
      <c r="K342" s="41"/>
      <c r="L342" s="50"/>
      <c r="M342" s="41"/>
      <c r="N342" s="41"/>
      <c r="O342" s="41"/>
      <c r="P342" s="41"/>
      <c r="Q342" s="41"/>
      <c r="R342" s="41"/>
      <c r="S342" s="41"/>
      <c r="T342" s="41"/>
      <c r="U342" s="41"/>
      <c r="V342" s="41"/>
      <c r="W342" s="41"/>
      <c r="X342" s="41"/>
      <c r="Y342" s="41"/>
      <c r="Z342" s="41"/>
    </row>
    <row r="343" spans="1:26" ht="12.75" customHeight="1">
      <c r="A343" s="51"/>
      <c r="B343" s="41"/>
      <c r="C343" s="41"/>
      <c r="D343" s="41"/>
      <c r="E343" s="41"/>
      <c r="F343" s="41"/>
      <c r="G343" s="41"/>
      <c r="H343" s="41"/>
      <c r="I343" s="41"/>
      <c r="J343" s="41"/>
      <c r="K343" s="41"/>
      <c r="L343" s="50"/>
      <c r="M343" s="41"/>
      <c r="N343" s="41"/>
      <c r="O343" s="41"/>
      <c r="P343" s="41"/>
      <c r="Q343" s="41"/>
      <c r="R343" s="41"/>
      <c r="S343" s="41"/>
      <c r="T343" s="41"/>
      <c r="U343" s="41"/>
      <c r="V343" s="41"/>
      <c r="W343" s="41"/>
      <c r="X343" s="41"/>
      <c r="Y343" s="41"/>
      <c r="Z343" s="41"/>
    </row>
    <row r="344" spans="1:26" ht="12.75" customHeight="1">
      <c r="A344" s="51"/>
      <c r="B344" s="41"/>
      <c r="C344" s="41"/>
      <c r="D344" s="41"/>
      <c r="E344" s="41"/>
      <c r="F344" s="41"/>
      <c r="G344" s="41"/>
      <c r="H344" s="41"/>
      <c r="I344" s="41"/>
      <c r="J344" s="41"/>
      <c r="K344" s="41"/>
      <c r="L344" s="50"/>
      <c r="M344" s="41"/>
      <c r="N344" s="41"/>
      <c r="O344" s="41"/>
      <c r="P344" s="41"/>
      <c r="Q344" s="41"/>
      <c r="R344" s="41"/>
      <c r="S344" s="41"/>
      <c r="T344" s="41"/>
      <c r="U344" s="41"/>
      <c r="V344" s="41"/>
      <c r="W344" s="41"/>
      <c r="X344" s="41"/>
      <c r="Y344" s="41"/>
      <c r="Z344" s="41"/>
    </row>
    <row r="345" spans="1:26" ht="12.75" customHeight="1">
      <c r="A345" s="51"/>
      <c r="B345" s="41"/>
      <c r="C345" s="41"/>
      <c r="D345" s="41"/>
      <c r="E345" s="41"/>
      <c r="F345" s="41"/>
      <c r="G345" s="41"/>
      <c r="H345" s="41"/>
      <c r="I345" s="41"/>
      <c r="J345" s="41"/>
      <c r="K345" s="41"/>
      <c r="L345" s="50"/>
      <c r="M345" s="41"/>
      <c r="N345" s="41"/>
      <c r="O345" s="41"/>
      <c r="P345" s="41"/>
      <c r="Q345" s="41"/>
      <c r="R345" s="41"/>
      <c r="S345" s="41"/>
      <c r="T345" s="41"/>
      <c r="U345" s="41"/>
      <c r="V345" s="41"/>
      <c r="W345" s="41"/>
      <c r="X345" s="41"/>
      <c r="Y345" s="41"/>
      <c r="Z345" s="41"/>
    </row>
    <row r="346" spans="1:26" ht="12.75" customHeight="1">
      <c r="A346" s="51"/>
      <c r="B346" s="41"/>
      <c r="C346" s="41"/>
      <c r="D346" s="41"/>
      <c r="E346" s="41"/>
      <c r="F346" s="41"/>
      <c r="G346" s="41"/>
      <c r="H346" s="41"/>
      <c r="I346" s="41"/>
      <c r="J346" s="41"/>
      <c r="K346" s="41"/>
      <c r="L346" s="50"/>
      <c r="M346" s="41"/>
      <c r="N346" s="41"/>
      <c r="O346" s="41"/>
      <c r="P346" s="41"/>
      <c r="Q346" s="41"/>
      <c r="R346" s="41"/>
      <c r="S346" s="41"/>
      <c r="T346" s="41"/>
      <c r="U346" s="41"/>
      <c r="V346" s="41"/>
      <c r="W346" s="41"/>
      <c r="X346" s="41"/>
      <c r="Y346" s="41"/>
      <c r="Z346" s="41"/>
    </row>
    <row r="347" spans="1:26" ht="12.75" customHeight="1">
      <c r="A347" s="51"/>
      <c r="B347" s="41"/>
      <c r="C347" s="41"/>
      <c r="D347" s="41"/>
      <c r="E347" s="41"/>
      <c r="F347" s="41"/>
      <c r="G347" s="41"/>
      <c r="H347" s="41"/>
      <c r="I347" s="41"/>
      <c r="J347" s="41"/>
      <c r="K347" s="41"/>
      <c r="L347" s="50"/>
      <c r="M347" s="41"/>
      <c r="N347" s="41"/>
      <c r="O347" s="41"/>
      <c r="P347" s="41"/>
      <c r="Q347" s="41"/>
      <c r="R347" s="41"/>
      <c r="S347" s="41"/>
      <c r="T347" s="41"/>
      <c r="U347" s="41"/>
      <c r="V347" s="41"/>
      <c r="W347" s="41"/>
      <c r="X347" s="41"/>
      <c r="Y347" s="41"/>
      <c r="Z347" s="41"/>
    </row>
    <row r="348" spans="1:26" ht="12.75" customHeight="1">
      <c r="A348" s="51"/>
      <c r="B348" s="41"/>
      <c r="C348" s="41"/>
      <c r="D348" s="41"/>
      <c r="E348" s="41"/>
      <c r="F348" s="41"/>
      <c r="G348" s="41"/>
      <c r="H348" s="41"/>
      <c r="I348" s="41"/>
      <c r="J348" s="41"/>
      <c r="K348" s="41"/>
      <c r="L348" s="50"/>
      <c r="M348" s="41"/>
      <c r="N348" s="41"/>
      <c r="O348" s="41"/>
      <c r="P348" s="41"/>
      <c r="Q348" s="41"/>
      <c r="R348" s="41"/>
      <c r="S348" s="41"/>
      <c r="T348" s="41"/>
      <c r="U348" s="41"/>
      <c r="V348" s="41"/>
      <c r="W348" s="41"/>
      <c r="X348" s="41"/>
      <c r="Y348" s="41"/>
      <c r="Z348" s="41"/>
    </row>
    <row r="349" spans="1:26" ht="12.75" customHeight="1">
      <c r="A349" s="51"/>
      <c r="B349" s="41"/>
      <c r="C349" s="41"/>
      <c r="D349" s="41"/>
      <c r="E349" s="41"/>
      <c r="F349" s="41"/>
      <c r="G349" s="41"/>
      <c r="H349" s="41"/>
      <c r="I349" s="41"/>
      <c r="J349" s="41"/>
      <c r="K349" s="41"/>
      <c r="L349" s="50"/>
      <c r="M349" s="41"/>
      <c r="N349" s="41"/>
      <c r="O349" s="41"/>
      <c r="P349" s="41"/>
      <c r="Q349" s="41"/>
      <c r="R349" s="41"/>
      <c r="S349" s="41"/>
      <c r="T349" s="41"/>
      <c r="U349" s="41"/>
      <c r="V349" s="41"/>
      <c r="W349" s="41"/>
      <c r="X349" s="41"/>
      <c r="Y349" s="41"/>
      <c r="Z349" s="41"/>
    </row>
    <row r="350" spans="1:26" ht="12.75" customHeight="1">
      <c r="A350" s="51"/>
      <c r="B350" s="41"/>
      <c r="C350" s="41"/>
      <c r="D350" s="41"/>
      <c r="E350" s="41"/>
      <c r="F350" s="41"/>
      <c r="G350" s="41"/>
      <c r="H350" s="41"/>
      <c r="I350" s="41"/>
      <c r="J350" s="41"/>
      <c r="K350" s="41"/>
      <c r="L350" s="50"/>
      <c r="M350" s="41"/>
      <c r="N350" s="41"/>
      <c r="O350" s="41"/>
      <c r="P350" s="41"/>
      <c r="Q350" s="41"/>
      <c r="R350" s="41"/>
      <c r="S350" s="41"/>
      <c r="T350" s="41"/>
      <c r="U350" s="41"/>
      <c r="V350" s="41"/>
      <c r="W350" s="41"/>
      <c r="X350" s="41"/>
      <c r="Y350" s="41"/>
      <c r="Z350" s="41"/>
    </row>
    <row r="351" spans="1:26" ht="12.75" customHeight="1">
      <c r="A351" s="51"/>
      <c r="B351" s="41"/>
      <c r="C351" s="41"/>
      <c r="D351" s="41"/>
      <c r="E351" s="41"/>
      <c r="F351" s="41"/>
      <c r="G351" s="41"/>
      <c r="H351" s="41"/>
      <c r="I351" s="41"/>
      <c r="J351" s="41"/>
      <c r="K351" s="41"/>
      <c r="L351" s="50"/>
      <c r="M351" s="41"/>
      <c r="N351" s="41"/>
      <c r="O351" s="41"/>
      <c r="P351" s="41"/>
      <c r="Q351" s="41"/>
      <c r="R351" s="41"/>
      <c r="S351" s="41"/>
      <c r="T351" s="41"/>
      <c r="U351" s="41"/>
      <c r="V351" s="41"/>
      <c r="W351" s="41"/>
      <c r="X351" s="41"/>
      <c r="Y351" s="41"/>
      <c r="Z351" s="41"/>
    </row>
    <row r="352" spans="1:26" ht="12.75" customHeight="1">
      <c r="A352" s="51"/>
      <c r="B352" s="41"/>
      <c r="C352" s="41"/>
      <c r="D352" s="41"/>
      <c r="E352" s="41"/>
      <c r="F352" s="41"/>
      <c r="G352" s="41"/>
      <c r="H352" s="41"/>
      <c r="I352" s="41"/>
      <c r="J352" s="41"/>
      <c r="K352" s="41"/>
      <c r="L352" s="50"/>
      <c r="M352" s="41"/>
      <c r="N352" s="41"/>
      <c r="O352" s="41"/>
      <c r="P352" s="41"/>
      <c r="Q352" s="41"/>
      <c r="R352" s="41"/>
      <c r="S352" s="41"/>
      <c r="T352" s="41"/>
      <c r="U352" s="41"/>
      <c r="V352" s="41"/>
      <c r="W352" s="41"/>
      <c r="X352" s="41"/>
      <c r="Y352" s="41"/>
      <c r="Z352" s="41"/>
    </row>
    <row r="353" spans="1:26" ht="12.75" customHeight="1">
      <c r="A353" s="51"/>
      <c r="B353" s="41"/>
      <c r="C353" s="41"/>
      <c r="D353" s="41"/>
      <c r="E353" s="41"/>
      <c r="F353" s="41"/>
      <c r="G353" s="41"/>
      <c r="H353" s="41"/>
      <c r="I353" s="41"/>
      <c r="J353" s="41"/>
      <c r="K353" s="41"/>
      <c r="L353" s="50"/>
      <c r="M353" s="41"/>
      <c r="N353" s="41"/>
      <c r="O353" s="41"/>
      <c r="P353" s="41"/>
      <c r="Q353" s="41"/>
      <c r="R353" s="41"/>
      <c r="S353" s="41"/>
      <c r="T353" s="41"/>
      <c r="U353" s="41"/>
      <c r="V353" s="41"/>
      <c r="W353" s="41"/>
      <c r="X353" s="41"/>
      <c r="Y353" s="41"/>
      <c r="Z353" s="41"/>
    </row>
    <row r="354" spans="1:26" ht="12.75" customHeight="1">
      <c r="A354" s="51"/>
      <c r="B354" s="41"/>
      <c r="C354" s="41"/>
      <c r="D354" s="41"/>
      <c r="E354" s="41"/>
      <c r="F354" s="41"/>
      <c r="G354" s="41"/>
      <c r="H354" s="41"/>
      <c r="I354" s="41"/>
      <c r="J354" s="41"/>
      <c r="K354" s="41"/>
      <c r="L354" s="50"/>
      <c r="M354" s="41"/>
      <c r="N354" s="41"/>
      <c r="O354" s="41"/>
      <c r="P354" s="41"/>
      <c r="Q354" s="41"/>
      <c r="R354" s="41"/>
      <c r="S354" s="41"/>
      <c r="T354" s="41"/>
      <c r="U354" s="41"/>
      <c r="V354" s="41"/>
      <c r="W354" s="41"/>
      <c r="X354" s="41"/>
      <c r="Y354" s="41"/>
      <c r="Z354" s="41"/>
    </row>
    <row r="355" spans="1:26" ht="12.75" customHeight="1">
      <c r="A355" s="51"/>
      <c r="B355" s="41"/>
      <c r="C355" s="41"/>
      <c r="D355" s="41"/>
      <c r="E355" s="41"/>
      <c r="F355" s="41"/>
      <c r="G355" s="41"/>
      <c r="H355" s="41"/>
      <c r="I355" s="41"/>
      <c r="J355" s="41"/>
      <c r="K355" s="41"/>
      <c r="L355" s="50"/>
      <c r="M355" s="41"/>
      <c r="N355" s="41"/>
      <c r="O355" s="41"/>
      <c r="P355" s="41"/>
      <c r="Q355" s="41"/>
      <c r="R355" s="41"/>
      <c r="S355" s="41"/>
      <c r="T355" s="41"/>
      <c r="U355" s="41"/>
      <c r="V355" s="41"/>
      <c r="W355" s="41"/>
      <c r="X355" s="41"/>
      <c r="Y355" s="41"/>
      <c r="Z355" s="41"/>
    </row>
    <row r="356" spans="1:26" ht="12.75" customHeight="1">
      <c r="A356" s="51"/>
      <c r="B356" s="41"/>
      <c r="C356" s="41"/>
      <c r="D356" s="41"/>
      <c r="E356" s="41"/>
      <c r="F356" s="41"/>
      <c r="G356" s="41"/>
      <c r="H356" s="41"/>
      <c r="I356" s="41"/>
      <c r="J356" s="41"/>
      <c r="K356" s="41"/>
      <c r="L356" s="50"/>
      <c r="M356" s="41"/>
      <c r="N356" s="41"/>
      <c r="O356" s="41"/>
      <c r="P356" s="41"/>
      <c r="Q356" s="41"/>
      <c r="R356" s="41"/>
      <c r="S356" s="41"/>
      <c r="T356" s="41"/>
      <c r="U356" s="41"/>
      <c r="V356" s="41"/>
      <c r="W356" s="41"/>
      <c r="X356" s="41"/>
      <c r="Y356" s="41"/>
      <c r="Z356" s="41"/>
    </row>
    <row r="357" spans="1:26" ht="12.75" customHeight="1">
      <c r="A357" s="51"/>
      <c r="B357" s="41"/>
      <c r="C357" s="41"/>
      <c r="D357" s="41"/>
      <c r="E357" s="41"/>
      <c r="F357" s="41"/>
      <c r="G357" s="41"/>
      <c r="H357" s="41"/>
      <c r="I357" s="41"/>
      <c r="J357" s="41"/>
      <c r="K357" s="41"/>
      <c r="L357" s="50"/>
      <c r="M357" s="41"/>
      <c r="N357" s="41"/>
      <c r="O357" s="41"/>
      <c r="P357" s="41"/>
      <c r="Q357" s="41"/>
      <c r="R357" s="41"/>
      <c r="S357" s="41"/>
      <c r="T357" s="41"/>
      <c r="U357" s="41"/>
      <c r="V357" s="41"/>
      <c r="W357" s="41"/>
      <c r="X357" s="41"/>
      <c r="Y357" s="41"/>
      <c r="Z357" s="41"/>
    </row>
    <row r="358" spans="1:26" ht="12.75" customHeight="1">
      <c r="A358" s="51"/>
      <c r="B358" s="41"/>
      <c r="C358" s="41"/>
      <c r="D358" s="41"/>
      <c r="E358" s="41"/>
      <c r="F358" s="41"/>
      <c r="G358" s="41"/>
      <c r="H358" s="41"/>
      <c r="I358" s="41"/>
      <c r="J358" s="41"/>
      <c r="K358" s="41"/>
      <c r="L358" s="50"/>
      <c r="M358" s="41"/>
      <c r="N358" s="41"/>
      <c r="O358" s="41"/>
      <c r="P358" s="41"/>
      <c r="Q358" s="41"/>
      <c r="R358" s="41"/>
      <c r="S358" s="41"/>
      <c r="T358" s="41"/>
      <c r="U358" s="41"/>
      <c r="V358" s="41"/>
      <c r="W358" s="41"/>
      <c r="X358" s="41"/>
      <c r="Y358" s="41"/>
      <c r="Z358" s="41"/>
    </row>
    <row r="359" spans="1:26" ht="12.75" customHeight="1">
      <c r="A359" s="51"/>
      <c r="B359" s="41"/>
      <c r="C359" s="41"/>
      <c r="D359" s="41"/>
      <c r="E359" s="41"/>
      <c r="F359" s="41"/>
      <c r="G359" s="41"/>
      <c r="H359" s="41"/>
      <c r="I359" s="41"/>
      <c r="J359" s="41"/>
      <c r="K359" s="41"/>
      <c r="L359" s="50"/>
      <c r="M359" s="41"/>
      <c r="N359" s="41"/>
      <c r="O359" s="41"/>
      <c r="P359" s="41"/>
      <c r="Q359" s="41"/>
      <c r="R359" s="41"/>
      <c r="S359" s="41"/>
      <c r="T359" s="41"/>
      <c r="U359" s="41"/>
      <c r="V359" s="41"/>
      <c r="W359" s="41"/>
      <c r="X359" s="41"/>
      <c r="Y359" s="41"/>
      <c r="Z359" s="41"/>
    </row>
    <row r="360" spans="1:26" ht="12.75" customHeight="1">
      <c r="A360" s="51"/>
      <c r="B360" s="41"/>
      <c r="C360" s="41"/>
      <c r="D360" s="41"/>
      <c r="E360" s="41"/>
      <c r="F360" s="41"/>
      <c r="G360" s="41"/>
      <c r="H360" s="41"/>
      <c r="I360" s="41"/>
      <c r="J360" s="41"/>
      <c r="K360" s="41"/>
      <c r="L360" s="50"/>
      <c r="M360" s="41"/>
      <c r="N360" s="41"/>
      <c r="O360" s="41"/>
      <c r="P360" s="41"/>
      <c r="Q360" s="41"/>
      <c r="R360" s="41"/>
      <c r="S360" s="41"/>
      <c r="T360" s="41"/>
      <c r="U360" s="41"/>
      <c r="V360" s="41"/>
      <c r="W360" s="41"/>
      <c r="X360" s="41"/>
      <c r="Y360" s="41"/>
      <c r="Z360" s="41"/>
    </row>
    <row r="361" spans="1:26" ht="12.75" customHeight="1">
      <c r="A361" s="51"/>
      <c r="B361" s="41"/>
      <c r="C361" s="41"/>
      <c r="D361" s="41"/>
      <c r="E361" s="41"/>
      <c r="F361" s="41"/>
      <c r="G361" s="41"/>
      <c r="H361" s="41"/>
      <c r="I361" s="41"/>
      <c r="J361" s="41"/>
      <c r="K361" s="41"/>
      <c r="L361" s="50"/>
      <c r="M361" s="41"/>
      <c r="N361" s="41"/>
      <c r="O361" s="41"/>
      <c r="P361" s="41"/>
      <c r="Q361" s="41"/>
      <c r="R361" s="41"/>
      <c r="S361" s="41"/>
      <c r="T361" s="41"/>
      <c r="U361" s="41"/>
      <c r="V361" s="41"/>
      <c r="W361" s="41"/>
      <c r="X361" s="41"/>
      <c r="Y361" s="41"/>
      <c r="Z361" s="41"/>
    </row>
    <row r="362" spans="1:26" ht="12.75" customHeight="1">
      <c r="A362" s="51"/>
      <c r="B362" s="41"/>
      <c r="C362" s="41"/>
      <c r="D362" s="41"/>
      <c r="E362" s="41"/>
      <c r="F362" s="41"/>
      <c r="G362" s="41"/>
      <c r="H362" s="41"/>
      <c r="I362" s="41"/>
      <c r="J362" s="41"/>
      <c r="K362" s="41"/>
      <c r="L362" s="50"/>
      <c r="M362" s="41"/>
      <c r="N362" s="41"/>
      <c r="O362" s="41"/>
      <c r="P362" s="41"/>
      <c r="Q362" s="41"/>
      <c r="R362" s="41"/>
      <c r="S362" s="41"/>
      <c r="T362" s="41"/>
      <c r="U362" s="41"/>
      <c r="V362" s="41"/>
      <c r="W362" s="41"/>
      <c r="X362" s="41"/>
      <c r="Y362" s="41"/>
      <c r="Z362" s="41"/>
    </row>
    <row r="363" spans="1:26" ht="12.75" customHeight="1">
      <c r="A363" s="51"/>
      <c r="B363" s="41"/>
      <c r="C363" s="41"/>
      <c r="D363" s="41"/>
      <c r="E363" s="41"/>
      <c r="F363" s="41"/>
      <c r="G363" s="41"/>
      <c r="H363" s="41"/>
      <c r="I363" s="41"/>
      <c r="J363" s="41"/>
      <c r="K363" s="41"/>
      <c r="L363" s="50"/>
      <c r="M363" s="41"/>
      <c r="N363" s="41"/>
      <c r="O363" s="41"/>
      <c r="P363" s="41"/>
      <c r="Q363" s="41"/>
      <c r="R363" s="41"/>
      <c r="S363" s="41"/>
      <c r="T363" s="41"/>
      <c r="U363" s="41"/>
      <c r="V363" s="41"/>
      <c r="W363" s="41"/>
      <c r="X363" s="41"/>
      <c r="Y363" s="41"/>
      <c r="Z363" s="41"/>
    </row>
    <row r="364" spans="1:26" ht="12.75" customHeight="1">
      <c r="A364" s="51"/>
      <c r="B364" s="41"/>
      <c r="C364" s="41"/>
      <c r="D364" s="41"/>
      <c r="E364" s="41"/>
      <c r="F364" s="41"/>
      <c r="G364" s="41"/>
      <c r="H364" s="41"/>
      <c r="I364" s="41"/>
      <c r="J364" s="41"/>
      <c r="K364" s="41"/>
      <c r="L364" s="50"/>
      <c r="M364" s="41"/>
      <c r="N364" s="41"/>
      <c r="O364" s="41"/>
      <c r="P364" s="41"/>
      <c r="Q364" s="41"/>
      <c r="R364" s="41"/>
      <c r="S364" s="41"/>
      <c r="T364" s="41"/>
      <c r="U364" s="41"/>
      <c r="V364" s="41"/>
      <c r="W364" s="41"/>
      <c r="X364" s="41"/>
      <c r="Y364" s="41"/>
      <c r="Z364" s="41"/>
    </row>
    <row r="365" spans="1:26" ht="12.75" customHeight="1">
      <c r="A365" s="51"/>
      <c r="B365" s="41"/>
      <c r="C365" s="41"/>
      <c r="D365" s="41"/>
      <c r="E365" s="41"/>
      <c r="F365" s="41"/>
      <c r="G365" s="41"/>
      <c r="H365" s="41"/>
      <c r="I365" s="41"/>
      <c r="J365" s="41"/>
      <c r="K365" s="41"/>
      <c r="L365" s="50"/>
      <c r="M365" s="41"/>
      <c r="N365" s="41"/>
      <c r="O365" s="41"/>
      <c r="P365" s="41"/>
      <c r="Q365" s="41"/>
      <c r="R365" s="41"/>
      <c r="S365" s="41"/>
      <c r="T365" s="41"/>
      <c r="U365" s="41"/>
      <c r="V365" s="41"/>
      <c r="W365" s="41"/>
      <c r="X365" s="41"/>
      <c r="Y365" s="41"/>
      <c r="Z365" s="41"/>
    </row>
    <row r="366" spans="1:26" ht="12.75" customHeight="1">
      <c r="A366" s="51"/>
      <c r="B366" s="41"/>
      <c r="C366" s="41"/>
      <c r="D366" s="41"/>
      <c r="E366" s="41"/>
      <c r="F366" s="41"/>
      <c r="G366" s="41"/>
      <c r="H366" s="41"/>
      <c r="I366" s="41"/>
      <c r="J366" s="41"/>
      <c r="K366" s="41"/>
      <c r="L366" s="50"/>
      <c r="M366" s="41"/>
      <c r="N366" s="41"/>
      <c r="O366" s="41"/>
      <c r="P366" s="41"/>
      <c r="Q366" s="41"/>
      <c r="R366" s="41"/>
      <c r="S366" s="41"/>
      <c r="T366" s="41"/>
      <c r="U366" s="41"/>
      <c r="V366" s="41"/>
      <c r="W366" s="41"/>
      <c r="X366" s="41"/>
      <c r="Y366" s="41"/>
      <c r="Z366" s="41"/>
    </row>
    <row r="367" spans="1:26" ht="12.75" customHeight="1">
      <c r="A367" s="51"/>
      <c r="B367" s="41"/>
      <c r="C367" s="41"/>
      <c r="D367" s="41"/>
      <c r="E367" s="41"/>
      <c r="F367" s="41"/>
      <c r="G367" s="41"/>
      <c r="H367" s="41"/>
      <c r="I367" s="41"/>
      <c r="J367" s="41"/>
      <c r="K367" s="41"/>
      <c r="L367" s="50"/>
      <c r="M367" s="41"/>
      <c r="N367" s="41"/>
      <c r="O367" s="41"/>
      <c r="P367" s="41"/>
      <c r="Q367" s="41"/>
      <c r="R367" s="41"/>
      <c r="S367" s="41"/>
      <c r="T367" s="41"/>
      <c r="U367" s="41"/>
      <c r="V367" s="41"/>
      <c r="W367" s="41"/>
      <c r="X367" s="41"/>
      <c r="Y367" s="41"/>
      <c r="Z367" s="41"/>
    </row>
    <row r="368" spans="1:26" ht="12.75" customHeight="1">
      <c r="A368" s="51"/>
      <c r="B368" s="41"/>
      <c r="C368" s="41"/>
      <c r="D368" s="41"/>
      <c r="E368" s="41"/>
      <c r="F368" s="41"/>
      <c r="G368" s="41"/>
      <c r="H368" s="41"/>
      <c r="I368" s="41"/>
      <c r="J368" s="41"/>
      <c r="K368" s="41"/>
      <c r="L368" s="50"/>
      <c r="M368" s="41"/>
      <c r="N368" s="41"/>
      <c r="O368" s="41"/>
      <c r="P368" s="41"/>
      <c r="Q368" s="41"/>
      <c r="R368" s="41"/>
      <c r="S368" s="41"/>
      <c r="T368" s="41"/>
      <c r="U368" s="41"/>
      <c r="V368" s="41"/>
      <c r="W368" s="41"/>
      <c r="X368" s="41"/>
      <c r="Y368" s="41"/>
      <c r="Z368" s="41"/>
    </row>
    <row r="369" spans="1:26" ht="12.75" customHeight="1">
      <c r="A369" s="51"/>
      <c r="B369" s="41"/>
      <c r="C369" s="41"/>
      <c r="D369" s="41"/>
      <c r="E369" s="41"/>
      <c r="F369" s="41"/>
      <c r="G369" s="41"/>
      <c r="H369" s="41"/>
      <c r="I369" s="41"/>
      <c r="J369" s="41"/>
      <c r="K369" s="41"/>
      <c r="L369" s="50"/>
      <c r="M369" s="41"/>
      <c r="N369" s="41"/>
      <c r="O369" s="41"/>
      <c r="P369" s="41"/>
      <c r="Q369" s="41"/>
      <c r="R369" s="41"/>
      <c r="S369" s="41"/>
      <c r="T369" s="41"/>
      <c r="U369" s="41"/>
      <c r="V369" s="41"/>
      <c r="W369" s="41"/>
      <c r="X369" s="41"/>
      <c r="Y369" s="41"/>
      <c r="Z369" s="41"/>
    </row>
    <row r="370" spans="1:26" ht="12.75" customHeight="1">
      <c r="A370" s="51"/>
      <c r="B370" s="41"/>
      <c r="C370" s="41"/>
      <c r="D370" s="41"/>
      <c r="E370" s="41"/>
      <c r="F370" s="41"/>
      <c r="G370" s="41"/>
      <c r="H370" s="41"/>
      <c r="I370" s="41"/>
      <c r="J370" s="41"/>
      <c r="K370" s="41"/>
      <c r="L370" s="50"/>
      <c r="M370" s="41"/>
      <c r="N370" s="41"/>
      <c r="O370" s="41"/>
      <c r="P370" s="41"/>
      <c r="Q370" s="41"/>
      <c r="R370" s="41"/>
      <c r="S370" s="41"/>
      <c r="T370" s="41"/>
      <c r="U370" s="41"/>
      <c r="V370" s="41"/>
      <c r="W370" s="41"/>
      <c r="X370" s="41"/>
      <c r="Y370" s="41"/>
      <c r="Z370" s="41"/>
    </row>
    <row r="371" spans="1:26" ht="12.75" customHeight="1">
      <c r="A371" s="51"/>
      <c r="B371" s="41"/>
      <c r="C371" s="41"/>
      <c r="D371" s="41"/>
      <c r="E371" s="41"/>
      <c r="F371" s="41"/>
      <c r="G371" s="41"/>
      <c r="H371" s="41"/>
      <c r="I371" s="41"/>
      <c r="J371" s="41"/>
      <c r="K371" s="41"/>
      <c r="L371" s="50"/>
      <c r="M371" s="41"/>
      <c r="N371" s="41"/>
      <c r="O371" s="41"/>
      <c r="P371" s="41"/>
      <c r="Q371" s="41"/>
      <c r="R371" s="41"/>
      <c r="S371" s="41"/>
      <c r="T371" s="41"/>
      <c r="U371" s="41"/>
      <c r="V371" s="41"/>
      <c r="W371" s="41"/>
      <c r="X371" s="41"/>
      <c r="Y371" s="41"/>
      <c r="Z371" s="41"/>
    </row>
    <row r="372" spans="1:26" ht="12.75" customHeight="1">
      <c r="A372" s="51"/>
      <c r="B372" s="41"/>
      <c r="C372" s="41"/>
      <c r="D372" s="41"/>
      <c r="E372" s="41"/>
      <c r="F372" s="41"/>
      <c r="G372" s="41"/>
      <c r="H372" s="41"/>
      <c r="I372" s="41"/>
      <c r="J372" s="41"/>
      <c r="K372" s="41"/>
      <c r="L372" s="50"/>
      <c r="M372" s="41"/>
      <c r="N372" s="41"/>
      <c r="O372" s="41"/>
      <c r="P372" s="41"/>
      <c r="Q372" s="41"/>
      <c r="R372" s="41"/>
      <c r="S372" s="41"/>
      <c r="T372" s="41"/>
      <c r="U372" s="41"/>
      <c r="V372" s="41"/>
      <c r="W372" s="41"/>
      <c r="X372" s="41"/>
      <c r="Y372" s="41"/>
      <c r="Z372" s="41"/>
    </row>
    <row r="373" spans="1:26" ht="12.75" customHeight="1">
      <c r="A373" s="51"/>
      <c r="B373" s="41"/>
      <c r="C373" s="41"/>
      <c r="D373" s="41"/>
      <c r="E373" s="41"/>
      <c r="F373" s="41"/>
      <c r="G373" s="41"/>
      <c r="H373" s="41"/>
      <c r="I373" s="41"/>
      <c r="J373" s="41"/>
      <c r="K373" s="41"/>
      <c r="L373" s="50"/>
      <c r="M373" s="41"/>
      <c r="N373" s="41"/>
      <c r="O373" s="41"/>
      <c r="P373" s="41"/>
      <c r="Q373" s="41"/>
      <c r="R373" s="41"/>
      <c r="S373" s="41"/>
      <c r="T373" s="41"/>
      <c r="U373" s="41"/>
      <c r="V373" s="41"/>
      <c r="W373" s="41"/>
      <c r="X373" s="41"/>
      <c r="Y373" s="41"/>
      <c r="Z373" s="41"/>
    </row>
    <row r="374" spans="1:26" ht="12.75" customHeight="1">
      <c r="A374" s="51"/>
      <c r="B374" s="41"/>
      <c r="C374" s="41"/>
      <c r="D374" s="41"/>
      <c r="E374" s="41"/>
      <c r="F374" s="41"/>
      <c r="G374" s="41"/>
      <c r="H374" s="41"/>
      <c r="I374" s="41"/>
      <c r="J374" s="41"/>
      <c r="K374" s="41"/>
      <c r="L374" s="50"/>
      <c r="M374" s="41"/>
      <c r="N374" s="41"/>
      <c r="O374" s="41"/>
      <c r="P374" s="41"/>
      <c r="Q374" s="41"/>
      <c r="R374" s="41"/>
      <c r="S374" s="41"/>
      <c r="T374" s="41"/>
      <c r="U374" s="41"/>
      <c r="V374" s="41"/>
      <c r="W374" s="41"/>
      <c r="X374" s="41"/>
      <c r="Y374" s="41"/>
      <c r="Z374" s="41"/>
    </row>
    <row r="375" spans="1:26" ht="12.75" customHeight="1">
      <c r="A375" s="51"/>
      <c r="B375" s="41"/>
      <c r="C375" s="41"/>
      <c r="D375" s="41"/>
      <c r="E375" s="41"/>
      <c r="F375" s="41"/>
      <c r="G375" s="41"/>
      <c r="H375" s="41"/>
      <c r="I375" s="41"/>
      <c r="J375" s="41"/>
      <c r="K375" s="41"/>
      <c r="L375" s="50"/>
      <c r="M375" s="41"/>
      <c r="N375" s="41"/>
      <c r="O375" s="41"/>
      <c r="P375" s="41"/>
      <c r="Q375" s="41"/>
      <c r="R375" s="41"/>
      <c r="S375" s="41"/>
      <c r="T375" s="41"/>
      <c r="U375" s="41"/>
      <c r="V375" s="41"/>
      <c r="W375" s="41"/>
      <c r="X375" s="41"/>
      <c r="Y375" s="41"/>
      <c r="Z375" s="41"/>
    </row>
    <row r="376" spans="1:26" ht="12.75" customHeight="1">
      <c r="A376" s="51"/>
      <c r="B376" s="41"/>
      <c r="C376" s="41"/>
      <c r="D376" s="41"/>
      <c r="E376" s="41"/>
      <c r="F376" s="41"/>
      <c r="G376" s="41"/>
      <c r="H376" s="41"/>
      <c r="I376" s="41"/>
      <c r="J376" s="41"/>
      <c r="K376" s="41"/>
      <c r="L376" s="50"/>
      <c r="M376" s="41"/>
      <c r="N376" s="41"/>
      <c r="O376" s="41"/>
      <c r="P376" s="41"/>
      <c r="Q376" s="41"/>
      <c r="R376" s="41"/>
      <c r="S376" s="41"/>
      <c r="T376" s="41"/>
      <c r="U376" s="41"/>
      <c r="V376" s="41"/>
      <c r="W376" s="41"/>
      <c r="X376" s="41"/>
      <c r="Y376" s="41"/>
      <c r="Z376" s="41"/>
    </row>
    <row r="377" spans="1:26" ht="12.75" customHeight="1">
      <c r="A377" s="51"/>
      <c r="B377" s="41"/>
      <c r="C377" s="41"/>
      <c r="D377" s="41"/>
      <c r="E377" s="41"/>
      <c r="F377" s="41"/>
      <c r="G377" s="41"/>
      <c r="H377" s="41"/>
      <c r="I377" s="41"/>
      <c r="J377" s="41"/>
      <c r="K377" s="41"/>
      <c r="L377" s="50"/>
      <c r="M377" s="41"/>
      <c r="N377" s="41"/>
      <c r="O377" s="41"/>
      <c r="P377" s="41"/>
      <c r="Q377" s="41"/>
      <c r="R377" s="41"/>
      <c r="S377" s="41"/>
      <c r="T377" s="41"/>
      <c r="U377" s="41"/>
      <c r="V377" s="41"/>
      <c r="W377" s="41"/>
      <c r="X377" s="41"/>
      <c r="Y377" s="41"/>
      <c r="Z377" s="41"/>
    </row>
    <row r="378" spans="1:26" ht="12.75" customHeight="1">
      <c r="A378" s="51"/>
      <c r="B378" s="41"/>
      <c r="C378" s="41"/>
      <c r="D378" s="41"/>
      <c r="E378" s="41"/>
      <c r="F378" s="41"/>
      <c r="G378" s="41"/>
      <c r="H378" s="41"/>
      <c r="I378" s="41"/>
      <c r="J378" s="41"/>
      <c r="K378" s="41"/>
      <c r="L378" s="50"/>
      <c r="M378" s="41"/>
      <c r="N378" s="41"/>
      <c r="O378" s="41"/>
      <c r="P378" s="41"/>
      <c r="Q378" s="41"/>
      <c r="R378" s="41"/>
      <c r="S378" s="41"/>
      <c r="T378" s="41"/>
      <c r="U378" s="41"/>
      <c r="V378" s="41"/>
      <c r="W378" s="41"/>
      <c r="X378" s="41"/>
      <c r="Y378" s="41"/>
      <c r="Z378" s="41"/>
    </row>
    <row r="379" spans="1:26" ht="12.75" customHeight="1">
      <c r="A379" s="51"/>
      <c r="B379" s="41"/>
      <c r="C379" s="41"/>
      <c r="D379" s="41"/>
      <c r="E379" s="41"/>
      <c r="F379" s="41"/>
      <c r="G379" s="41"/>
      <c r="H379" s="41"/>
      <c r="I379" s="41"/>
      <c r="J379" s="41"/>
      <c r="K379" s="41"/>
      <c r="L379" s="50"/>
      <c r="M379" s="41"/>
      <c r="N379" s="41"/>
      <c r="O379" s="41"/>
      <c r="P379" s="41"/>
      <c r="Q379" s="41"/>
      <c r="R379" s="41"/>
      <c r="S379" s="41"/>
      <c r="T379" s="41"/>
      <c r="U379" s="41"/>
      <c r="V379" s="41"/>
      <c r="W379" s="41"/>
      <c r="X379" s="41"/>
      <c r="Y379" s="41"/>
      <c r="Z379" s="41"/>
    </row>
    <row r="380" spans="1:26" ht="12.75" customHeight="1">
      <c r="A380" s="51"/>
      <c r="B380" s="41"/>
      <c r="C380" s="41"/>
      <c r="D380" s="41"/>
      <c r="E380" s="41"/>
      <c r="F380" s="41"/>
      <c r="G380" s="41"/>
      <c r="H380" s="41"/>
      <c r="I380" s="41"/>
      <c r="J380" s="41"/>
      <c r="K380" s="41"/>
      <c r="L380" s="50"/>
      <c r="M380" s="41"/>
      <c r="N380" s="41"/>
      <c r="O380" s="41"/>
      <c r="P380" s="41"/>
      <c r="Q380" s="41"/>
      <c r="R380" s="41"/>
      <c r="S380" s="41"/>
      <c r="T380" s="41"/>
      <c r="U380" s="41"/>
      <c r="V380" s="41"/>
      <c r="W380" s="41"/>
      <c r="X380" s="41"/>
      <c r="Y380" s="41"/>
      <c r="Z380" s="41"/>
    </row>
    <row r="381" spans="1:26" ht="12.75" customHeight="1">
      <c r="A381" s="51"/>
      <c r="B381" s="41"/>
      <c r="C381" s="41"/>
      <c r="D381" s="41"/>
      <c r="E381" s="41"/>
      <c r="F381" s="41"/>
      <c r="G381" s="41"/>
      <c r="H381" s="41"/>
      <c r="I381" s="41"/>
      <c r="J381" s="41"/>
      <c r="K381" s="41"/>
      <c r="L381" s="50"/>
      <c r="M381" s="41"/>
      <c r="N381" s="41"/>
      <c r="O381" s="41"/>
      <c r="P381" s="41"/>
      <c r="Q381" s="41"/>
      <c r="R381" s="41"/>
      <c r="S381" s="41"/>
      <c r="T381" s="41"/>
      <c r="U381" s="41"/>
      <c r="V381" s="41"/>
      <c r="W381" s="41"/>
      <c r="X381" s="41"/>
      <c r="Y381" s="41"/>
      <c r="Z381" s="41"/>
    </row>
    <row r="382" spans="1:26" ht="12.75" customHeight="1">
      <c r="A382" s="51"/>
      <c r="B382" s="41"/>
      <c r="C382" s="41"/>
      <c r="D382" s="41"/>
      <c r="E382" s="41"/>
      <c r="F382" s="41"/>
      <c r="G382" s="41"/>
      <c r="H382" s="41"/>
      <c r="I382" s="41"/>
      <c r="J382" s="41"/>
      <c r="K382" s="41"/>
      <c r="L382" s="50"/>
      <c r="M382" s="41"/>
      <c r="N382" s="41"/>
      <c r="O382" s="41"/>
      <c r="P382" s="41"/>
      <c r="Q382" s="41"/>
      <c r="R382" s="41"/>
      <c r="S382" s="41"/>
      <c r="T382" s="41"/>
      <c r="U382" s="41"/>
      <c r="V382" s="41"/>
      <c r="W382" s="41"/>
      <c r="X382" s="41"/>
      <c r="Y382" s="41"/>
      <c r="Z382" s="41"/>
    </row>
    <row r="383" spans="1:26" ht="12.75" customHeight="1">
      <c r="A383" s="51"/>
      <c r="B383" s="41"/>
      <c r="C383" s="41"/>
      <c r="D383" s="41"/>
      <c r="E383" s="41"/>
      <c r="F383" s="41"/>
      <c r="G383" s="41"/>
      <c r="H383" s="41"/>
      <c r="I383" s="41"/>
      <c r="J383" s="41"/>
      <c r="K383" s="41"/>
      <c r="L383" s="50"/>
      <c r="M383" s="41"/>
      <c r="N383" s="41"/>
      <c r="O383" s="41"/>
      <c r="P383" s="41"/>
      <c r="Q383" s="41"/>
      <c r="R383" s="41"/>
      <c r="S383" s="41"/>
      <c r="T383" s="41"/>
      <c r="U383" s="41"/>
      <c r="V383" s="41"/>
      <c r="W383" s="41"/>
      <c r="X383" s="41"/>
      <c r="Y383" s="41"/>
      <c r="Z383" s="41"/>
    </row>
    <row r="384" spans="1:26" ht="12.75" customHeight="1">
      <c r="A384" s="51"/>
      <c r="B384" s="41"/>
      <c r="C384" s="41"/>
      <c r="D384" s="41"/>
      <c r="E384" s="41"/>
      <c r="F384" s="41"/>
      <c r="G384" s="41"/>
      <c r="H384" s="41"/>
      <c r="I384" s="41"/>
      <c r="J384" s="41"/>
      <c r="K384" s="41"/>
      <c r="L384" s="50"/>
      <c r="M384" s="41"/>
      <c r="N384" s="41"/>
      <c r="O384" s="41"/>
      <c r="P384" s="41"/>
      <c r="Q384" s="41"/>
      <c r="R384" s="41"/>
      <c r="S384" s="41"/>
      <c r="T384" s="41"/>
      <c r="U384" s="41"/>
      <c r="V384" s="41"/>
      <c r="W384" s="41"/>
      <c r="X384" s="41"/>
      <c r="Y384" s="41"/>
      <c r="Z384" s="41"/>
    </row>
    <row r="385" spans="1:26" ht="12.75" customHeight="1">
      <c r="A385" s="51"/>
      <c r="B385" s="41"/>
      <c r="C385" s="41"/>
      <c r="D385" s="41"/>
      <c r="E385" s="41"/>
      <c r="F385" s="41"/>
      <c r="G385" s="41"/>
      <c r="H385" s="41"/>
      <c r="I385" s="41"/>
      <c r="J385" s="41"/>
      <c r="K385" s="41"/>
      <c r="L385" s="50"/>
      <c r="M385" s="41"/>
      <c r="N385" s="41"/>
      <c r="O385" s="41"/>
      <c r="P385" s="41"/>
      <c r="Q385" s="41"/>
      <c r="R385" s="41"/>
      <c r="S385" s="41"/>
      <c r="T385" s="41"/>
      <c r="U385" s="41"/>
      <c r="V385" s="41"/>
      <c r="W385" s="41"/>
      <c r="X385" s="41"/>
      <c r="Y385" s="41"/>
      <c r="Z385" s="41"/>
    </row>
    <row r="386" spans="1:26" ht="12.75" customHeight="1">
      <c r="A386" s="51"/>
      <c r="B386" s="41"/>
      <c r="C386" s="41"/>
      <c r="D386" s="41"/>
      <c r="E386" s="41"/>
      <c r="F386" s="41"/>
      <c r="G386" s="41"/>
      <c r="H386" s="41"/>
      <c r="I386" s="41"/>
      <c r="J386" s="41"/>
      <c r="K386" s="41"/>
      <c r="L386" s="50"/>
      <c r="M386" s="41"/>
      <c r="N386" s="41"/>
      <c r="O386" s="41"/>
      <c r="P386" s="41"/>
      <c r="Q386" s="41"/>
      <c r="R386" s="41"/>
      <c r="S386" s="41"/>
      <c r="T386" s="41"/>
      <c r="U386" s="41"/>
      <c r="V386" s="41"/>
      <c r="W386" s="41"/>
      <c r="X386" s="41"/>
      <c r="Y386" s="41"/>
      <c r="Z386" s="41"/>
    </row>
    <row r="387" spans="1:26" ht="12.75" customHeight="1">
      <c r="A387" s="51"/>
      <c r="B387" s="41"/>
      <c r="C387" s="41"/>
      <c r="D387" s="41"/>
      <c r="E387" s="41"/>
      <c r="F387" s="41"/>
      <c r="G387" s="41"/>
      <c r="H387" s="41"/>
      <c r="I387" s="41"/>
      <c r="J387" s="41"/>
      <c r="K387" s="41"/>
      <c r="L387" s="50"/>
      <c r="M387" s="41"/>
      <c r="N387" s="41"/>
      <c r="O387" s="41"/>
      <c r="P387" s="41"/>
      <c r="Q387" s="41"/>
      <c r="R387" s="41"/>
      <c r="S387" s="41"/>
      <c r="T387" s="41"/>
      <c r="U387" s="41"/>
      <c r="V387" s="41"/>
      <c r="W387" s="41"/>
      <c r="X387" s="41"/>
      <c r="Y387" s="41"/>
      <c r="Z387" s="41"/>
    </row>
    <row r="388" spans="1:26" ht="12.75" customHeight="1">
      <c r="A388" s="51"/>
      <c r="B388" s="41"/>
      <c r="C388" s="41"/>
      <c r="D388" s="41"/>
      <c r="E388" s="41"/>
      <c r="F388" s="41"/>
      <c r="G388" s="41"/>
      <c r="H388" s="41"/>
      <c r="I388" s="41"/>
      <c r="J388" s="41"/>
      <c r="K388" s="41"/>
      <c r="L388" s="50"/>
      <c r="M388" s="41"/>
      <c r="N388" s="41"/>
      <c r="O388" s="41"/>
      <c r="P388" s="41"/>
      <c r="Q388" s="41"/>
      <c r="R388" s="41"/>
      <c r="S388" s="41"/>
      <c r="T388" s="41"/>
      <c r="U388" s="41"/>
      <c r="V388" s="41"/>
      <c r="W388" s="41"/>
      <c r="X388" s="41"/>
      <c r="Y388" s="41"/>
      <c r="Z388" s="41"/>
    </row>
    <row r="389" spans="1:26" ht="12.75" customHeight="1">
      <c r="A389" s="51"/>
      <c r="B389" s="41"/>
      <c r="C389" s="41"/>
      <c r="D389" s="41"/>
      <c r="E389" s="41"/>
      <c r="F389" s="41"/>
      <c r="G389" s="41"/>
      <c r="H389" s="41"/>
      <c r="I389" s="41"/>
      <c r="J389" s="41"/>
      <c r="K389" s="41"/>
      <c r="L389" s="50"/>
      <c r="M389" s="41"/>
      <c r="N389" s="41"/>
      <c r="O389" s="41"/>
      <c r="P389" s="41"/>
      <c r="Q389" s="41"/>
      <c r="R389" s="41"/>
      <c r="S389" s="41"/>
      <c r="T389" s="41"/>
      <c r="U389" s="41"/>
      <c r="V389" s="41"/>
      <c r="W389" s="41"/>
      <c r="X389" s="41"/>
      <c r="Y389" s="41"/>
      <c r="Z389" s="41"/>
    </row>
    <row r="390" spans="1:26" ht="12.75" customHeight="1">
      <c r="A390" s="51"/>
      <c r="B390" s="41"/>
      <c r="C390" s="41"/>
      <c r="D390" s="41"/>
      <c r="E390" s="41"/>
      <c r="F390" s="41"/>
      <c r="G390" s="41"/>
      <c r="H390" s="41"/>
      <c r="I390" s="41"/>
      <c r="J390" s="41"/>
      <c r="K390" s="41"/>
      <c r="L390" s="50"/>
      <c r="M390" s="41"/>
      <c r="N390" s="41"/>
      <c r="O390" s="41"/>
      <c r="P390" s="41"/>
      <c r="Q390" s="41"/>
      <c r="R390" s="41"/>
      <c r="S390" s="41"/>
      <c r="T390" s="41"/>
      <c r="U390" s="41"/>
      <c r="V390" s="41"/>
      <c r="W390" s="41"/>
      <c r="X390" s="41"/>
      <c r="Y390" s="41"/>
      <c r="Z390" s="41"/>
    </row>
    <row r="391" spans="1:26" ht="12.75" customHeight="1">
      <c r="A391" s="51"/>
      <c r="B391" s="41"/>
      <c r="C391" s="41"/>
      <c r="D391" s="41"/>
      <c r="E391" s="41"/>
      <c r="F391" s="41"/>
      <c r="G391" s="41"/>
      <c r="H391" s="41"/>
      <c r="I391" s="41"/>
      <c r="J391" s="41"/>
      <c r="K391" s="41"/>
      <c r="L391" s="50"/>
      <c r="M391" s="41"/>
      <c r="N391" s="41"/>
      <c r="O391" s="41"/>
      <c r="P391" s="41"/>
      <c r="Q391" s="41"/>
      <c r="R391" s="41"/>
      <c r="S391" s="41"/>
      <c r="T391" s="41"/>
      <c r="U391" s="41"/>
      <c r="V391" s="41"/>
      <c r="W391" s="41"/>
      <c r="X391" s="41"/>
      <c r="Y391" s="41"/>
      <c r="Z391" s="41"/>
    </row>
    <row r="392" spans="1:26" ht="12.75" customHeight="1">
      <c r="A392" s="51"/>
      <c r="B392" s="41"/>
      <c r="C392" s="41"/>
      <c r="D392" s="41"/>
      <c r="E392" s="41"/>
      <c r="F392" s="41"/>
      <c r="G392" s="41"/>
      <c r="H392" s="41"/>
      <c r="I392" s="41"/>
      <c r="J392" s="41"/>
      <c r="K392" s="41"/>
      <c r="L392" s="50"/>
      <c r="M392" s="41"/>
      <c r="N392" s="41"/>
      <c r="O392" s="41"/>
      <c r="P392" s="41"/>
      <c r="Q392" s="41"/>
      <c r="R392" s="41"/>
      <c r="S392" s="41"/>
      <c r="T392" s="41"/>
      <c r="U392" s="41"/>
      <c r="V392" s="41"/>
      <c r="W392" s="41"/>
      <c r="X392" s="41"/>
      <c r="Y392" s="41"/>
      <c r="Z392" s="41"/>
    </row>
    <row r="393" spans="1:26" ht="12.75" customHeight="1">
      <c r="A393" s="51"/>
      <c r="B393" s="41"/>
      <c r="C393" s="41"/>
      <c r="D393" s="41"/>
      <c r="E393" s="41"/>
      <c r="F393" s="41"/>
      <c r="G393" s="41"/>
      <c r="H393" s="41"/>
      <c r="I393" s="41"/>
      <c r="J393" s="41"/>
      <c r="K393" s="41"/>
      <c r="L393" s="50"/>
      <c r="M393" s="41"/>
      <c r="N393" s="41"/>
      <c r="O393" s="41"/>
      <c r="P393" s="41"/>
      <c r="Q393" s="41"/>
      <c r="R393" s="41"/>
      <c r="S393" s="41"/>
      <c r="T393" s="41"/>
      <c r="U393" s="41"/>
      <c r="V393" s="41"/>
      <c r="W393" s="41"/>
      <c r="X393" s="41"/>
      <c r="Y393" s="41"/>
      <c r="Z393" s="41"/>
    </row>
    <row r="394" spans="1:26" ht="12.75" customHeight="1">
      <c r="A394" s="51"/>
      <c r="B394" s="41"/>
      <c r="C394" s="41"/>
      <c r="D394" s="41"/>
      <c r="E394" s="41"/>
      <c r="F394" s="41"/>
      <c r="G394" s="41"/>
      <c r="H394" s="41"/>
      <c r="I394" s="41"/>
      <c r="J394" s="41"/>
      <c r="K394" s="41"/>
      <c r="L394" s="50"/>
      <c r="M394" s="41"/>
      <c r="N394" s="41"/>
      <c r="O394" s="41"/>
      <c r="P394" s="41"/>
      <c r="Q394" s="41"/>
      <c r="R394" s="41"/>
      <c r="S394" s="41"/>
      <c r="T394" s="41"/>
      <c r="U394" s="41"/>
      <c r="V394" s="41"/>
      <c r="W394" s="41"/>
      <c r="X394" s="41"/>
      <c r="Y394" s="41"/>
      <c r="Z394" s="41"/>
    </row>
    <row r="395" spans="1:26" ht="12.75" customHeight="1">
      <c r="A395" s="51"/>
      <c r="B395" s="41"/>
      <c r="C395" s="41"/>
      <c r="D395" s="41"/>
      <c r="E395" s="41"/>
      <c r="F395" s="41"/>
      <c r="G395" s="41"/>
      <c r="H395" s="41"/>
      <c r="I395" s="41"/>
      <c r="J395" s="41"/>
      <c r="K395" s="41"/>
      <c r="L395" s="50"/>
      <c r="M395" s="41"/>
      <c r="N395" s="41"/>
      <c r="O395" s="41"/>
      <c r="P395" s="41"/>
      <c r="Q395" s="41"/>
      <c r="R395" s="41"/>
      <c r="S395" s="41"/>
      <c r="T395" s="41"/>
      <c r="U395" s="41"/>
      <c r="V395" s="41"/>
      <c r="W395" s="41"/>
      <c r="X395" s="41"/>
      <c r="Y395" s="41"/>
      <c r="Z395" s="41"/>
    </row>
    <row r="396" spans="1:26" ht="12.75" customHeight="1">
      <c r="A396" s="51"/>
      <c r="B396" s="41"/>
      <c r="C396" s="41"/>
      <c r="D396" s="41"/>
      <c r="E396" s="41"/>
      <c r="F396" s="41"/>
      <c r="G396" s="41"/>
      <c r="H396" s="41"/>
      <c r="I396" s="41"/>
      <c r="J396" s="41"/>
      <c r="K396" s="41"/>
      <c r="L396" s="50"/>
      <c r="M396" s="41"/>
      <c r="N396" s="41"/>
      <c r="O396" s="41"/>
      <c r="P396" s="41"/>
      <c r="Q396" s="41"/>
      <c r="R396" s="41"/>
      <c r="S396" s="41"/>
      <c r="T396" s="41"/>
      <c r="U396" s="41"/>
      <c r="V396" s="41"/>
      <c r="W396" s="41"/>
      <c r="X396" s="41"/>
      <c r="Y396" s="41"/>
      <c r="Z396" s="41"/>
    </row>
    <row r="397" spans="1:26" ht="12.75" customHeight="1">
      <c r="A397" s="51"/>
      <c r="B397" s="41"/>
      <c r="C397" s="41"/>
      <c r="D397" s="41"/>
      <c r="E397" s="41"/>
      <c r="F397" s="41"/>
      <c r="G397" s="41"/>
      <c r="H397" s="41"/>
      <c r="I397" s="41"/>
      <c r="J397" s="41"/>
      <c r="K397" s="41"/>
      <c r="L397" s="50"/>
      <c r="M397" s="41"/>
      <c r="N397" s="41"/>
      <c r="O397" s="41"/>
      <c r="P397" s="41"/>
      <c r="Q397" s="41"/>
      <c r="R397" s="41"/>
      <c r="S397" s="41"/>
      <c r="T397" s="41"/>
      <c r="U397" s="41"/>
      <c r="V397" s="41"/>
      <c r="W397" s="41"/>
      <c r="X397" s="41"/>
      <c r="Y397" s="41"/>
      <c r="Z397" s="41"/>
    </row>
    <row r="398" spans="1:26" ht="12.75" customHeight="1">
      <c r="A398" s="51"/>
      <c r="B398" s="41"/>
      <c r="C398" s="41"/>
      <c r="D398" s="41"/>
      <c r="E398" s="41"/>
      <c r="F398" s="41"/>
      <c r="G398" s="41"/>
      <c r="H398" s="41"/>
      <c r="I398" s="41"/>
      <c r="J398" s="41"/>
      <c r="K398" s="41"/>
      <c r="L398" s="50"/>
      <c r="M398" s="41"/>
      <c r="N398" s="41"/>
      <c r="O398" s="41"/>
      <c r="P398" s="41"/>
      <c r="Q398" s="41"/>
      <c r="R398" s="41"/>
      <c r="S398" s="41"/>
      <c r="T398" s="41"/>
      <c r="U398" s="41"/>
      <c r="V398" s="41"/>
      <c r="W398" s="41"/>
      <c r="X398" s="41"/>
      <c r="Y398" s="41"/>
      <c r="Z398" s="41"/>
    </row>
    <row r="399" spans="1:26" ht="12.75" customHeight="1">
      <c r="A399" s="51"/>
      <c r="B399" s="41"/>
      <c r="C399" s="41"/>
      <c r="D399" s="41"/>
      <c r="E399" s="41"/>
      <c r="F399" s="41"/>
      <c r="G399" s="41"/>
      <c r="H399" s="41"/>
      <c r="I399" s="41"/>
      <c r="J399" s="41"/>
      <c r="K399" s="41"/>
      <c r="L399" s="50"/>
      <c r="M399" s="41"/>
      <c r="N399" s="41"/>
      <c r="O399" s="41"/>
      <c r="P399" s="41"/>
      <c r="Q399" s="41"/>
      <c r="R399" s="41"/>
      <c r="S399" s="41"/>
      <c r="T399" s="41"/>
      <c r="U399" s="41"/>
      <c r="V399" s="41"/>
      <c r="W399" s="41"/>
      <c r="X399" s="41"/>
      <c r="Y399" s="41"/>
      <c r="Z399" s="41"/>
    </row>
    <row r="400" spans="1:26" ht="12.75" customHeight="1">
      <c r="A400" s="51"/>
      <c r="B400" s="41"/>
      <c r="C400" s="41"/>
      <c r="D400" s="41"/>
      <c r="E400" s="41"/>
      <c r="F400" s="41"/>
      <c r="G400" s="41"/>
      <c r="H400" s="41"/>
      <c r="I400" s="41"/>
      <c r="J400" s="41"/>
      <c r="K400" s="41"/>
      <c r="L400" s="50"/>
      <c r="M400" s="41"/>
      <c r="N400" s="41"/>
      <c r="O400" s="41"/>
      <c r="P400" s="41"/>
      <c r="Q400" s="41"/>
      <c r="R400" s="41"/>
      <c r="S400" s="41"/>
      <c r="T400" s="41"/>
      <c r="U400" s="41"/>
      <c r="V400" s="41"/>
      <c r="W400" s="41"/>
      <c r="X400" s="41"/>
      <c r="Y400" s="41"/>
      <c r="Z400" s="41"/>
    </row>
    <row r="401" spans="1:26" ht="12.75" customHeight="1">
      <c r="A401" s="51"/>
      <c r="B401" s="41"/>
      <c r="C401" s="41"/>
      <c r="D401" s="41"/>
      <c r="E401" s="41"/>
      <c r="F401" s="41"/>
      <c r="G401" s="41"/>
      <c r="H401" s="41"/>
      <c r="I401" s="41"/>
      <c r="J401" s="41"/>
      <c r="K401" s="41"/>
      <c r="L401" s="50"/>
      <c r="M401" s="41"/>
      <c r="N401" s="41"/>
      <c r="O401" s="41"/>
      <c r="P401" s="41"/>
      <c r="Q401" s="41"/>
      <c r="R401" s="41"/>
      <c r="S401" s="41"/>
      <c r="T401" s="41"/>
      <c r="U401" s="41"/>
      <c r="V401" s="41"/>
      <c r="W401" s="41"/>
      <c r="X401" s="41"/>
      <c r="Y401" s="41"/>
      <c r="Z401" s="41"/>
    </row>
    <row r="402" spans="1:26" ht="12.75" customHeight="1">
      <c r="A402" s="51"/>
      <c r="B402" s="41"/>
      <c r="C402" s="41"/>
      <c r="D402" s="41"/>
      <c r="E402" s="41"/>
      <c r="F402" s="41"/>
      <c r="G402" s="41"/>
      <c r="H402" s="41"/>
      <c r="I402" s="41"/>
      <c r="J402" s="41"/>
      <c r="K402" s="41"/>
      <c r="L402" s="50"/>
      <c r="M402" s="41"/>
      <c r="N402" s="41"/>
      <c r="O402" s="41"/>
      <c r="P402" s="41"/>
      <c r="Q402" s="41"/>
      <c r="R402" s="41"/>
      <c r="S402" s="41"/>
      <c r="T402" s="41"/>
      <c r="U402" s="41"/>
      <c r="V402" s="41"/>
      <c r="W402" s="41"/>
      <c r="X402" s="41"/>
      <c r="Y402" s="41"/>
      <c r="Z402" s="41"/>
    </row>
    <row r="403" spans="1:26" ht="12.75" customHeight="1">
      <c r="A403" s="51"/>
      <c r="B403" s="41"/>
      <c r="C403" s="41"/>
      <c r="D403" s="41"/>
      <c r="E403" s="41"/>
      <c r="F403" s="41"/>
      <c r="G403" s="41"/>
      <c r="H403" s="41"/>
      <c r="I403" s="41"/>
      <c r="J403" s="41"/>
      <c r="K403" s="41"/>
      <c r="L403" s="50"/>
      <c r="M403" s="41"/>
      <c r="N403" s="41"/>
      <c r="O403" s="41"/>
      <c r="P403" s="41"/>
      <c r="Q403" s="41"/>
      <c r="R403" s="41"/>
      <c r="S403" s="41"/>
      <c r="T403" s="41"/>
      <c r="U403" s="41"/>
      <c r="V403" s="41"/>
      <c r="W403" s="41"/>
      <c r="X403" s="41"/>
      <c r="Y403" s="41"/>
      <c r="Z403" s="41"/>
    </row>
    <row r="404" spans="1:26" ht="12.75" customHeight="1">
      <c r="A404" s="51"/>
      <c r="B404" s="41"/>
      <c r="C404" s="41"/>
      <c r="D404" s="41"/>
      <c r="E404" s="41"/>
      <c r="F404" s="41"/>
      <c r="G404" s="41"/>
      <c r="H404" s="41"/>
      <c r="I404" s="41"/>
      <c r="J404" s="41"/>
      <c r="K404" s="41"/>
      <c r="L404" s="50"/>
      <c r="M404" s="41"/>
      <c r="N404" s="41"/>
      <c r="O404" s="41"/>
      <c r="P404" s="41"/>
      <c r="Q404" s="41"/>
      <c r="R404" s="41"/>
      <c r="S404" s="41"/>
      <c r="T404" s="41"/>
      <c r="U404" s="41"/>
      <c r="V404" s="41"/>
      <c r="W404" s="41"/>
      <c r="X404" s="41"/>
      <c r="Y404" s="41"/>
      <c r="Z404" s="41"/>
    </row>
    <row r="405" spans="1:26" ht="12.75" customHeight="1">
      <c r="A405" s="51"/>
      <c r="B405" s="41"/>
      <c r="C405" s="41"/>
      <c r="D405" s="41"/>
      <c r="E405" s="41"/>
      <c r="F405" s="41"/>
      <c r="G405" s="41"/>
      <c r="H405" s="41"/>
      <c r="I405" s="41"/>
      <c r="J405" s="41"/>
      <c r="K405" s="41"/>
      <c r="L405" s="50"/>
      <c r="M405" s="41"/>
      <c r="N405" s="41"/>
      <c r="O405" s="41"/>
      <c r="P405" s="41"/>
      <c r="Q405" s="41"/>
      <c r="R405" s="41"/>
      <c r="S405" s="41"/>
      <c r="T405" s="41"/>
      <c r="U405" s="41"/>
      <c r="V405" s="41"/>
      <c r="W405" s="41"/>
      <c r="X405" s="41"/>
      <c r="Y405" s="41"/>
      <c r="Z405" s="41"/>
    </row>
    <row r="406" spans="1:26" ht="12.75" customHeight="1">
      <c r="A406" s="51"/>
      <c r="B406" s="41"/>
      <c r="C406" s="41"/>
      <c r="D406" s="41"/>
      <c r="E406" s="41"/>
      <c r="F406" s="41"/>
      <c r="G406" s="41"/>
      <c r="H406" s="41"/>
      <c r="I406" s="41"/>
      <c r="J406" s="41"/>
      <c r="K406" s="41"/>
      <c r="L406" s="50"/>
      <c r="M406" s="41"/>
      <c r="N406" s="41"/>
      <c r="O406" s="41"/>
      <c r="P406" s="41"/>
      <c r="Q406" s="41"/>
      <c r="R406" s="41"/>
      <c r="S406" s="41"/>
      <c r="T406" s="41"/>
      <c r="U406" s="41"/>
      <c r="V406" s="41"/>
      <c r="W406" s="41"/>
      <c r="X406" s="41"/>
      <c r="Y406" s="41"/>
      <c r="Z406" s="41"/>
    </row>
    <row r="407" spans="1:26" ht="12.75" customHeight="1">
      <c r="A407" s="51"/>
      <c r="B407" s="41"/>
      <c r="C407" s="41"/>
      <c r="D407" s="41"/>
      <c r="E407" s="41"/>
      <c r="F407" s="41"/>
      <c r="G407" s="41"/>
      <c r="H407" s="41"/>
      <c r="I407" s="41"/>
      <c r="J407" s="41"/>
      <c r="K407" s="41"/>
      <c r="L407" s="50"/>
      <c r="M407" s="41"/>
      <c r="N407" s="41"/>
      <c r="O407" s="41"/>
      <c r="P407" s="41"/>
      <c r="Q407" s="41"/>
      <c r="R407" s="41"/>
      <c r="S407" s="41"/>
      <c r="T407" s="41"/>
      <c r="U407" s="41"/>
      <c r="V407" s="41"/>
      <c r="W407" s="41"/>
      <c r="X407" s="41"/>
      <c r="Y407" s="41"/>
      <c r="Z407" s="41"/>
    </row>
    <row r="408" spans="1:26" ht="12.75" customHeight="1">
      <c r="A408" s="51"/>
      <c r="B408" s="41"/>
      <c r="C408" s="41"/>
      <c r="D408" s="41"/>
      <c r="E408" s="41"/>
      <c r="F408" s="41"/>
      <c r="G408" s="41"/>
      <c r="H408" s="41"/>
      <c r="I408" s="41"/>
      <c r="J408" s="41"/>
      <c r="K408" s="41"/>
      <c r="L408" s="50"/>
      <c r="M408" s="41"/>
      <c r="N408" s="41"/>
      <c r="O408" s="41"/>
      <c r="P408" s="41"/>
      <c r="Q408" s="41"/>
      <c r="R408" s="41"/>
      <c r="S408" s="41"/>
      <c r="T408" s="41"/>
      <c r="U408" s="41"/>
      <c r="V408" s="41"/>
      <c r="W408" s="41"/>
      <c r="X408" s="41"/>
      <c r="Y408" s="41"/>
      <c r="Z408" s="41"/>
    </row>
    <row r="409" spans="1:26" ht="12.75" customHeight="1">
      <c r="A409" s="51"/>
      <c r="B409" s="41"/>
      <c r="C409" s="41"/>
      <c r="D409" s="41"/>
      <c r="E409" s="41"/>
      <c r="F409" s="41"/>
      <c r="G409" s="41"/>
      <c r="H409" s="41"/>
      <c r="I409" s="41"/>
      <c r="J409" s="41"/>
      <c r="K409" s="41"/>
      <c r="L409" s="50"/>
      <c r="M409" s="41"/>
      <c r="N409" s="41"/>
      <c r="O409" s="41"/>
      <c r="P409" s="41"/>
      <c r="Q409" s="41"/>
      <c r="R409" s="41"/>
      <c r="S409" s="41"/>
      <c r="T409" s="41"/>
      <c r="U409" s="41"/>
      <c r="V409" s="41"/>
      <c r="W409" s="41"/>
      <c r="X409" s="41"/>
      <c r="Y409" s="41"/>
      <c r="Z409" s="41"/>
    </row>
    <row r="410" spans="1:26" ht="12.75" customHeight="1">
      <c r="A410" s="51"/>
      <c r="B410" s="41"/>
      <c r="C410" s="41"/>
      <c r="D410" s="41"/>
      <c r="E410" s="41"/>
      <c r="F410" s="41"/>
      <c r="G410" s="41"/>
      <c r="H410" s="41"/>
      <c r="I410" s="41"/>
      <c r="J410" s="41"/>
      <c r="K410" s="41"/>
      <c r="L410" s="50"/>
      <c r="M410" s="41"/>
      <c r="N410" s="41"/>
      <c r="O410" s="41"/>
      <c r="P410" s="41"/>
      <c r="Q410" s="41"/>
      <c r="R410" s="41"/>
      <c r="S410" s="41"/>
      <c r="T410" s="41"/>
      <c r="U410" s="41"/>
      <c r="V410" s="41"/>
      <c r="W410" s="41"/>
      <c r="X410" s="41"/>
      <c r="Y410" s="41"/>
      <c r="Z410" s="41"/>
    </row>
    <row r="411" spans="1:26" ht="12.75" customHeight="1">
      <c r="A411" s="51"/>
      <c r="B411" s="41"/>
      <c r="C411" s="41"/>
      <c r="D411" s="41"/>
      <c r="E411" s="41"/>
      <c r="F411" s="41"/>
      <c r="G411" s="41"/>
      <c r="H411" s="41"/>
      <c r="I411" s="41"/>
      <c r="J411" s="41"/>
      <c r="K411" s="41"/>
      <c r="L411" s="50"/>
      <c r="M411" s="41"/>
      <c r="N411" s="41"/>
      <c r="O411" s="41"/>
      <c r="P411" s="41"/>
      <c r="Q411" s="41"/>
      <c r="R411" s="41"/>
      <c r="S411" s="41"/>
      <c r="T411" s="41"/>
      <c r="U411" s="41"/>
      <c r="V411" s="41"/>
      <c r="W411" s="41"/>
      <c r="X411" s="41"/>
      <c r="Y411" s="41"/>
      <c r="Z411" s="41"/>
    </row>
    <row r="412" spans="1:26" ht="12.75" customHeight="1">
      <c r="A412" s="51"/>
      <c r="B412" s="41"/>
      <c r="C412" s="41"/>
      <c r="D412" s="41"/>
      <c r="E412" s="41"/>
      <c r="F412" s="41"/>
      <c r="G412" s="41"/>
      <c r="H412" s="41"/>
      <c r="I412" s="41"/>
      <c r="J412" s="41"/>
      <c r="K412" s="41"/>
      <c r="L412" s="50"/>
      <c r="M412" s="41"/>
      <c r="N412" s="41"/>
      <c r="O412" s="41"/>
      <c r="P412" s="41"/>
      <c r="Q412" s="41"/>
      <c r="R412" s="41"/>
      <c r="S412" s="41"/>
      <c r="T412" s="41"/>
      <c r="U412" s="41"/>
      <c r="V412" s="41"/>
      <c r="W412" s="41"/>
      <c r="X412" s="41"/>
      <c r="Y412" s="41"/>
      <c r="Z412" s="41"/>
    </row>
    <row r="413" spans="1:26" ht="12.75" customHeight="1">
      <c r="A413" s="51"/>
      <c r="B413" s="41"/>
      <c r="C413" s="41"/>
      <c r="D413" s="41"/>
      <c r="E413" s="41"/>
      <c r="F413" s="41"/>
      <c r="G413" s="41"/>
      <c r="H413" s="41"/>
      <c r="I413" s="41"/>
      <c r="J413" s="41"/>
      <c r="K413" s="41"/>
      <c r="L413" s="50"/>
      <c r="M413" s="41"/>
      <c r="N413" s="41"/>
      <c r="O413" s="41"/>
      <c r="P413" s="41"/>
      <c r="Q413" s="41"/>
      <c r="R413" s="41"/>
      <c r="S413" s="41"/>
      <c r="T413" s="41"/>
      <c r="U413" s="41"/>
      <c r="V413" s="41"/>
      <c r="W413" s="41"/>
      <c r="X413" s="41"/>
      <c r="Y413" s="41"/>
      <c r="Z413" s="41"/>
    </row>
    <row r="414" spans="1:26" ht="12.75" customHeight="1">
      <c r="A414" s="51"/>
      <c r="B414" s="41"/>
      <c r="C414" s="41"/>
      <c r="D414" s="41"/>
      <c r="E414" s="41"/>
      <c r="F414" s="41"/>
      <c r="G414" s="41"/>
      <c r="H414" s="41"/>
      <c r="I414" s="41"/>
      <c r="J414" s="41"/>
      <c r="K414" s="41"/>
      <c r="L414" s="50"/>
      <c r="M414" s="41"/>
      <c r="N414" s="41"/>
      <c r="O414" s="41"/>
      <c r="P414" s="41"/>
      <c r="Q414" s="41"/>
      <c r="R414" s="41"/>
      <c r="S414" s="41"/>
      <c r="T414" s="41"/>
      <c r="U414" s="41"/>
      <c r="V414" s="41"/>
      <c r="W414" s="41"/>
      <c r="X414" s="41"/>
      <c r="Y414" s="41"/>
      <c r="Z414" s="41"/>
    </row>
    <row r="415" spans="1:26" ht="12.75" customHeight="1">
      <c r="A415" s="51"/>
      <c r="B415" s="41"/>
      <c r="C415" s="41"/>
      <c r="D415" s="41"/>
      <c r="E415" s="41"/>
      <c r="F415" s="41"/>
      <c r="G415" s="41"/>
      <c r="H415" s="41"/>
      <c r="I415" s="41"/>
      <c r="J415" s="41"/>
      <c r="K415" s="41"/>
      <c r="L415" s="50"/>
      <c r="M415" s="41"/>
      <c r="N415" s="41"/>
      <c r="O415" s="41"/>
      <c r="P415" s="41"/>
      <c r="Q415" s="41"/>
      <c r="R415" s="41"/>
      <c r="S415" s="41"/>
      <c r="T415" s="41"/>
      <c r="U415" s="41"/>
      <c r="V415" s="41"/>
      <c r="W415" s="41"/>
      <c r="X415" s="41"/>
      <c r="Y415" s="41"/>
      <c r="Z415" s="41"/>
    </row>
    <row r="416" spans="1:26" ht="12.75" customHeight="1">
      <c r="A416" s="51"/>
      <c r="B416" s="41"/>
      <c r="C416" s="41"/>
      <c r="D416" s="41"/>
      <c r="E416" s="41"/>
      <c r="F416" s="41"/>
      <c r="G416" s="41"/>
      <c r="H416" s="41"/>
      <c r="I416" s="41"/>
      <c r="J416" s="41"/>
      <c r="K416" s="41"/>
      <c r="L416" s="50"/>
      <c r="M416" s="41"/>
      <c r="N416" s="41"/>
      <c r="O416" s="41"/>
      <c r="P416" s="41"/>
      <c r="Q416" s="41"/>
      <c r="R416" s="41"/>
      <c r="S416" s="41"/>
      <c r="T416" s="41"/>
      <c r="U416" s="41"/>
      <c r="V416" s="41"/>
      <c r="W416" s="41"/>
      <c r="X416" s="41"/>
      <c r="Y416" s="41"/>
      <c r="Z416" s="41"/>
    </row>
    <row r="417" spans="1:26" ht="12.75" customHeight="1">
      <c r="A417" s="51"/>
      <c r="B417" s="41"/>
      <c r="C417" s="41"/>
      <c r="D417" s="41"/>
      <c r="E417" s="41"/>
      <c r="F417" s="41"/>
      <c r="G417" s="41"/>
      <c r="H417" s="41"/>
      <c r="I417" s="41"/>
      <c r="J417" s="41"/>
      <c r="K417" s="41"/>
      <c r="L417" s="50"/>
      <c r="M417" s="41"/>
      <c r="N417" s="41"/>
      <c r="O417" s="41"/>
      <c r="P417" s="41"/>
      <c r="Q417" s="41"/>
      <c r="R417" s="41"/>
      <c r="S417" s="41"/>
      <c r="T417" s="41"/>
      <c r="U417" s="41"/>
      <c r="V417" s="41"/>
      <c r="W417" s="41"/>
      <c r="X417" s="41"/>
      <c r="Y417" s="41"/>
      <c r="Z417" s="41"/>
    </row>
    <row r="418" spans="1:26" ht="12.75" customHeight="1">
      <c r="A418" s="51"/>
      <c r="B418" s="41"/>
      <c r="C418" s="41"/>
      <c r="D418" s="41"/>
      <c r="E418" s="41"/>
      <c r="F418" s="41"/>
      <c r="G418" s="41"/>
      <c r="H418" s="41"/>
      <c r="I418" s="41"/>
      <c r="J418" s="41"/>
      <c r="K418" s="41"/>
      <c r="L418" s="50"/>
      <c r="M418" s="41"/>
      <c r="N418" s="41"/>
      <c r="O418" s="41"/>
      <c r="P418" s="41"/>
      <c r="Q418" s="41"/>
      <c r="R418" s="41"/>
      <c r="S418" s="41"/>
      <c r="T418" s="41"/>
      <c r="U418" s="41"/>
      <c r="V418" s="41"/>
      <c r="W418" s="41"/>
      <c r="X418" s="41"/>
      <c r="Y418" s="41"/>
      <c r="Z418" s="41"/>
    </row>
    <row r="419" spans="1:26" ht="12.75" customHeight="1">
      <c r="A419" s="51"/>
      <c r="B419" s="41"/>
      <c r="C419" s="41"/>
      <c r="D419" s="41"/>
      <c r="E419" s="41"/>
      <c r="F419" s="41"/>
      <c r="G419" s="41"/>
      <c r="H419" s="41"/>
      <c r="I419" s="41"/>
      <c r="J419" s="41"/>
      <c r="K419" s="41"/>
      <c r="L419" s="50"/>
      <c r="M419" s="41"/>
      <c r="N419" s="41"/>
      <c r="O419" s="41"/>
      <c r="P419" s="41"/>
      <c r="Q419" s="41"/>
      <c r="R419" s="41"/>
      <c r="S419" s="41"/>
      <c r="T419" s="41"/>
      <c r="U419" s="41"/>
      <c r="V419" s="41"/>
      <c r="W419" s="41"/>
      <c r="X419" s="41"/>
      <c r="Y419" s="41"/>
      <c r="Z419" s="41"/>
    </row>
    <row r="420" spans="1:26" ht="12.75" customHeight="1">
      <c r="A420" s="51"/>
      <c r="B420" s="41"/>
      <c r="C420" s="41"/>
      <c r="D420" s="41"/>
      <c r="E420" s="41"/>
      <c r="F420" s="41"/>
      <c r="G420" s="41"/>
      <c r="H420" s="41"/>
      <c r="I420" s="41"/>
      <c r="J420" s="41"/>
      <c r="K420" s="41"/>
      <c r="L420" s="50"/>
      <c r="M420" s="41"/>
      <c r="N420" s="41"/>
      <c r="O420" s="41"/>
      <c r="P420" s="41"/>
      <c r="Q420" s="41"/>
      <c r="R420" s="41"/>
      <c r="S420" s="41"/>
      <c r="T420" s="41"/>
      <c r="U420" s="41"/>
      <c r="V420" s="41"/>
      <c r="W420" s="41"/>
      <c r="X420" s="41"/>
      <c r="Y420" s="41"/>
      <c r="Z420" s="41"/>
    </row>
    <row r="421" spans="1:26" ht="12.75" customHeight="1">
      <c r="A421" s="51"/>
      <c r="B421" s="41"/>
      <c r="C421" s="41"/>
      <c r="D421" s="41"/>
      <c r="E421" s="41"/>
      <c r="F421" s="41"/>
      <c r="G421" s="41"/>
      <c r="H421" s="41"/>
      <c r="I421" s="41"/>
      <c r="J421" s="41"/>
      <c r="K421" s="41"/>
      <c r="L421" s="50"/>
      <c r="M421" s="41"/>
      <c r="N421" s="41"/>
      <c r="O421" s="41"/>
      <c r="P421" s="41"/>
      <c r="Q421" s="41"/>
      <c r="R421" s="41"/>
      <c r="S421" s="41"/>
      <c r="T421" s="41"/>
      <c r="U421" s="41"/>
      <c r="V421" s="41"/>
      <c r="W421" s="41"/>
      <c r="X421" s="41"/>
      <c r="Y421" s="41"/>
      <c r="Z421" s="41"/>
    </row>
    <row r="422" spans="1:26" ht="12.75" customHeight="1">
      <c r="A422" s="51"/>
      <c r="B422" s="41"/>
      <c r="C422" s="41"/>
      <c r="D422" s="41"/>
      <c r="E422" s="41"/>
      <c r="F422" s="41"/>
      <c r="G422" s="41"/>
      <c r="H422" s="41"/>
      <c r="I422" s="41"/>
      <c r="J422" s="41"/>
      <c r="K422" s="41"/>
      <c r="L422" s="50"/>
      <c r="M422" s="41"/>
      <c r="N422" s="41"/>
      <c r="O422" s="41"/>
      <c r="P422" s="41"/>
      <c r="Q422" s="41"/>
      <c r="R422" s="41"/>
      <c r="S422" s="41"/>
      <c r="T422" s="41"/>
      <c r="U422" s="41"/>
      <c r="V422" s="41"/>
      <c r="W422" s="41"/>
      <c r="X422" s="41"/>
      <c r="Y422" s="41"/>
      <c r="Z422" s="41"/>
    </row>
    <row r="423" spans="1:26" ht="12.75" customHeight="1">
      <c r="A423" s="51"/>
      <c r="B423" s="41"/>
      <c r="C423" s="41"/>
      <c r="D423" s="41"/>
      <c r="E423" s="41"/>
      <c r="F423" s="41"/>
      <c r="G423" s="41"/>
      <c r="H423" s="41"/>
      <c r="I423" s="41"/>
      <c r="J423" s="41"/>
      <c r="K423" s="41"/>
      <c r="L423" s="50"/>
      <c r="M423" s="41"/>
      <c r="N423" s="41"/>
      <c r="O423" s="41"/>
      <c r="P423" s="41"/>
      <c r="Q423" s="41"/>
      <c r="R423" s="41"/>
      <c r="S423" s="41"/>
      <c r="T423" s="41"/>
      <c r="U423" s="41"/>
      <c r="V423" s="41"/>
      <c r="W423" s="41"/>
      <c r="X423" s="41"/>
      <c r="Y423" s="41"/>
      <c r="Z423" s="41"/>
    </row>
    <row r="424" spans="1:26" ht="12.75" customHeight="1">
      <c r="A424" s="51"/>
      <c r="B424" s="41"/>
      <c r="C424" s="41"/>
      <c r="D424" s="41"/>
      <c r="E424" s="41"/>
      <c r="F424" s="41"/>
      <c r="G424" s="41"/>
      <c r="H424" s="41"/>
      <c r="I424" s="41"/>
      <c r="J424" s="41"/>
      <c r="K424" s="41"/>
      <c r="L424" s="50"/>
      <c r="M424" s="41"/>
      <c r="N424" s="41"/>
      <c r="O424" s="41"/>
      <c r="P424" s="41"/>
      <c r="Q424" s="41"/>
      <c r="R424" s="41"/>
      <c r="S424" s="41"/>
      <c r="T424" s="41"/>
      <c r="U424" s="41"/>
      <c r="V424" s="41"/>
      <c r="W424" s="41"/>
      <c r="X424" s="41"/>
      <c r="Y424" s="41"/>
      <c r="Z424" s="41"/>
    </row>
    <row r="425" spans="1:26" ht="12.75" customHeight="1">
      <c r="A425" s="51"/>
      <c r="B425" s="41"/>
      <c r="C425" s="41"/>
      <c r="D425" s="41"/>
      <c r="E425" s="41"/>
      <c r="F425" s="41"/>
      <c r="G425" s="41"/>
      <c r="H425" s="41"/>
      <c r="I425" s="41"/>
      <c r="J425" s="41"/>
      <c r="K425" s="41"/>
      <c r="L425" s="50"/>
      <c r="M425" s="41"/>
      <c r="N425" s="41"/>
      <c r="O425" s="41"/>
      <c r="P425" s="41"/>
      <c r="Q425" s="41"/>
      <c r="R425" s="41"/>
      <c r="S425" s="41"/>
      <c r="T425" s="41"/>
      <c r="U425" s="41"/>
      <c r="V425" s="41"/>
      <c r="W425" s="41"/>
      <c r="X425" s="41"/>
      <c r="Y425" s="41"/>
      <c r="Z425" s="41"/>
    </row>
    <row r="426" spans="1:26" ht="12.75" customHeight="1">
      <c r="A426" s="51"/>
      <c r="B426" s="41"/>
      <c r="C426" s="41"/>
      <c r="D426" s="41"/>
      <c r="E426" s="41"/>
      <c r="F426" s="41"/>
      <c r="G426" s="41"/>
      <c r="H426" s="41"/>
      <c r="I426" s="41"/>
      <c r="J426" s="41"/>
      <c r="K426" s="41"/>
      <c r="L426" s="50"/>
      <c r="M426" s="41"/>
      <c r="N426" s="41"/>
      <c r="O426" s="41"/>
      <c r="P426" s="41"/>
      <c r="Q426" s="41"/>
      <c r="R426" s="41"/>
      <c r="S426" s="41"/>
      <c r="T426" s="41"/>
      <c r="U426" s="41"/>
      <c r="V426" s="41"/>
      <c r="W426" s="41"/>
      <c r="X426" s="41"/>
      <c r="Y426" s="41"/>
      <c r="Z426" s="41"/>
    </row>
    <row r="427" spans="1:26" ht="12.75" customHeight="1">
      <c r="A427" s="51"/>
      <c r="B427" s="41"/>
      <c r="C427" s="41"/>
      <c r="D427" s="41"/>
      <c r="E427" s="41"/>
      <c r="F427" s="41"/>
      <c r="G427" s="41"/>
      <c r="H427" s="41"/>
      <c r="I427" s="41"/>
      <c r="J427" s="41"/>
      <c r="K427" s="41"/>
      <c r="L427" s="50"/>
      <c r="M427" s="41"/>
      <c r="N427" s="41"/>
      <c r="O427" s="41"/>
      <c r="P427" s="41"/>
      <c r="Q427" s="41"/>
      <c r="R427" s="41"/>
      <c r="S427" s="41"/>
      <c r="T427" s="41"/>
      <c r="U427" s="41"/>
      <c r="V427" s="41"/>
      <c r="W427" s="41"/>
      <c r="X427" s="41"/>
      <c r="Y427" s="41"/>
      <c r="Z427" s="41"/>
    </row>
    <row r="428" spans="1:26" ht="12.75" customHeight="1">
      <c r="A428" s="51"/>
      <c r="B428" s="41"/>
      <c r="C428" s="41"/>
      <c r="D428" s="41"/>
      <c r="E428" s="41"/>
      <c r="F428" s="41"/>
      <c r="G428" s="41"/>
      <c r="H428" s="41"/>
      <c r="I428" s="41"/>
      <c r="J428" s="41"/>
      <c r="K428" s="41"/>
      <c r="L428" s="50"/>
      <c r="M428" s="41"/>
      <c r="N428" s="41"/>
      <c r="O428" s="41"/>
      <c r="P428" s="41"/>
      <c r="Q428" s="41"/>
      <c r="R428" s="41"/>
      <c r="S428" s="41"/>
      <c r="T428" s="41"/>
      <c r="U428" s="41"/>
      <c r="V428" s="41"/>
      <c r="W428" s="41"/>
      <c r="X428" s="41"/>
      <c r="Y428" s="41"/>
      <c r="Z428" s="41"/>
    </row>
    <row r="429" spans="1:26" ht="12.75" customHeight="1">
      <c r="A429" s="51"/>
      <c r="B429" s="41"/>
      <c r="C429" s="41"/>
      <c r="D429" s="41"/>
      <c r="E429" s="41"/>
      <c r="F429" s="41"/>
      <c r="G429" s="41"/>
      <c r="H429" s="41"/>
      <c r="I429" s="41"/>
      <c r="J429" s="41"/>
      <c r="K429" s="41"/>
      <c r="L429" s="50"/>
      <c r="M429" s="41"/>
      <c r="N429" s="41"/>
      <c r="O429" s="41"/>
      <c r="P429" s="41"/>
      <c r="Q429" s="41"/>
      <c r="R429" s="41"/>
      <c r="S429" s="41"/>
      <c r="T429" s="41"/>
      <c r="U429" s="41"/>
      <c r="V429" s="41"/>
      <c r="W429" s="41"/>
      <c r="X429" s="41"/>
      <c r="Y429" s="41"/>
      <c r="Z429" s="41"/>
    </row>
    <row r="430" spans="1:26" ht="12.75" customHeight="1">
      <c r="A430" s="51"/>
      <c r="B430" s="41"/>
      <c r="C430" s="41"/>
      <c r="D430" s="41"/>
      <c r="E430" s="41"/>
      <c r="F430" s="41"/>
      <c r="G430" s="41"/>
      <c r="H430" s="41"/>
      <c r="I430" s="41"/>
      <c r="J430" s="41"/>
      <c r="K430" s="41"/>
      <c r="L430" s="50"/>
      <c r="M430" s="41"/>
      <c r="N430" s="41"/>
      <c r="O430" s="41"/>
      <c r="P430" s="41"/>
      <c r="Q430" s="41"/>
      <c r="R430" s="41"/>
      <c r="S430" s="41"/>
      <c r="T430" s="41"/>
      <c r="U430" s="41"/>
      <c r="V430" s="41"/>
      <c r="W430" s="41"/>
      <c r="X430" s="41"/>
      <c r="Y430" s="41"/>
      <c r="Z430" s="41"/>
    </row>
    <row r="431" spans="1:26" ht="12.75" customHeight="1">
      <c r="A431" s="51"/>
      <c r="B431" s="41"/>
      <c r="C431" s="41"/>
      <c r="D431" s="41"/>
      <c r="E431" s="41"/>
      <c r="F431" s="41"/>
      <c r="G431" s="41"/>
      <c r="H431" s="41"/>
      <c r="I431" s="41"/>
      <c r="J431" s="41"/>
      <c r="K431" s="41"/>
      <c r="L431" s="50"/>
      <c r="M431" s="41"/>
      <c r="N431" s="41"/>
      <c r="O431" s="41"/>
      <c r="P431" s="41"/>
      <c r="Q431" s="41"/>
      <c r="R431" s="41"/>
      <c r="S431" s="41"/>
      <c r="T431" s="41"/>
      <c r="U431" s="41"/>
      <c r="V431" s="41"/>
      <c r="W431" s="41"/>
      <c r="X431" s="41"/>
      <c r="Y431" s="41"/>
      <c r="Z431" s="41"/>
    </row>
    <row r="432" spans="1:26" ht="12.75" customHeight="1">
      <c r="A432" s="51"/>
      <c r="B432" s="41"/>
      <c r="C432" s="41"/>
      <c r="D432" s="41"/>
      <c r="E432" s="41"/>
      <c r="F432" s="41"/>
      <c r="G432" s="41"/>
      <c r="H432" s="41"/>
      <c r="I432" s="41"/>
      <c r="J432" s="41"/>
      <c r="K432" s="41"/>
      <c r="L432" s="50"/>
      <c r="M432" s="41"/>
      <c r="N432" s="41"/>
      <c r="O432" s="41"/>
      <c r="P432" s="41"/>
      <c r="Q432" s="41"/>
      <c r="R432" s="41"/>
      <c r="S432" s="41"/>
      <c r="T432" s="41"/>
      <c r="U432" s="41"/>
      <c r="V432" s="41"/>
      <c r="W432" s="41"/>
      <c r="X432" s="41"/>
      <c r="Y432" s="41"/>
      <c r="Z432" s="41"/>
    </row>
    <row r="433" spans="1:26" ht="12.75" customHeight="1">
      <c r="A433" s="51"/>
      <c r="B433" s="41"/>
      <c r="C433" s="41"/>
      <c r="D433" s="41"/>
      <c r="E433" s="41"/>
      <c r="F433" s="41"/>
      <c r="G433" s="41"/>
      <c r="H433" s="41"/>
      <c r="I433" s="41"/>
      <c r="J433" s="41"/>
      <c r="K433" s="41"/>
      <c r="L433" s="50"/>
      <c r="M433" s="41"/>
      <c r="N433" s="41"/>
      <c r="O433" s="41"/>
      <c r="P433" s="41"/>
      <c r="Q433" s="41"/>
      <c r="R433" s="41"/>
      <c r="S433" s="41"/>
      <c r="T433" s="41"/>
      <c r="U433" s="41"/>
      <c r="V433" s="41"/>
      <c r="W433" s="41"/>
      <c r="X433" s="41"/>
      <c r="Y433" s="41"/>
      <c r="Z433" s="41"/>
    </row>
    <row r="434" spans="1:26" ht="12.75" customHeight="1">
      <c r="A434" s="51"/>
      <c r="B434" s="41"/>
      <c r="C434" s="41"/>
      <c r="D434" s="41"/>
      <c r="E434" s="41"/>
      <c r="F434" s="41"/>
      <c r="G434" s="41"/>
      <c r="H434" s="41"/>
      <c r="I434" s="41"/>
      <c r="J434" s="41"/>
      <c r="K434" s="41"/>
      <c r="L434" s="50"/>
      <c r="M434" s="41"/>
      <c r="N434" s="41"/>
      <c r="O434" s="41"/>
      <c r="P434" s="41"/>
      <c r="Q434" s="41"/>
      <c r="R434" s="41"/>
      <c r="S434" s="41"/>
      <c r="T434" s="41"/>
      <c r="U434" s="41"/>
      <c r="V434" s="41"/>
      <c r="W434" s="41"/>
      <c r="X434" s="41"/>
      <c r="Y434" s="41"/>
      <c r="Z434" s="41"/>
    </row>
    <row r="435" spans="1:26" ht="12.75" customHeight="1">
      <c r="A435" s="51"/>
      <c r="B435" s="41"/>
      <c r="C435" s="41"/>
      <c r="D435" s="41"/>
      <c r="E435" s="41"/>
      <c r="F435" s="41"/>
      <c r="G435" s="41"/>
      <c r="H435" s="41"/>
      <c r="I435" s="41"/>
      <c r="J435" s="41"/>
      <c r="K435" s="41"/>
      <c r="L435" s="50"/>
      <c r="M435" s="41"/>
      <c r="N435" s="41"/>
      <c r="O435" s="41"/>
      <c r="P435" s="41"/>
      <c r="Q435" s="41"/>
      <c r="R435" s="41"/>
      <c r="S435" s="41"/>
      <c r="T435" s="41"/>
      <c r="U435" s="41"/>
      <c r="V435" s="41"/>
      <c r="W435" s="41"/>
      <c r="X435" s="41"/>
      <c r="Y435" s="41"/>
      <c r="Z435" s="41"/>
    </row>
    <row r="436" spans="1:26" ht="12.75" customHeight="1">
      <c r="A436" s="51"/>
      <c r="B436" s="41"/>
      <c r="C436" s="41"/>
      <c r="D436" s="41"/>
      <c r="E436" s="41"/>
      <c r="F436" s="41"/>
      <c r="G436" s="41"/>
      <c r="H436" s="41"/>
      <c r="I436" s="41"/>
      <c r="J436" s="41"/>
      <c r="K436" s="41"/>
      <c r="L436" s="50"/>
      <c r="M436" s="41"/>
      <c r="N436" s="41"/>
      <c r="O436" s="41"/>
      <c r="P436" s="41"/>
      <c r="Q436" s="41"/>
      <c r="R436" s="41"/>
      <c r="S436" s="41"/>
      <c r="T436" s="41"/>
      <c r="U436" s="41"/>
      <c r="V436" s="41"/>
      <c r="W436" s="41"/>
      <c r="X436" s="41"/>
      <c r="Y436" s="41"/>
      <c r="Z436" s="41"/>
    </row>
    <row r="437" spans="1:26" ht="12.75" customHeight="1">
      <c r="A437" s="51"/>
      <c r="B437" s="41"/>
      <c r="C437" s="41"/>
      <c r="D437" s="41"/>
      <c r="E437" s="41"/>
      <c r="F437" s="41"/>
      <c r="G437" s="41"/>
      <c r="H437" s="41"/>
      <c r="I437" s="41"/>
      <c r="J437" s="41"/>
      <c r="K437" s="41"/>
      <c r="L437" s="50"/>
      <c r="M437" s="41"/>
      <c r="N437" s="41"/>
      <c r="O437" s="41"/>
      <c r="P437" s="41"/>
      <c r="Q437" s="41"/>
      <c r="R437" s="41"/>
      <c r="S437" s="41"/>
      <c r="T437" s="41"/>
      <c r="U437" s="41"/>
      <c r="V437" s="41"/>
      <c r="W437" s="41"/>
      <c r="X437" s="41"/>
      <c r="Y437" s="41"/>
      <c r="Z437" s="41"/>
    </row>
    <row r="438" spans="1:26" ht="12.75" customHeight="1">
      <c r="A438" s="51"/>
      <c r="B438" s="41"/>
      <c r="C438" s="41"/>
      <c r="D438" s="41"/>
      <c r="E438" s="41"/>
      <c r="F438" s="41"/>
      <c r="G438" s="41"/>
      <c r="H438" s="41"/>
      <c r="I438" s="41"/>
      <c r="J438" s="41"/>
      <c r="K438" s="41"/>
      <c r="L438" s="50"/>
      <c r="M438" s="41"/>
      <c r="N438" s="41"/>
      <c r="O438" s="41"/>
      <c r="P438" s="41"/>
      <c r="Q438" s="41"/>
      <c r="R438" s="41"/>
      <c r="S438" s="41"/>
      <c r="T438" s="41"/>
      <c r="U438" s="41"/>
      <c r="V438" s="41"/>
      <c r="W438" s="41"/>
      <c r="X438" s="41"/>
      <c r="Y438" s="41"/>
      <c r="Z438" s="41"/>
    </row>
    <row r="439" spans="1:26" ht="12.75" customHeight="1">
      <c r="A439" s="51"/>
      <c r="B439" s="41"/>
      <c r="C439" s="41"/>
      <c r="D439" s="41"/>
      <c r="E439" s="41"/>
      <c r="F439" s="41"/>
      <c r="G439" s="41"/>
      <c r="H439" s="41"/>
      <c r="I439" s="41"/>
      <c r="J439" s="41"/>
      <c r="K439" s="41"/>
      <c r="L439" s="50"/>
      <c r="M439" s="41"/>
      <c r="N439" s="41"/>
      <c r="O439" s="41"/>
      <c r="P439" s="41"/>
      <c r="Q439" s="41"/>
      <c r="R439" s="41"/>
      <c r="S439" s="41"/>
      <c r="T439" s="41"/>
      <c r="U439" s="41"/>
      <c r="V439" s="41"/>
      <c r="W439" s="41"/>
      <c r="X439" s="41"/>
      <c r="Y439" s="41"/>
      <c r="Z439" s="41"/>
    </row>
    <row r="440" spans="1:26" ht="12.75" customHeight="1">
      <c r="A440" s="51"/>
      <c r="B440" s="41"/>
      <c r="C440" s="41"/>
      <c r="D440" s="41"/>
      <c r="E440" s="41"/>
      <c r="F440" s="41"/>
      <c r="G440" s="41"/>
      <c r="H440" s="41"/>
      <c r="I440" s="41"/>
      <c r="J440" s="41"/>
      <c r="K440" s="41"/>
      <c r="L440" s="50"/>
      <c r="M440" s="41"/>
      <c r="N440" s="41"/>
      <c r="O440" s="41"/>
      <c r="P440" s="41"/>
      <c r="Q440" s="41"/>
      <c r="R440" s="41"/>
      <c r="S440" s="41"/>
      <c r="T440" s="41"/>
      <c r="U440" s="41"/>
      <c r="V440" s="41"/>
      <c r="W440" s="41"/>
      <c r="X440" s="41"/>
      <c r="Y440" s="41"/>
      <c r="Z440" s="41"/>
    </row>
    <row r="441" spans="1:26" ht="12.75" customHeight="1">
      <c r="A441" s="51"/>
      <c r="B441" s="41"/>
      <c r="C441" s="41"/>
      <c r="D441" s="41"/>
      <c r="E441" s="41"/>
      <c r="F441" s="41"/>
      <c r="G441" s="41"/>
      <c r="H441" s="41"/>
      <c r="I441" s="41"/>
      <c r="J441" s="41"/>
      <c r="K441" s="41"/>
      <c r="L441" s="50"/>
      <c r="M441" s="41"/>
      <c r="N441" s="41"/>
      <c r="O441" s="41"/>
      <c r="P441" s="41"/>
      <c r="Q441" s="41"/>
      <c r="R441" s="41"/>
      <c r="S441" s="41"/>
      <c r="T441" s="41"/>
      <c r="U441" s="41"/>
      <c r="V441" s="41"/>
      <c r="W441" s="41"/>
      <c r="X441" s="41"/>
      <c r="Y441" s="41"/>
      <c r="Z441" s="41"/>
    </row>
    <row r="442" spans="1:26" ht="12.75" customHeight="1">
      <c r="A442" s="51"/>
      <c r="B442" s="41"/>
      <c r="C442" s="41"/>
      <c r="D442" s="41"/>
      <c r="E442" s="41"/>
      <c r="F442" s="41"/>
      <c r="G442" s="41"/>
      <c r="H442" s="41"/>
      <c r="I442" s="41"/>
      <c r="J442" s="41"/>
      <c r="K442" s="41"/>
      <c r="L442" s="50"/>
      <c r="M442" s="41"/>
      <c r="N442" s="41"/>
      <c r="O442" s="41"/>
      <c r="P442" s="41"/>
      <c r="Q442" s="41"/>
      <c r="R442" s="41"/>
      <c r="S442" s="41"/>
      <c r="T442" s="41"/>
      <c r="U442" s="41"/>
      <c r="V442" s="41"/>
      <c r="W442" s="41"/>
      <c r="X442" s="41"/>
      <c r="Y442" s="41"/>
      <c r="Z442" s="41"/>
    </row>
    <row r="443" spans="1:26" ht="12.75" customHeight="1">
      <c r="A443" s="51"/>
      <c r="B443" s="41"/>
      <c r="C443" s="41"/>
      <c r="D443" s="41"/>
      <c r="E443" s="41"/>
      <c r="F443" s="41"/>
      <c r="G443" s="41"/>
      <c r="H443" s="41"/>
      <c r="I443" s="41"/>
      <c r="J443" s="41"/>
      <c r="K443" s="41"/>
      <c r="L443" s="50"/>
      <c r="M443" s="41"/>
      <c r="N443" s="41"/>
      <c r="O443" s="41"/>
      <c r="P443" s="41"/>
      <c r="Q443" s="41"/>
      <c r="R443" s="41"/>
      <c r="S443" s="41"/>
      <c r="T443" s="41"/>
      <c r="U443" s="41"/>
      <c r="V443" s="41"/>
      <c r="W443" s="41"/>
      <c r="X443" s="41"/>
      <c r="Y443" s="41"/>
      <c r="Z443" s="41"/>
    </row>
    <row r="444" spans="1:26" ht="12.75" customHeight="1">
      <c r="A444" s="51"/>
      <c r="B444" s="41"/>
      <c r="C444" s="41"/>
      <c r="D444" s="41"/>
      <c r="E444" s="41"/>
      <c r="F444" s="41"/>
      <c r="G444" s="41"/>
      <c r="H444" s="41"/>
      <c r="I444" s="41"/>
      <c r="J444" s="41"/>
      <c r="K444" s="41"/>
      <c r="L444" s="50"/>
      <c r="M444" s="41"/>
      <c r="N444" s="41"/>
      <c r="O444" s="41"/>
      <c r="P444" s="41"/>
      <c r="Q444" s="41"/>
      <c r="R444" s="41"/>
      <c r="S444" s="41"/>
      <c r="T444" s="41"/>
      <c r="U444" s="41"/>
      <c r="V444" s="41"/>
      <c r="W444" s="41"/>
      <c r="X444" s="41"/>
      <c r="Y444" s="41"/>
      <c r="Z444" s="41"/>
    </row>
    <row r="445" spans="1:26" ht="12.75" customHeight="1">
      <c r="A445" s="51"/>
      <c r="B445" s="41"/>
      <c r="C445" s="41"/>
      <c r="D445" s="41"/>
      <c r="E445" s="41"/>
      <c r="F445" s="41"/>
      <c r="G445" s="41"/>
      <c r="H445" s="41"/>
      <c r="I445" s="41"/>
      <c r="J445" s="41"/>
      <c r="K445" s="41"/>
      <c r="L445" s="50"/>
      <c r="M445" s="41"/>
      <c r="N445" s="41"/>
      <c r="O445" s="41"/>
      <c r="P445" s="41"/>
      <c r="Q445" s="41"/>
      <c r="R445" s="41"/>
      <c r="S445" s="41"/>
      <c r="T445" s="41"/>
      <c r="U445" s="41"/>
      <c r="V445" s="41"/>
      <c r="W445" s="41"/>
      <c r="X445" s="41"/>
      <c r="Y445" s="41"/>
      <c r="Z445" s="41"/>
    </row>
    <row r="446" spans="1:26" ht="12.75" customHeight="1">
      <c r="A446" s="51"/>
      <c r="B446" s="41"/>
      <c r="C446" s="41"/>
      <c r="D446" s="41"/>
      <c r="E446" s="41"/>
      <c r="F446" s="41"/>
      <c r="G446" s="41"/>
      <c r="H446" s="41"/>
      <c r="I446" s="41"/>
      <c r="J446" s="41"/>
      <c r="K446" s="41"/>
      <c r="L446" s="50"/>
      <c r="M446" s="41"/>
      <c r="N446" s="41"/>
      <c r="O446" s="41"/>
      <c r="P446" s="41"/>
      <c r="Q446" s="41"/>
      <c r="R446" s="41"/>
      <c r="S446" s="41"/>
      <c r="T446" s="41"/>
      <c r="U446" s="41"/>
      <c r="V446" s="41"/>
      <c r="W446" s="41"/>
      <c r="X446" s="41"/>
      <c r="Y446" s="41"/>
      <c r="Z446" s="41"/>
    </row>
    <row r="447" spans="1:26" ht="12.75" customHeight="1">
      <c r="A447" s="51"/>
      <c r="B447" s="41"/>
      <c r="C447" s="41"/>
      <c r="D447" s="41"/>
      <c r="E447" s="41"/>
      <c r="F447" s="41"/>
      <c r="G447" s="41"/>
      <c r="H447" s="41"/>
      <c r="I447" s="41"/>
      <c r="J447" s="41"/>
      <c r="K447" s="41"/>
      <c r="L447" s="50"/>
      <c r="M447" s="41"/>
      <c r="N447" s="41"/>
      <c r="O447" s="41"/>
      <c r="P447" s="41"/>
      <c r="Q447" s="41"/>
      <c r="R447" s="41"/>
      <c r="S447" s="41"/>
      <c r="T447" s="41"/>
      <c r="U447" s="41"/>
      <c r="V447" s="41"/>
      <c r="W447" s="41"/>
      <c r="X447" s="41"/>
      <c r="Y447" s="41"/>
      <c r="Z447" s="41"/>
    </row>
    <row r="448" spans="1:26" ht="12.75" customHeight="1">
      <c r="A448" s="51"/>
      <c r="B448" s="41"/>
      <c r="C448" s="41"/>
      <c r="D448" s="41"/>
      <c r="E448" s="41"/>
      <c r="F448" s="41"/>
      <c r="G448" s="41"/>
      <c r="H448" s="41"/>
      <c r="I448" s="41"/>
      <c r="J448" s="41"/>
      <c r="K448" s="41"/>
      <c r="L448" s="50"/>
      <c r="M448" s="41"/>
      <c r="N448" s="41"/>
      <c r="O448" s="41"/>
      <c r="P448" s="41"/>
      <c r="Q448" s="41"/>
      <c r="R448" s="41"/>
      <c r="S448" s="41"/>
      <c r="T448" s="41"/>
      <c r="U448" s="41"/>
      <c r="V448" s="41"/>
      <c r="W448" s="41"/>
      <c r="X448" s="41"/>
      <c r="Y448" s="41"/>
      <c r="Z448" s="41"/>
    </row>
    <row r="449" spans="1:26" ht="12.75" customHeight="1">
      <c r="A449" s="51"/>
      <c r="B449" s="41"/>
      <c r="C449" s="41"/>
      <c r="D449" s="41"/>
      <c r="E449" s="41"/>
      <c r="F449" s="41"/>
      <c r="G449" s="41"/>
      <c r="H449" s="41"/>
      <c r="I449" s="41"/>
      <c r="J449" s="41"/>
      <c r="K449" s="41"/>
      <c r="L449" s="50"/>
      <c r="M449" s="41"/>
      <c r="N449" s="41"/>
      <c r="O449" s="41"/>
      <c r="P449" s="41"/>
      <c r="Q449" s="41"/>
      <c r="R449" s="41"/>
      <c r="S449" s="41"/>
      <c r="T449" s="41"/>
      <c r="U449" s="41"/>
      <c r="V449" s="41"/>
      <c r="W449" s="41"/>
      <c r="X449" s="41"/>
      <c r="Y449" s="41"/>
      <c r="Z449" s="41"/>
    </row>
    <row r="450" spans="1:26" ht="12.75" customHeight="1">
      <c r="A450" s="51"/>
      <c r="B450" s="41"/>
      <c r="C450" s="41"/>
      <c r="D450" s="41"/>
      <c r="E450" s="41"/>
      <c r="F450" s="41"/>
      <c r="G450" s="41"/>
      <c r="H450" s="41"/>
      <c r="I450" s="41"/>
      <c r="J450" s="41"/>
      <c r="K450" s="41"/>
      <c r="L450" s="50"/>
      <c r="M450" s="41"/>
      <c r="N450" s="41"/>
      <c r="O450" s="41"/>
      <c r="P450" s="41"/>
      <c r="Q450" s="41"/>
      <c r="R450" s="41"/>
      <c r="S450" s="41"/>
      <c r="T450" s="41"/>
      <c r="U450" s="41"/>
      <c r="V450" s="41"/>
      <c r="W450" s="41"/>
      <c r="X450" s="41"/>
      <c r="Y450" s="41"/>
      <c r="Z450" s="41"/>
    </row>
    <row r="451" spans="1:26" ht="12.75" customHeight="1">
      <c r="A451" s="51"/>
      <c r="B451" s="41"/>
      <c r="C451" s="41"/>
      <c r="D451" s="41"/>
      <c r="E451" s="41"/>
      <c r="F451" s="41"/>
      <c r="G451" s="41"/>
      <c r="H451" s="41"/>
      <c r="I451" s="41"/>
      <c r="J451" s="41"/>
      <c r="K451" s="41"/>
      <c r="L451" s="50"/>
      <c r="M451" s="41"/>
      <c r="N451" s="41"/>
      <c r="O451" s="41"/>
      <c r="P451" s="41"/>
      <c r="Q451" s="41"/>
      <c r="R451" s="41"/>
      <c r="S451" s="41"/>
      <c r="T451" s="41"/>
      <c r="U451" s="41"/>
      <c r="V451" s="41"/>
      <c r="W451" s="41"/>
      <c r="X451" s="41"/>
      <c r="Y451" s="41"/>
      <c r="Z451" s="41"/>
    </row>
    <row r="452" spans="1:26" ht="12.75" customHeight="1">
      <c r="A452" s="51"/>
      <c r="B452" s="41"/>
      <c r="C452" s="41"/>
      <c r="D452" s="41"/>
      <c r="E452" s="41"/>
      <c r="F452" s="41"/>
      <c r="G452" s="41"/>
      <c r="H452" s="41"/>
      <c r="I452" s="41"/>
      <c r="J452" s="41"/>
      <c r="K452" s="41"/>
      <c r="L452" s="50"/>
      <c r="M452" s="41"/>
      <c r="N452" s="41"/>
      <c r="O452" s="41"/>
      <c r="P452" s="41"/>
      <c r="Q452" s="41"/>
      <c r="R452" s="41"/>
      <c r="S452" s="41"/>
      <c r="T452" s="41"/>
      <c r="U452" s="41"/>
      <c r="V452" s="41"/>
      <c r="W452" s="41"/>
      <c r="X452" s="41"/>
      <c r="Y452" s="41"/>
      <c r="Z452" s="41"/>
    </row>
    <row r="453" spans="1:26" ht="12.75" customHeight="1">
      <c r="A453" s="51"/>
      <c r="B453" s="41"/>
      <c r="C453" s="41"/>
      <c r="D453" s="41"/>
      <c r="E453" s="41"/>
      <c r="F453" s="41"/>
      <c r="G453" s="41"/>
      <c r="H453" s="41"/>
      <c r="I453" s="41"/>
      <c r="J453" s="41"/>
      <c r="K453" s="41"/>
      <c r="L453" s="50"/>
      <c r="M453" s="41"/>
      <c r="N453" s="41"/>
      <c r="O453" s="41"/>
      <c r="P453" s="41"/>
      <c r="Q453" s="41"/>
      <c r="R453" s="41"/>
      <c r="S453" s="41"/>
      <c r="T453" s="41"/>
      <c r="U453" s="41"/>
      <c r="V453" s="41"/>
      <c r="W453" s="41"/>
      <c r="X453" s="41"/>
      <c r="Y453" s="41"/>
      <c r="Z453" s="41"/>
    </row>
    <row r="454" spans="1:26" ht="12.75" customHeight="1">
      <c r="A454" s="51"/>
      <c r="B454" s="41"/>
      <c r="C454" s="41"/>
      <c r="D454" s="41"/>
      <c r="E454" s="41"/>
      <c r="F454" s="41"/>
      <c r="G454" s="41"/>
      <c r="H454" s="41"/>
      <c r="I454" s="41"/>
      <c r="J454" s="41"/>
      <c r="K454" s="41"/>
      <c r="L454" s="50"/>
      <c r="M454" s="41"/>
      <c r="N454" s="41"/>
      <c r="O454" s="41"/>
      <c r="P454" s="41"/>
      <c r="Q454" s="41"/>
      <c r="R454" s="41"/>
      <c r="S454" s="41"/>
      <c r="T454" s="41"/>
      <c r="U454" s="41"/>
      <c r="V454" s="41"/>
      <c r="W454" s="41"/>
      <c r="X454" s="41"/>
      <c r="Y454" s="41"/>
      <c r="Z454" s="41"/>
    </row>
    <row r="455" spans="1:26" ht="12.75" customHeight="1">
      <c r="A455" s="51"/>
      <c r="B455" s="41"/>
      <c r="C455" s="41"/>
      <c r="D455" s="41"/>
      <c r="E455" s="41"/>
      <c r="F455" s="41"/>
      <c r="G455" s="41"/>
      <c r="H455" s="41"/>
      <c r="I455" s="41"/>
      <c r="J455" s="41"/>
      <c r="K455" s="41"/>
      <c r="L455" s="50"/>
      <c r="M455" s="41"/>
      <c r="N455" s="41"/>
      <c r="O455" s="41"/>
      <c r="P455" s="41"/>
      <c r="Q455" s="41"/>
      <c r="R455" s="41"/>
      <c r="S455" s="41"/>
      <c r="T455" s="41"/>
      <c r="U455" s="41"/>
      <c r="V455" s="41"/>
      <c r="W455" s="41"/>
      <c r="X455" s="41"/>
      <c r="Y455" s="41"/>
      <c r="Z455" s="41"/>
    </row>
    <row r="456" spans="1:26" ht="12.75" customHeight="1">
      <c r="A456" s="51"/>
      <c r="B456" s="41"/>
      <c r="C456" s="41"/>
      <c r="D456" s="41"/>
      <c r="E456" s="41"/>
      <c r="F456" s="41"/>
      <c r="G456" s="41"/>
      <c r="H456" s="41"/>
      <c r="I456" s="41"/>
      <c r="J456" s="41"/>
      <c r="K456" s="41"/>
      <c r="L456" s="50"/>
      <c r="M456" s="41"/>
      <c r="N456" s="41"/>
      <c r="O456" s="41"/>
      <c r="P456" s="41"/>
      <c r="Q456" s="41"/>
      <c r="R456" s="41"/>
      <c r="S456" s="41"/>
      <c r="T456" s="41"/>
      <c r="U456" s="41"/>
      <c r="V456" s="41"/>
      <c r="W456" s="41"/>
      <c r="X456" s="41"/>
      <c r="Y456" s="41"/>
      <c r="Z456" s="41"/>
    </row>
    <row r="457" spans="1:26" ht="12.75" customHeight="1">
      <c r="A457" s="51"/>
      <c r="B457" s="41"/>
      <c r="C457" s="41"/>
      <c r="D457" s="41"/>
      <c r="E457" s="41"/>
      <c r="F457" s="41"/>
      <c r="G457" s="41"/>
      <c r="H457" s="41"/>
      <c r="I457" s="41"/>
      <c r="J457" s="41"/>
      <c r="K457" s="41"/>
      <c r="L457" s="50"/>
      <c r="M457" s="41"/>
      <c r="N457" s="41"/>
      <c r="O457" s="41"/>
      <c r="P457" s="41"/>
      <c r="Q457" s="41"/>
      <c r="R457" s="41"/>
      <c r="S457" s="41"/>
      <c r="T457" s="41"/>
      <c r="U457" s="41"/>
      <c r="V457" s="41"/>
      <c r="W457" s="41"/>
      <c r="X457" s="41"/>
      <c r="Y457" s="41"/>
      <c r="Z457" s="41"/>
    </row>
    <row r="458" spans="1:26" ht="12.75" customHeight="1">
      <c r="A458" s="51"/>
      <c r="B458" s="41"/>
      <c r="C458" s="41"/>
      <c r="D458" s="41"/>
      <c r="E458" s="41"/>
      <c r="F458" s="41"/>
      <c r="G458" s="41"/>
      <c r="H458" s="41"/>
      <c r="I458" s="41"/>
      <c r="J458" s="41"/>
      <c r="K458" s="41"/>
      <c r="L458" s="50"/>
      <c r="M458" s="41"/>
      <c r="N458" s="41"/>
      <c r="O458" s="41"/>
      <c r="P458" s="41"/>
      <c r="Q458" s="41"/>
      <c r="R458" s="41"/>
      <c r="S458" s="41"/>
      <c r="T458" s="41"/>
      <c r="U458" s="41"/>
      <c r="V458" s="41"/>
      <c r="W458" s="41"/>
      <c r="X458" s="41"/>
      <c r="Y458" s="41"/>
      <c r="Z458" s="41"/>
    </row>
    <row r="459" spans="1:26" ht="12.75" customHeight="1">
      <c r="A459" s="51"/>
      <c r="B459" s="41"/>
      <c r="C459" s="41"/>
      <c r="D459" s="41"/>
      <c r="E459" s="41"/>
      <c r="F459" s="41"/>
      <c r="G459" s="41"/>
      <c r="H459" s="41"/>
      <c r="I459" s="41"/>
      <c r="J459" s="41"/>
      <c r="K459" s="41"/>
      <c r="L459" s="50"/>
      <c r="M459" s="41"/>
      <c r="N459" s="41"/>
      <c r="O459" s="41"/>
      <c r="P459" s="41"/>
      <c r="Q459" s="41"/>
      <c r="R459" s="41"/>
      <c r="S459" s="41"/>
      <c r="T459" s="41"/>
      <c r="U459" s="41"/>
      <c r="V459" s="41"/>
      <c r="W459" s="41"/>
      <c r="X459" s="41"/>
      <c r="Y459" s="41"/>
      <c r="Z459" s="41"/>
    </row>
    <row r="460" spans="1:26" ht="12.75" customHeight="1">
      <c r="A460" s="51"/>
      <c r="B460" s="41"/>
      <c r="C460" s="41"/>
      <c r="D460" s="41"/>
      <c r="E460" s="41"/>
      <c r="F460" s="41"/>
      <c r="G460" s="41"/>
      <c r="H460" s="41"/>
      <c r="I460" s="41"/>
      <c r="J460" s="41"/>
      <c r="K460" s="41"/>
      <c r="L460" s="50"/>
      <c r="M460" s="41"/>
      <c r="N460" s="41"/>
      <c r="O460" s="41"/>
      <c r="P460" s="41"/>
      <c r="Q460" s="41"/>
      <c r="R460" s="41"/>
      <c r="S460" s="41"/>
      <c r="T460" s="41"/>
      <c r="U460" s="41"/>
      <c r="V460" s="41"/>
      <c r="W460" s="41"/>
      <c r="X460" s="41"/>
      <c r="Y460" s="41"/>
      <c r="Z460" s="41"/>
    </row>
    <row r="461" spans="1:26" ht="12.75" customHeight="1">
      <c r="A461" s="51"/>
      <c r="B461" s="41"/>
      <c r="C461" s="41"/>
      <c r="D461" s="41"/>
      <c r="E461" s="41"/>
      <c r="F461" s="41"/>
      <c r="G461" s="41"/>
      <c r="H461" s="41"/>
      <c r="I461" s="41"/>
      <c r="J461" s="41"/>
      <c r="K461" s="41"/>
      <c r="L461" s="50"/>
      <c r="M461" s="41"/>
      <c r="N461" s="41"/>
      <c r="O461" s="41"/>
      <c r="P461" s="41"/>
      <c r="Q461" s="41"/>
      <c r="R461" s="41"/>
      <c r="S461" s="41"/>
      <c r="T461" s="41"/>
      <c r="U461" s="41"/>
      <c r="V461" s="41"/>
      <c r="W461" s="41"/>
      <c r="X461" s="41"/>
      <c r="Y461" s="41"/>
      <c r="Z461" s="41"/>
    </row>
    <row r="462" spans="1:26" ht="12.75" customHeight="1">
      <c r="A462" s="51"/>
      <c r="B462" s="41"/>
      <c r="C462" s="41"/>
      <c r="D462" s="41"/>
      <c r="E462" s="41"/>
      <c r="F462" s="41"/>
      <c r="G462" s="41"/>
      <c r="H462" s="41"/>
      <c r="I462" s="41"/>
      <c r="J462" s="41"/>
      <c r="K462" s="41"/>
      <c r="L462" s="50"/>
      <c r="M462" s="41"/>
      <c r="N462" s="41"/>
      <c r="O462" s="41"/>
      <c r="P462" s="41"/>
      <c r="Q462" s="41"/>
      <c r="R462" s="41"/>
      <c r="S462" s="41"/>
      <c r="T462" s="41"/>
      <c r="U462" s="41"/>
      <c r="V462" s="41"/>
      <c r="W462" s="41"/>
      <c r="X462" s="41"/>
      <c r="Y462" s="41"/>
      <c r="Z462" s="41"/>
    </row>
    <row r="463" spans="1:26" ht="12.75" customHeight="1">
      <c r="A463" s="51"/>
      <c r="B463" s="41"/>
      <c r="C463" s="41"/>
      <c r="D463" s="41"/>
      <c r="E463" s="41"/>
      <c r="F463" s="41"/>
      <c r="G463" s="41"/>
      <c r="H463" s="41"/>
      <c r="I463" s="41"/>
      <c r="J463" s="41"/>
      <c r="K463" s="41"/>
      <c r="L463" s="50"/>
      <c r="M463" s="41"/>
      <c r="N463" s="41"/>
      <c r="O463" s="41"/>
      <c r="P463" s="41"/>
      <c r="Q463" s="41"/>
      <c r="R463" s="41"/>
      <c r="S463" s="41"/>
      <c r="T463" s="41"/>
      <c r="U463" s="41"/>
      <c r="V463" s="41"/>
      <c r="W463" s="41"/>
      <c r="X463" s="41"/>
      <c r="Y463" s="41"/>
      <c r="Z463" s="41"/>
    </row>
    <row r="464" spans="1:26" ht="12.75" customHeight="1">
      <c r="A464" s="51"/>
      <c r="B464" s="41"/>
      <c r="C464" s="41"/>
      <c r="D464" s="41"/>
      <c r="E464" s="41"/>
      <c r="F464" s="41"/>
      <c r="G464" s="41"/>
      <c r="H464" s="41"/>
      <c r="I464" s="41"/>
      <c r="J464" s="41"/>
      <c r="K464" s="41"/>
      <c r="L464" s="50"/>
      <c r="M464" s="41"/>
      <c r="N464" s="41"/>
      <c r="O464" s="41"/>
      <c r="P464" s="41"/>
      <c r="Q464" s="41"/>
      <c r="R464" s="41"/>
      <c r="S464" s="41"/>
      <c r="T464" s="41"/>
      <c r="U464" s="41"/>
      <c r="V464" s="41"/>
      <c r="W464" s="41"/>
      <c r="X464" s="41"/>
      <c r="Y464" s="41"/>
      <c r="Z464" s="41"/>
    </row>
    <row r="465" spans="1:26" ht="12.75" customHeight="1">
      <c r="A465" s="51"/>
      <c r="B465" s="41"/>
      <c r="C465" s="41"/>
      <c r="D465" s="41"/>
      <c r="E465" s="41"/>
      <c r="F465" s="41"/>
      <c r="G465" s="41"/>
      <c r="H465" s="41"/>
      <c r="I465" s="41"/>
      <c r="J465" s="41"/>
      <c r="K465" s="41"/>
      <c r="L465" s="50"/>
      <c r="M465" s="41"/>
      <c r="N465" s="41"/>
      <c r="O465" s="41"/>
      <c r="P465" s="41"/>
      <c r="Q465" s="41"/>
      <c r="R465" s="41"/>
      <c r="S465" s="41"/>
      <c r="T465" s="41"/>
      <c r="U465" s="41"/>
      <c r="V465" s="41"/>
      <c r="W465" s="41"/>
      <c r="X465" s="41"/>
      <c r="Y465" s="41"/>
      <c r="Z465" s="41"/>
    </row>
    <row r="466" spans="1:26" ht="12.75" customHeight="1">
      <c r="A466" s="51"/>
      <c r="B466" s="41"/>
      <c r="C466" s="41"/>
      <c r="D466" s="41"/>
      <c r="E466" s="41"/>
      <c r="F466" s="41"/>
      <c r="G466" s="41"/>
      <c r="H466" s="41"/>
      <c r="I466" s="41"/>
      <c r="J466" s="41"/>
      <c r="K466" s="41"/>
      <c r="L466" s="50"/>
      <c r="M466" s="41"/>
      <c r="N466" s="41"/>
      <c r="O466" s="41"/>
      <c r="P466" s="41"/>
      <c r="Q466" s="41"/>
      <c r="R466" s="41"/>
      <c r="S466" s="41"/>
      <c r="T466" s="41"/>
      <c r="U466" s="41"/>
      <c r="V466" s="41"/>
      <c r="W466" s="41"/>
      <c r="X466" s="41"/>
      <c r="Y466" s="41"/>
      <c r="Z466" s="41"/>
    </row>
    <row r="467" spans="1:26" ht="12.75" customHeight="1">
      <c r="A467" s="51"/>
      <c r="B467" s="41"/>
      <c r="C467" s="41"/>
      <c r="D467" s="41"/>
      <c r="E467" s="41"/>
      <c r="F467" s="41"/>
      <c r="G467" s="41"/>
      <c r="H467" s="41"/>
      <c r="I467" s="41"/>
      <c r="J467" s="41"/>
      <c r="K467" s="41"/>
      <c r="L467" s="50"/>
      <c r="M467" s="41"/>
      <c r="N467" s="41"/>
      <c r="O467" s="41"/>
      <c r="P467" s="41"/>
      <c r="Q467" s="41"/>
      <c r="R467" s="41"/>
      <c r="S467" s="41"/>
      <c r="T467" s="41"/>
      <c r="U467" s="41"/>
      <c r="V467" s="41"/>
      <c r="W467" s="41"/>
      <c r="X467" s="41"/>
      <c r="Y467" s="41"/>
      <c r="Z467" s="41"/>
    </row>
    <row r="468" spans="1:26" ht="12.75" customHeight="1">
      <c r="A468" s="51"/>
      <c r="B468" s="41"/>
      <c r="C468" s="41"/>
      <c r="D468" s="41"/>
      <c r="E468" s="41"/>
      <c r="F468" s="41"/>
      <c r="G468" s="41"/>
      <c r="H468" s="41"/>
      <c r="I468" s="41"/>
      <c r="J468" s="41"/>
      <c r="K468" s="41"/>
      <c r="L468" s="50"/>
      <c r="M468" s="41"/>
      <c r="N468" s="41"/>
      <c r="O468" s="41"/>
      <c r="P468" s="41"/>
      <c r="Q468" s="41"/>
      <c r="R468" s="41"/>
      <c r="S468" s="41"/>
      <c r="T468" s="41"/>
      <c r="U468" s="41"/>
      <c r="V468" s="41"/>
      <c r="W468" s="41"/>
      <c r="X468" s="41"/>
      <c r="Y468" s="41"/>
      <c r="Z468" s="41"/>
    </row>
    <row r="469" spans="1:26" ht="12.75" customHeight="1">
      <c r="A469" s="51"/>
      <c r="B469" s="41"/>
      <c r="C469" s="41"/>
      <c r="D469" s="41"/>
      <c r="E469" s="41"/>
      <c r="F469" s="41"/>
      <c r="G469" s="41"/>
      <c r="H469" s="41"/>
      <c r="I469" s="41"/>
      <c r="J469" s="41"/>
      <c r="K469" s="41"/>
      <c r="L469" s="50"/>
      <c r="M469" s="41"/>
      <c r="N469" s="41"/>
      <c r="O469" s="41"/>
      <c r="P469" s="41"/>
      <c r="Q469" s="41"/>
      <c r="R469" s="41"/>
      <c r="S469" s="41"/>
      <c r="T469" s="41"/>
      <c r="U469" s="41"/>
      <c r="V469" s="41"/>
      <c r="W469" s="41"/>
      <c r="X469" s="41"/>
      <c r="Y469" s="41"/>
      <c r="Z469" s="41"/>
    </row>
    <row r="470" spans="1:26" ht="12.75" customHeight="1">
      <c r="A470" s="51"/>
      <c r="B470" s="41"/>
      <c r="C470" s="41"/>
      <c r="D470" s="41"/>
      <c r="E470" s="41"/>
      <c r="F470" s="41"/>
      <c r="G470" s="41"/>
      <c r="H470" s="41"/>
      <c r="I470" s="41"/>
      <c r="J470" s="41"/>
      <c r="K470" s="41"/>
      <c r="L470" s="50"/>
      <c r="M470" s="41"/>
      <c r="N470" s="41"/>
      <c r="O470" s="41"/>
      <c r="P470" s="41"/>
      <c r="Q470" s="41"/>
      <c r="R470" s="41"/>
      <c r="S470" s="41"/>
      <c r="T470" s="41"/>
      <c r="U470" s="41"/>
      <c r="V470" s="41"/>
      <c r="W470" s="41"/>
      <c r="X470" s="41"/>
      <c r="Y470" s="41"/>
      <c r="Z470" s="41"/>
    </row>
    <row r="471" spans="1:26" ht="12.75" customHeight="1">
      <c r="A471" s="51"/>
      <c r="B471" s="41"/>
      <c r="C471" s="41"/>
      <c r="D471" s="41"/>
      <c r="E471" s="41"/>
      <c r="F471" s="41"/>
      <c r="G471" s="41"/>
      <c r="H471" s="41"/>
      <c r="I471" s="41"/>
      <c r="J471" s="41"/>
      <c r="K471" s="41"/>
      <c r="L471" s="50"/>
      <c r="M471" s="41"/>
      <c r="N471" s="41"/>
      <c r="O471" s="41"/>
      <c r="P471" s="41"/>
      <c r="Q471" s="41"/>
      <c r="R471" s="41"/>
      <c r="S471" s="41"/>
      <c r="T471" s="41"/>
      <c r="U471" s="41"/>
      <c r="V471" s="41"/>
      <c r="W471" s="41"/>
      <c r="X471" s="41"/>
      <c r="Y471" s="41"/>
      <c r="Z471" s="41"/>
    </row>
    <row r="472" spans="1:26" ht="12.75" customHeight="1">
      <c r="A472" s="51"/>
      <c r="B472" s="41"/>
      <c r="C472" s="41"/>
      <c r="D472" s="41"/>
      <c r="E472" s="41"/>
      <c r="F472" s="41"/>
      <c r="G472" s="41"/>
      <c r="H472" s="41"/>
      <c r="I472" s="41"/>
      <c r="J472" s="41"/>
      <c r="K472" s="41"/>
      <c r="L472" s="50"/>
      <c r="M472" s="41"/>
      <c r="N472" s="41"/>
      <c r="O472" s="41"/>
      <c r="P472" s="41"/>
      <c r="Q472" s="41"/>
      <c r="R472" s="41"/>
      <c r="S472" s="41"/>
      <c r="T472" s="41"/>
      <c r="U472" s="41"/>
      <c r="V472" s="41"/>
      <c r="W472" s="41"/>
      <c r="X472" s="41"/>
      <c r="Y472" s="41"/>
      <c r="Z472" s="41"/>
    </row>
    <row r="473" spans="1:26" ht="12.75" customHeight="1">
      <c r="A473" s="51"/>
      <c r="B473" s="41"/>
      <c r="C473" s="41"/>
      <c r="D473" s="41"/>
      <c r="E473" s="41"/>
      <c r="F473" s="41"/>
      <c r="G473" s="41"/>
      <c r="H473" s="41"/>
      <c r="I473" s="41"/>
      <c r="J473" s="41"/>
      <c r="K473" s="41"/>
      <c r="L473" s="50"/>
      <c r="M473" s="41"/>
      <c r="N473" s="41"/>
      <c r="O473" s="41"/>
      <c r="P473" s="41"/>
      <c r="Q473" s="41"/>
      <c r="R473" s="41"/>
      <c r="S473" s="41"/>
      <c r="T473" s="41"/>
      <c r="U473" s="41"/>
      <c r="V473" s="41"/>
      <c r="W473" s="41"/>
      <c r="X473" s="41"/>
      <c r="Y473" s="41"/>
      <c r="Z473" s="41"/>
    </row>
    <row r="474" spans="1:26" ht="12.75" customHeight="1">
      <c r="A474" s="51"/>
      <c r="B474" s="41"/>
      <c r="C474" s="41"/>
      <c r="D474" s="41"/>
      <c r="E474" s="41"/>
      <c r="F474" s="41"/>
      <c r="G474" s="41"/>
      <c r="H474" s="41"/>
      <c r="I474" s="41"/>
      <c r="J474" s="41"/>
      <c r="K474" s="41"/>
      <c r="L474" s="50"/>
      <c r="M474" s="41"/>
      <c r="N474" s="41"/>
      <c r="O474" s="41"/>
      <c r="P474" s="41"/>
      <c r="Q474" s="41"/>
      <c r="R474" s="41"/>
      <c r="S474" s="41"/>
      <c r="T474" s="41"/>
      <c r="U474" s="41"/>
      <c r="V474" s="41"/>
      <c r="W474" s="41"/>
      <c r="X474" s="41"/>
      <c r="Y474" s="41"/>
      <c r="Z474" s="41"/>
    </row>
    <row r="475" spans="1:26" ht="12.75" customHeight="1">
      <c r="A475" s="51"/>
      <c r="B475" s="41"/>
      <c r="C475" s="41"/>
      <c r="D475" s="41"/>
      <c r="E475" s="41"/>
      <c r="F475" s="41"/>
      <c r="G475" s="41"/>
      <c r="H475" s="41"/>
      <c r="I475" s="41"/>
      <c r="J475" s="41"/>
      <c r="K475" s="41"/>
      <c r="L475" s="50"/>
      <c r="M475" s="41"/>
      <c r="N475" s="41"/>
      <c r="O475" s="41"/>
      <c r="P475" s="41"/>
      <c r="Q475" s="41"/>
      <c r="R475" s="41"/>
      <c r="S475" s="41"/>
      <c r="T475" s="41"/>
      <c r="U475" s="41"/>
      <c r="V475" s="41"/>
      <c r="W475" s="41"/>
      <c r="X475" s="41"/>
      <c r="Y475" s="41"/>
      <c r="Z475" s="41"/>
    </row>
    <row r="476" spans="1:26" ht="12.75" customHeight="1">
      <c r="A476" s="51"/>
      <c r="B476" s="41"/>
      <c r="C476" s="41"/>
      <c r="D476" s="41"/>
      <c r="E476" s="41"/>
      <c r="F476" s="41"/>
      <c r="G476" s="41"/>
      <c r="H476" s="41"/>
      <c r="I476" s="41"/>
      <c r="J476" s="41"/>
      <c r="K476" s="41"/>
      <c r="L476" s="50"/>
      <c r="M476" s="41"/>
      <c r="N476" s="41"/>
      <c r="O476" s="41"/>
      <c r="P476" s="41"/>
      <c r="Q476" s="41"/>
      <c r="R476" s="41"/>
      <c r="S476" s="41"/>
      <c r="T476" s="41"/>
      <c r="U476" s="41"/>
      <c r="V476" s="41"/>
      <c r="W476" s="41"/>
      <c r="X476" s="41"/>
      <c r="Y476" s="41"/>
      <c r="Z476" s="41"/>
    </row>
    <row r="477" spans="1:26" ht="12.75" customHeight="1">
      <c r="A477" s="51"/>
      <c r="B477" s="41"/>
      <c r="C477" s="41"/>
      <c r="D477" s="41"/>
      <c r="E477" s="41"/>
      <c r="F477" s="41"/>
      <c r="G477" s="41"/>
      <c r="H477" s="41"/>
      <c r="I477" s="41"/>
      <c r="J477" s="41"/>
      <c r="K477" s="41"/>
      <c r="L477" s="50"/>
      <c r="M477" s="41"/>
      <c r="N477" s="41"/>
      <c r="O477" s="41"/>
      <c r="P477" s="41"/>
      <c r="Q477" s="41"/>
      <c r="R477" s="41"/>
      <c r="S477" s="41"/>
      <c r="T477" s="41"/>
      <c r="U477" s="41"/>
      <c r="V477" s="41"/>
      <c r="W477" s="41"/>
      <c r="X477" s="41"/>
      <c r="Y477" s="41"/>
      <c r="Z477" s="41"/>
    </row>
    <row r="478" spans="1:26" ht="12.75" customHeight="1">
      <c r="A478" s="51"/>
      <c r="B478" s="41"/>
      <c r="C478" s="41"/>
      <c r="D478" s="41"/>
      <c r="E478" s="41"/>
      <c r="F478" s="41"/>
      <c r="G478" s="41"/>
      <c r="H478" s="41"/>
      <c r="I478" s="41"/>
      <c r="J478" s="41"/>
      <c r="K478" s="41"/>
      <c r="L478" s="50"/>
      <c r="M478" s="41"/>
      <c r="N478" s="41"/>
      <c r="O478" s="41"/>
      <c r="P478" s="41"/>
      <c r="Q478" s="41"/>
      <c r="R478" s="41"/>
      <c r="S478" s="41"/>
      <c r="T478" s="41"/>
      <c r="U478" s="41"/>
      <c r="V478" s="41"/>
      <c r="W478" s="41"/>
      <c r="X478" s="41"/>
      <c r="Y478" s="41"/>
      <c r="Z478" s="41"/>
    </row>
    <row r="479" spans="1:26" ht="12.75" customHeight="1">
      <c r="A479" s="51"/>
      <c r="B479" s="41"/>
      <c r="C479" s="41"/>
      <c r="D479" s="41"/>
      <c r="E479" s="41"/>
      <c r="F479" s="41"/>
      <c r="G479" s="41"/>
      <c r="H479" s="41"/>
      <c r="I479" s="41"/>
      <c r="J479" s="41"/>
      <c r="K479" s="41"/>
      <c r="L479" s="50"/>
      <c r="M479" s="41"/>
      <c r="N479" s="41"/>
      <c r="O479" s="41"/>
      <c r="P479" s="41"/>
      <c r="Q479" s="41"/>
      <c r="R479" s="41"/>
      <c r="S479" s="41"/>
      <c r="T479" s="41"/>
      <c r="U479" s="41"/>
      <c r="V479" s="41"/>
      <c r="W479" s="41"/>
      <c r="X479" s="41"/>
      <c r="Y479" s="41"/>
      <c r="Z479" s="41"/>
    </row>
    <row r="480" spans="1:26" ht="12.75" customHeight="1">
      <c r="A480" s="51"/>
      <c r="B480" s="41"/>
      <c r="C480" s="41"/>
      <c r="D480" s="41"/>
      <c r="E480" s="41"/>
      <c r="F480" s="41"/>
      <c r="G480" s="41"/>
      <c r="H480" s="41"/>
      <c r="I480" s="41"/>
      <c r="J480" s="41"/>
      <c r="K480" s="41"/>
      <c r="L480" s="50"/>
      <c r="M480" s="41"/>
      <c r="N480" s="41"/>
      <c r="O480" s="41"/>
      <c r="P480" s="41"/>
      <c r="Q480" s="41"/>
      <c r="R480" s="41"/>
      <c r="S480" s="41"/>
      <c r="T480" s="41"/>
      <c r="U480" s="41"/>
      <c r="V480" s="41"/>
      <c r="W480" s="41"/>
      <c r="X480" s="41"/>
      <c r="Y480" s="41"/>
      <c r="Z480" s="41"/>
    </row>
    <row r="481" spans="1:26" ht="12.75" customHeight="1">
      <c r="A481" s="51"/>
      <c r="B481" s="41"/>
      <c r="C481" s="41"/>
      <c r="D481" s="41"/>
      <c r="E481" s="41"/>
      <c r="F481" s="41"/>
      <c r="G481" s="41"/>
      <c r="H481" s="41"/>
      <c r="I481" s="41"/>
      <c r="J481" s="41"/>
      <c r="K481" s="41"/>
      <c r="L481" s="50"/>
      <c r="M481" s="41"/>
      <c r="N481" s="41"/>
      <c r="O481" s="41"/>
      <c r="P481" s="41"/>
      <c r="Q481" s="41"/>
      <c r="R481" s="41"/>
      <c r="S481" s="41"/>
      <c r="T481" s="41"/>
      <c r="U481" s="41"/>
      <c r="V481" s="41"/>
      <c r="W481" s="41"/>
      <c r="X481" s="41"/>
      <c r="Y481" s="41"/>
      <c r="Z481" s="41"/>
    </row>
    <row r="482" spans="1:26" ht="12.75" customHeight="1">
      <c r="A482" s="51"/>
      <c r="B482" s="41"/>
      <c r="C482" s="41"/>
      <c r="D482" s="41"/>
      <c r="E482" s="41"/>
      <c r="F482" s="41"/>
      <c r="G482" s="41"/>
      <c r="H482" s="41"/>
      <c r="I482" s="41"/>
      <c r="J482" s="41"/>
      <c r="K482" s="41"/>
      <c r="L482" s="50"/>
      <c r="M482" s="41"/>
      <c r="N482" s="41"/>
      <c r="O482" s="41"/>
      <c r="P482" s="41"/>
      <c r="Q482" s="41"/>
      <c r="R482" s="41"/>
      <c r="S482" s="41"/>
      <c r="T482" s="41"/>
      <c r="U482" s="41"/>
      <c r="V482" s="41"/>
      <c r="W482" s="41"/>
      <c r="X482" s="41"/>
      <c r="Y482" s="41"/>
      <c r="Z482" s="41"/>
    </row>
    <row r="483" spans="1:26" ht="12.75" customHeight="1">
      <c r="A483" s="51"/>
      <c r="B483" s="41"/>
      <c r="C483" s="41"/>
      <c r="D483" s="41"/>
      <c r="E483" s="41"/>
      <c r="F483" s="41"/>
      <c r="G483" s="41"/>
      <c r="H483" s="41"/>
      <c r="I483" s="41"/>
      <c r="J483" s="41"/>
      <c r="K483" s="41"/>
      <c r="L483" s="50"/>
      <c r="M483" s="41"/>
      <c r="N483" s="41"/>
      <c r="O483" s="41"/>
      <c r="P483" s="41"/>
      <c r="Q483" s="41"/>
      <c r="R483" s="41"/>
      <c r="S483" s="41"/>
      <c r="T483" s="41"/>
      <c r="U483" s="41"/>
      <c r="V483" s="41"/>
      <c r="W483" s="41"/>
      <c r="X483" s="41"/>
      <c r="Y483" s="41"/>
      <c r="Z483" s="41"/>
    </row>
    <row r="484" spans="1:26" ht="12.75" customHeight="1">
      <c r="A484" s="51"/>
      <c r="B484" s="41"/>
      <c r="C484" s="41"/>
      <c r="D484" s="41"/>
      <c r="E484" s="41"/>
      <c r="F484" s="41"/>
      <c r="G484" s="41"/>
      <c r="H484" s="41"/>
      <c r="I484" s="41"/>
      <c r="J484" s="41"/>
      <c r="K484" s="41"/>
      <c r="L484" s="50"/>
      <c r="M484" s="41"/>
      <c r="N484" s="41"/>
      <c r="O484" s="41"/>
      <c r="P484" s="41"/>
      <c r="Q484" s="41"/>
      <c r="R484" s="41"/>
      <c r="S484" s="41"/>
      <c r="T484" s="41"/>
      <c r="U484" s="41"/>
      <c r="V484" s="41"/>
      <c r="W484" s="41"/>
      <c r="X484" s="41"/>
      <c r="Y484" s="41"/>
      <c r="Z484" s="41"/>
    </row>
    <row r="485" spans="1:26" ht="12.75" customHeight="1">
      <c r="A485" s="51"/>
      <c r="B485" s="41"/>
      <c r="C485" s="41"/>
      <c r="D485" s="41"/>
      <c r="E485" s="41"/>
      <c r="F485" s="41"/>
      <c r="G485" s="41"/>
      <c r="H485" s="41"/>
      <c r="I485" s="41"/>
      <c r="J485" s="41"/>
      <c r="K485" s="41"/>
      <c r="L485" s="50"/>
      <c r="M485" s="41"/>
      <c r="N485" s="41"/>
      <c r="O485" s="41"/>
      <c r="P485" s="41"/>
      <c r="Q485" s="41"/>
      <c r="R485" s="41"/>
      <c r="S485" s="41"/>
      <c r="T485" s="41"/>
      <c r="U485" s="41"/>
      <c r="V485" s="41"/>
      <c r="W485" s="41"/>
      <c r="X485" s="41"/>
      <c r="Y485" s="41"/>
      <c r="Z485" s="41"/>
    </row>
    <row r="486" spans="1:26" ht="12.75" customHeight="1">
      <c r="A486" s="51"/>
      <c r="B486" s="41"/>
      <c r="C486" s="41"/>
      <c r="D486" s="41"/>
      <c r="E486" s="41"/>
      <c r="F486" s="41"/>
      <c r="G486" s="41"/>
      <c r="H486" s="41"/>
      <c r="I486" s="41"/>
      <c r="J486" s="41"/>
      <c r="K486" s="41"/>
      <c r="L486" s="50"/>
      <c r="M486" s="41"/>
      <c r="N486" s="41"/>
      <c r="O486" s="41"/>
      <c r="P486" s="41"/>
      <c r="Q486" s="41"/>
      <c r="R486" s="41"/>
      <c r="S486" s="41"/>
      <c r="T486" s="41"/>
      <c r="U486" s="41"/>
      <c r="V486" s="41"/>
      <c r="W486" s="41"/>
      <c r="X486" s="41"/>
      <c r="Y486" s="41"/>
      <c r="Z486" s="41"/>
    </row>
    <row r="487" spans="1:26" ht="12.75" customHeight="1">
      <c r="A487" s="51"/>
      <c r="B487" s="41"/>
      <c r="C487" s="41"/>
      <c r="D487" s="41"/>
      <c r="E487" s="41"/>
      <c r="F487" s="41"/>
      <c r="G487" s="41"/>
      <c r="H487" s="41"/>
      <c r="I487" s="41"/>
      <c r="J487" s="41"/>
      <c r="K487" s="41"/>
      <c r="L487" s="50"/>
      <c r="M487" s="41"/>
      <c r="N487" s="41"/>
      <c r="O487" s="41"/>
      <c r="P487" s="41"/>
      <c r="Q487" s="41"/>
      <c r="R487" s="41"/>
      <c r="S487" s="41"/>
      <c r="T487" s="41"/>
      <c r="U487" s="41"/>
      <c r="V487" s="41"/>
      <c r="W487" s="41"/>
      <c r="X487" s="41"/>
      <c r="Y487" s="41"/>
      <c r="Z487" s="41"/>
    </row>
    <row r="488" spans="1:26" ht="12.75" customHeight="1">
      <c r="A488" s="51"/>
      <c r="B488" s="41"/>
      <c r="C488" s="41"/>
      <c r="D488" s="41"/>
      <c r="E488" s="41"/>
      <c r="F488" s="41"/>
      <c r="G488" s="41"/>
      <c r="H488" s="41"/>
      <c r="I488" s="41"/>
      <c r="J488" s="41"/>
      <c r="K488" s="41"/>
      <c r="L488" s="50"/>
      <c r="M488" s="41"/>
      <c r="N488" s="41"/>
      <c r="O488" s="41"/>
      <c r="P488" s="41"/>
      <c r="Q488" s="41"/>
      <c r="R488" s="41"/>
      <c r="S488" s="41"/>
      <c r="T488" s="41"/>
      <c r="U488" s="41"/>
      <c r="V488" s="41"/>
      <c r="W488" s="41"/>
      <c r="X488" s="41"/>
      <c r="Y488" s="41"/>
      <c r="Z488" s="41"/>
    </row>
    <row r="489" spans="1:26" ht="12.75" customHeight="1">
      <c r="A489" s="51"/>
      <c r="B489" s="41"/>
      <c r="C489" s="41"/>
      <c r="D489" s="41"/>
      <c r="E489" s="41"/>
      <c r="F489" s="41"/>
      <c r="G489" s="41"/>
      <c r="H489" s="41"/>
      <c r="I489" s="41"/>
      <c r="J489" s="41"/>
      <c r="K489" s="41"/>
      <c r="L489" s="50"/>
      <c r="M489" s="41"/>
      <c r="N489" s="41"/>
      <c r="O489" s="41"/>
      <c r="P489" s="41"/>
      <c r="Q489" s="41"/>
      <c r="R489" s="41"/>
      <c r="S489" s="41"/>
      <c r="T489" s="41"/>
      <c r="U489" s="41"/>
      <c r="V489" s="41"/>
      <c r="W489" s="41"/>
      <c r="X489" s="41"/>
      <c r="Y489" s="41"/>
      <c r="Z489" s="41"/>
    </row>
    <row r="490" spans="1:26" ht="12.75" customHeight="1">
      <c r="A490" s="51"/>
      <c r="B490" s="41"/>
      <c r="C490" s="41"/>
      <c r="D490" s="41"/>
      <c r="E490" s="41"/>
      <c r="F490" s="41"/>
      <c r="G490" s="41"/>
      <c r="H490" s="41"/>
      <c r="I490" s="41"/>
      <c r="J490" s="41"/>
      <c r="K490" s="41"/>
      <c r="L490" s="50"/>
      <c r="M490" s="41"/>
      <c r="N490" s="41"/>
      <c r="O490" s="41"/>
      <c r="P490" s="41"/>
      <c r="Q490" s="41"/>
      <c r="R490" s="41"/>
      <c r="S490" s="41"/>
      <c r="T490" s="41"/>
      <c r="U490" s="41"/>
      <c r="V490" s="41"/>
      <c r="W490" s="41"/>
      <c r="X490" s="41"/>
      <c r="Y490" s="41"/>
      <c r="Z490" s="41"/>
    </row>
    <row r="491" spans="1:26" ht="12.75" customHeight="1">
      <c r="A491" s="51"/>
      <c r="B491" s="41"/>
      <c r="C491" s="41"/>
      <c r="D491" s="41"/>
      <c r="E491" s="41"/>
      <c r="F491" s="41"/>
      <c r="G491" s="41"/>
      <c r="H491" s="41"/>
      <c r="I491" s="41"/>
      <c r="J491" s="41"/>
      <c r="K491" s="41"/>
      <c r="L491" s="50"/>
      <c r="M491" s="41"/>
      <c r="N491" s="41"/>
      <c r="O491" s="41"/>
      <c r="P491" s="41"/>
      <c r="Q491" s="41"/>
      <c r="R491" s="41"/>
      <c r="S491" s="41"/>
      <c r="T491" s="41"/>
      <c r="U491" s="41"/>
      <c r="V491" s="41"/>
      <c r="W491" s="41"/>
      <c r="X491" s="41"/>
      <c r="Y491" s="41"/>
      <c r="Z491" s="41"/>
    </row>
    <row r="492" spans="1:26" ht="12.75" customHeight="1">
      <c r="A492" s="51"/>
      <c r="B492" s="41"/>
      <c r="C492" s="41"/>
      <c r="D492" s="41"/>
      <c r="E492" s="41"/>
      <c r="F492" s="41"/>
      <c r="G492" s="41"/>
      <c r="H492" s="41"/>
      <c r="I492" s="41"/>
      <c r="J492" s="41"/>
      <c r="K492" s="41"/>
      <c r="L492" s="50"/>
      <c r="M492" s="41"/>
      <c r="N492" s="41"/>
      <c r="O492" s="41"/>
      <c r="P492" s="41"/>
      <c r="Q492" s="41"/>
      <c r="R492" s="41"/>
      <c r="S492" s="41"/>
      <c r="T492" s="41"/>
      <c r="U492" s="41"/>
      <c r="V492" s="41"/>
      <c r="W492" s="41"/>
      <c r="X492" s="41"/>
      <c r="Y492" s="41"/>
      <c r="Z492" s="41"/>
    </row>
    <row r="493" spans="1:26" ht="12.75" customHeight="1">
      <c r="A493" s="51"/>
      <c r="B493" s="41"/>
      <c r="C493" s="41"/>
      <c r="D493" s="41"/>
      <c r="E493" s="41"/>
      <c r="F493" s="41"/>
      <c r="G493" s="41"/>
      <c r="H493" s="41"/>
      <c r="I493" s="41"/>
      <c r="J493" s="41"/>
      <c r="K493" s="41"/>
      <c r="L493" s="50"/>
      <c r="M493" s="41"/>
      <c r="N493" s="41"/>
      <c r="O493" s="41"/>
      <c r="P493" s="41"/>
      <c r="Q493" s="41"/>
      <c r="R493" s="41"/>
      <c r="S493" s="41"/>
      <c r="T493" s="41"/>
      <c r="U493" s="41"/>
      <c r="V493" s="41"/>
      <c r="W493" s="41"/>
      <c r="X493" s="41"/>
      <c r="Y493" s="41"/>
      <c r="Z493" s="41"/>
    </row>
    <row r="494" spans="1:26" ht="12.75" customHeight="1">
      <c r="A494" s="51"/>
      <c r="B494" s="41"/>
      <c r="C494" s="41"/>
      <c r="D494" s="41"/>
      <c r="E494" s="41"/>
      <c r="F494" s="41"/>
      <c r="G494" s="41"/>
      <c r="H494" s="41"/>
      <c r="I494" s="41"/>
      <c r="J494" s="41"/>
      <c r="K494" s="41"/>
      <c r="L494" s="50"/>
      <c r="M494" s="41"/>
      <c r="N494" s="41"/>
      <c r="O494" s="41"/>
      <c r="P494" s="41"/>
      <c r="Q494" s="41"/>
      <c r="R494" s="41"/>
      <c r="S494" s="41"/>
      <c r="T494" s="41"/>
      <c r="U494" s="41"/>
      <c r="V494" s="41"/>
      <c r="W494" s="41"/>
      <c r="X494" s="41"/>
      <c r="Y494" s="41"/>
      <c r="Z494" s="41"/>
    </row>
    <row r="495" spans="1:26" ht="12.75" customHeight="1">
      <c r="A495" s="51"/>
      <c r="B495" s="41"/>
      <c r="C495" s="41"/>
      <c r="D495" s="41"/>
      <c r="E495" s="41"/>
      <c r="F495" s="41"/>
      <c r="G495" s="41"/>
      <c r="H495" s="41"/>
      <c r="I495" s="41"/>
      <c r="J495" s="41"/>
      <c r="K495" s="41"/>
      <c r="L495" s="50"/>
      <c r="M495" s="41"/>
      <c r="N495" s="41"/>
      <c r="O495" s="41"/>
      <c r="P495" s="41"/>
      <c r="Q495" s="41"/>
      <c r="R495" s="41"/>
      <c r="S495" s="41"/>
      <c r="T495" s="41"/>
      <c r="U495" s="41"/>
      <c r="V495" s="41"/>
      <c r="W495" s="41"/>
      <c r="X495" s="41"/>
      <c r="Y495" s="41"/>
      <c r="Z495" s="41"/>
    </row>
    <row r="496" spans="1:26" ht="12.75" customHeight="1">
      <c r="A496" s="51"/>
      <c r="B496" s="41"/>
      <c r="C496" s="41"/>
      <c r="D496" s="41"/>
      <c r="E496" s="41"/>
      <c r="F496" s="41"/>
      <c r="G496" s="41"/>
      <c r="H496" s="41"/>
      <c r="I496" s="41"/>
      <c r="J496" s="41"/>
      <c r="K496" s="41"/>
      <c r="L496" s="50"/>
      <c r="M496" s="41"/>
      <c r="N496" s="41"/>
      <c r="O496" s="41"/>
      <c r="P496" s="41"/>
      <c r="Q496" s="41"/>
      <c r="R496" s="41"/>
      <c r="S496" s="41"/>
      <c r="T496" s="41"/>
      <c r="U496" s="41"/>
      <c r="V496" s="41"/>
      <c r="W496" s="41"/>
      <c r="X496" s="41"/>
      <c r="Y496" s="41"/>
      <c r="Z496" s="41"/>
    </row>
    <row r="497" spans="1:26" ht="12.75" customHeight="1">
      <c r="A497" s="51"/>
      <c r="B497" s="41"/>
      <c r="C497" s="41"/>
      <c r="D497" s="41"/>
      <c r="E497" s="41"/>
      <c r="F497" s="41"/>
      <c r="G497" s="41"/>
      <c r="H497" s="41"/>
      <c r="I497" s="41"/>
      <c r="J497" s="41"/>
      <c r="K497" s="41"/>
      <c r="L497" s="50"/>
      <c r="M497" s="41"/>
      <c r="N497" s="41"/>
      <c r="O497" s="41"/>
      <c r="P497" s="41"/>
      <c r="Q497" s="41"/>
      <c r="R497" s="41"/>
      <c r="S497" s="41"/>
      <c r="T497" s="41"/>
      <c r="U497" s="41"/>
      <c r="V497" s="41"/>
      <c r="W497" s="41"/>
      <c r="X497" s="41"/>
      <c r="Y497" s="41"/>
      <c r="Z497" s="41"/>
    </row>
    <row r="498" spans="1:26" ht="12.75" customHeight="1">
      <c r="A498" s="51"/>
      <c r="B498" s="41"/>
      <c r="C498" s="41"/>
      <c r="D498" s="41"/>
      <c r="E498" s="41"/>
      <c r="F498" s="41"/>
      <c r="G498" s="41"/>
      <c r="H498" s="41"/>
      <c r="I498" s="41"/>
      <c r="J498" s="41"/>
      <c r="K498" s="41"/>
      <c r="L498" s="50"/>
      <c r="M498" s="41"/>
      <c r="N498" s="41"/>
      <c r="O498" s="41"/>
      <c r="P498" s="41"/>
      <c r="Q498" s="41"/>
      <c r="R498" s="41"/>
      <c r="S498" s="41"/>
      <c r="T498" s="41"/>
      <c r="U498" s="41"/>
      <c r="V498" s="41"/>
      <c r="W498" s="41"/>
      <c r="X498" s="41"/>
      <c r="Y498" s="41"/>
      <c r="Z498" s="41"/>
    </row>
    <row r="499" spans="1:26" ht="12.75" customHeight="1">
      <c r="A499" s="51"/>
      <c r="B499" s="41"/>
      <c r="C499" s="41"/>
      <c r="D499" s="41"/>
      <c r="E499" s="41"/>
      <c r="F499" s="41"/>
      <c r="G499" s="41"/>
      <c r="H499" s="41"/>
      <c r="I499" s="41"/>
      <c r="J499" s="41"/>
      <c r="K499" s="41"/>
      <c r="L499" s="50"/>
      <c r="M499" s="41"/>
      <c r="N499" s="41"/>
      <c r="O499" s="41"/>
      <c r="P499" s="41"/>
      <c r="Q499" s="41"/>
      <c r="R499" s="41"/>
      <c r="S499" s="41"/>
      <c r="T499" s="41"/>
      <c r="U499" s="41"/>
      <c r="V499" s="41"/>
      <c r="W499" s="41"/>
      <c r="X499" s="41"/>
      <c r="Y499" s="41"/>
      <c r="Z499" s="41"/>
    </row>
    <row r="500" spans="1:26" ht="12.75" customHeight="1">
      <c r="A500" s="51"/>
      <c r="B500" s="41"/>
      <c r="C500" s="41"/>
      <c r="D500" s="41"/>
      <c r="E500" s="41"/>
      <c r="F500" s="41"/>
      <c r="G500" s="41"/>
      <c r="H500" s="41"/>
      <c r="I500" s="41"/>
      <c r="J500" s="41"/>
      <c r="K500" s="41"/>
      <c r="L500" s="50"/>
      <c r="M500" s="41"/>
      <c r="N500" s="41"/>
      <c r="O500" s="41"/>
      <c r="P500" s="41"/>
      <c r="Q500" s="41"/>
      <c r="R500" s="41"/>
      <c r="S500" s="41"/>
      <c r="T500" s="41"/>
      <c r="U500" s="41"/>
      <c r="V500" s="41"/>
      <c r="W500" s="41"/>
      <c r="X500" s="41"/>
      <c r="Y500" s="41"/>
      <c r="Z500" s="41"/>
    </row>
    <row r="501" spans="1:26" ht="12.75" customHeight="1">
      <c r="A501" s="51"/>
      <c r="B501" s="41"/>
      <c r="C501" s="41"/>
      <c r="D501" s="41"/>
      <c r="E501" s="41"/>
      <c r="F501" s="41"/>
      <c r="G501" s="41"/>
      <c r="H501" s="41"/>
      <c r="I501" s="41"/>
      <c r="J501" s="41"/>
      <c r="K501" s="41"/>
      <c r="L501" s="50"/>
      <c r="M501" s="41"/>
      <c r="N501" s="41"/>
      <c r="O501" s="41"/>
      <c r="P501" s="41"/>
      <c r="Q501" s="41"/>
      <c r="R501" s="41"/>
      <c r="S501" s="41"/>
      <c r="T501" s="41"/>
      <c r="U501" s="41"/>
      <c r="V501" s="41"/>
      <c r="W501" s="41"/>
      <c r="X501" s="41"/>
      <c r="Y501" s="41"/>
      <c r="Z501" s="41"/>
    </row>
    <row r="502" spans="1:26" ht="12.75" customHeight="1">
      <c r="A502" s="51"/>
      <c r="B502" s="41"/>
      <c r="C502" s="41"/>
      <c r="D502" s="41"/>
      <c r="E502" s="41"/>
      <c r="F502" s="41"/>
      <c r="G502" s="41"/>
      <c r="H502" s="41"/>
      <c r="I502" s="41"/>
      <c r="J502" s="41"/>
      <c r="K502" s="41"/>
      <c r="L502" s="50"/>
      <c r="M502" s="41"/>
      <c r="N502" s="41"/>
      <c r="O502" s="41"/>
      <c r="P502" s="41"/>
      <c r="Q502" s="41"/>
      <c r="R502" s="41"/>
      <c r="S502" s="41"/>
      <c r="T502" s="41"/>
      <c r="U502" s="41"/>
      <c r="V502" s="41"/>
      <c r="W502" s="41"/>
      <c r="X502" s="41"/>
      <c r="Y502" s="41"/>
      <c r="Z502" s="41"/>
    </row>
    <row r="503" spans="1:26" ht="12.75" customHeight="1">
      <c r="A503" s="51"/>
      <c r="B503" s="41"/>
      <c r="C503" s="41"/>
      <c r="D503" s="41"/>
      <c r="E503" s="41"/>
      <c r="F503" s="41"/>
      <c r="G503" s="41"/>
      <c r="H503" s="41"/>
      <c r="I503" s="41"/>
      <c r="J503" s="41"/>
      <c r="K503" s="41"/>
      <c r="L503" s="50"/>
      <c r="M503" s="41"/>
      <c r="N503" s="41"/>
      <c r="O503" s="41"/>
      <c r="P503" s="41"/>
      <c r="Q503" s="41"/>
      <c r="R503" s="41"/>
      <c r="S503" s="41"/>
      <c r="T503" s="41"/>
      <c r="U503" s="41"/>
      <c r="V503" s="41"/>
      <c r="W503" s="41"/>
      <c r="X503" s="41"/>
      <c r="Y503" s="41"/>
      <c r="Z503" s="41"/>
    </row>
    <row r="504" spans="1:26" ht="12.75" customHeight="1">
      <c r="A504" s="51"/>
      <c r="B504" s="41"/>
      <c r="C504" s="41"/>
      <c r="D504" s="41"/>
      <c r="E504" s="41"/>
      <c r="F504" s="41"/>
      <c r="G504" s="41"/>
      <c r="H504" s="41"/>
      <c r="I504" s="41"/>
      <c r="J504" s="41"/>
      <c r="K504" s="41"/>
      <c r="L504" s="50"/>
      <c r="M504" s="41"/>
      <c r="N504" s="41"/>
      <c r="O504" s="41"/>
      <c r="P504" s="41"/>
      <c r="Q504" s="41"/>
      <c r="R504" s="41"/>
      <c r="S504" s="41"/>
      <c r="T504" s="41"/>
      <c r="U504" s="41"/>
      <c r="V504" s="41"/>
      <c r="W504" s="41"/>
      <c r="X504" s="41"/>
      <c r="Y504" s="41"/>
      <c r="Z504" s="41"/>
    </row>
    <row r="505" spans="1:26" ht="12.75" customHeight="1">
      <c r="A505" s="51"/>
      <c r="B505" s="41"/>
      <c r="C505" s="41"/>
      <c r="D505" s="41"/>
      <c r="E505" s="41"/>
      <c r="F505" s="41"/>
      <c r="G505" s="41"/>
      <c r="H505" s="41"/>
      <c r="I505" s="41"/>
      <c r="J505" s="41"/>
      <c r="K505" s="41"/>
      <c r="L505" s="50"/>
      <c r="M505" s="41"/>
      <c r="N505" s="41"/>
      <c r="O505" s="41"/>
      <c r="P505" s="41"/>
      <c r="Q505" s="41"/>
      <c r="R505" s="41"/>
      <c r="S505" s="41"/>
      <c r="T505" s="41"/>
      <c r="U505" s="41"/>
      <c r="V505" s="41"/>
      <c r="W505" s="41"/>
      <c r="X505" s="41"/>
      <c r="Y505" s="41"/>
      <c r="Z505" s="41"/>
    </row>
    <row r="506" spans="1:26" ht="12.75" customHeight="1">
      <c r="A506" s="51"/>
      <c r="B506" s="41"/>
      <c r="C506" s="41"/>
      <c r="D506" s="41"/>
      <c r="E506" s="41"/>
      <c r="F506" s="41"/>
      <c r="G506" s="41"/>
      <c r="H506" s="41"/>
      <c r="I506" s="41"/>
      <c r="J506" s="41"/>
      <c r="K506" s="41"/>
      <c r="L506" s="50"/>
      <c r="M506" s="41"/>
      <c r="N506" s="41"/>
      <c r="O506" s="41"/>
      <c r="P506" s="41"/>
      <c r="Q506" s="41"/>
      <c r="R506" s="41"/>
      <c r="S506" s="41"/>
      <c r="T506" s="41"/>
      <c r="U506" s="41"/>
      <c r="V506" s="41"/>
      <c r="W506" s="41"/>
      <c r="X506" s="41"/>
      <c r="Y506" s="41"/>
      <c r="Z506" s="41"/>
    </row>
    <row r="507" spans="1:26" ht="12.75" customHeight="1">
      <c r="A507" s="51"/>
      <c r="B507" s="41"/>
      <c r="C507" s="41"/>
      <c r="D507" s="41"/>
      <c r="E507" s="41"/>
      <c r="F507" s="41"/>
      <c r="G507" s="41"/>
      <c r="H507" s="41"/>
      <c r="I507" s="41"/>
      <c r="J507" s="41"/>
      <c r="K507" s="41"/>
      <c r="L507" s="50"/>
      <c r="M507" s="41"/>
      <c r="N507" s="41"/>
      <c r="O507" s="41"/>
      <c r="P507" s="41"/>
      <c r="Q507" s="41"/>
      <c r="R507" s="41"/>
      <c r="S507" s="41"/>
      <c r="T507" s="41"/>
      <c r="U507" s="41"/>
      <c r="V507" s="41"/>
      <c r="W507" s="41"/>
      <c r="X507" s="41"/>
      <c r="Y507" s="41"/>
      <c r="Z507" s="41"/>
    </row>
    <row r="508" spans="1:26" ht="12.75" customHeight="1">
      <c r="A508" s="51"/>
      <c r="B508" s="41"/>
      <c r="C508" s="41"/>
      <c r="D508" s="41"/>
      <c r="E508" s="41"/>
      <c r="F508" s="41"/>
      <c r="G508" s="41"/>
      <c r="H508" s="41"/>
      <c r="I508" s="41"/>
      <c r="J508" s="41"/>
      <c r="K508" s="41"/>
      <c r="L508" s="50"/>
      <c r="M508" s="41"/>
      <c r="N508" s="41"/>
      <c r="O508" s="41"/>
      <c r="P508" s="41"/>
      <c r="Q508" s="41"/>
      <c r="R508" s="41"/>
      <c r="S508" s="41"/>
      <c r="T508" s="41"/>
      <c r="U508" s="41"/>
      <c r="V508" s="41"/>
      <c r="W508" s="41"/>
      <c r="X508" s="41"/>
      <c r="Y508" s="41"/>
      <c r="Z508" s="41"/>
    </row>
    <row r="509" spans="1:26" ht="12.75" customHeight="1">
      <c r="A509" s="51"/>
      <c r="B509" s="41"/>
      <c r="C509" s="41"/>
      <c r="D509" s="41"/>
      <c r="E509" s="41"/>
      <c r="F509" s="41"/>
      <c r="G509" s="41"/>
      <c r="H509" s="41"/>
      <c r="I509" s="41"/>
      <c r="J509" s="41"/>
      <c r="K509" s="41"/>
      <c r="L509" s="50"/>
      <c r="M509" s="41"/>
      <c r="N509" s="41"/>
      <c r="O509" s="41"/>
      <c r="P509" s="41"/>
      <c r="Q509" s="41"/>
      <c r="R509" s="41"/>
      <c r="S509" s="41"/>
      <c r="T509" s="41"/>
      <c r="U509" s="41"/>
      <c r="V509" s="41"/>
      <c r="W509" s="41"/>
      <c r="X509" s="41"/>
      <c r="Y509" s="41"/>
      <c r="Z509" s="41"/>
    </row>
    <row r="510" spans="1:26" ht="12.75" customHeight="1">
      <c r="A510" s="51"/>
      <c r="B510" s="41"/>
      <c r="C510" s="41"/>
      <c r="D510" s="41"/>
      <c r="E510" s="41"/>
      <c r="F510" s="41"/>
      <c r="G510" s="41"/>
      <c r="H510" s="41"/>
      <c r="I510" s="41"/>
      <c r="J510" s="41"/>
      <c r="K510" s="41"/>
      <c r="L510" s="50"/>
      <c r="M510" s="41"/>
      <c r="N510" s="41"/>
      <c r="O510" s="41"/>
      <c r="P510" s="41"/>
      <c r="Q510" s="41"/>
      <c r="R510" s="41"/>
      <c r="S510" s="41"/>
      <c r="T510" s="41"/>
      <c r="U510" s="41"/>
      <c r="V510" s="41"/>
      <c r="W510" s="41"/>
      <c r="X510" s="41"/>
      <c r="Y510" s="41"/>
      <c r="Z510" s="41"/>
    </row>
    <row r="511" spans="1:26" ht="12.75" customHeight="1">
      <c r="A511" s="51"/>
      <c r="B511" s="41"/>
      <c r="C511" s="41"/>
      <c r="D511" s="41"/>
      <c r="E511" s="41"/>
      <c r="F511" s="41"/>
      <c r="G511" s="41"/>
      <c r="H511" s="41"/>
      <c r="I511" s="41"/>
      <c r="J511" s="41"/>
      <c r="K511" s="41"/>
      <c r="L511" s="50"/>
      <c r="M511" s="41"/>
      <c r="N511" s="41"/>
      <c r="O511" s="41"/>
      <c r="P511" s="41"/>
      <c r="Q511" s="41"/>
      <c r="R511" s="41"/>
      <c r="S511" s="41"/>
      <c r="T511" s="41"/>
      <c r="U511" s="41"/>
      <c r="V511" s="41"/>
      <c r="W511" s="41"/>
      <c r="X511" s="41"/>
      <c r="Y511" s="41"/>
      <c r="Z511" s="41"/>
    </row>
    <row r="512" spans="1:26" ht="12.75" customHeight="1">
      <c r="A512" s="51"/>
      <c r="B512" s="41"/>
      <c r="C512" s="41"/>
      <c r="D512" s="41"/>
      <c r="E512" s="41"/>
      <c r="F512" s="41"/>
      <c r="G512" s="41"/>
      <c r="H512" s="41"/>
      <c r="I512" s="41"/>
      <c r="J512" s="41"/>
      <c r="K512" s="41"/>
      <c r="L512" s="50"/>
      <c r="M512" s="41"/>
      <c r="N512" s="41"/>
      <c r="O512" s="41"/>
      <c r="P512" s="41"/>
      <c r="Q512" s="41"/>
      <c r="R512" s="41"/>
      <c r="S512" s="41"/>
      <c r="T512" s="41"/>
      <c r="U512" s="41"/>
      <c r="V512" s="41"/>
      <c r="W512" s="41"/>
      <c r="X512" s="41"/>
      <c r="Y512" s="41"/>
      <c r="Z512" s="41"/>
    </row>
    <row r="513" spans="1:26" ht="12.75" customHeight="1">
      <c r="A513" s="51"/>
      <c r="B513" s="41"/>
      <c r="C513" s="41"/>
      <c r="D513" s="41"/>
      <c r="E513" s="41"/>
      <c r="F513" s="41"/>
      <c r="G513" s="41"/>
      <c r="H513" s="41"/>
      <c r="I513" s="41"/>
      <c r="J513" s="41"/>
      <c r="K513" s="41"/>
      <c r="L513" s="50"/>
      <c r="M513" s="41"/>
      <c r="N513" s="41"/>
      <c r="O513" s="41"/>
      <c r="P513" s="41"/>
      <c r="Q513" s="41"/>
      <c r="R513" s="41"/>
      <c r="S513" s="41"/>
      <c r="T513" s="41"/>
      <c r="U513" s="41"/>
      <c r="V513" s="41"/>
      <c r="W513" s="41"/>
      <c r="X513" s="41"/>
      <c r="Y513" s="41"/>
      <c r="Z513" s="41"/>
    </row>
    <row r="514" spans="1:26" ht="12.75" customHeight="1">
      <c r="A514" s="51"/>
      <c r="B514" s="41"/>
      <c r="C514" s="41"/>
      <c r="D514" s="41"/>
      <c r="E514" s="41"/>
      <c r="F514" s="41"/>
      <c r="G514" s="41"/>
      <c r="H514" s="41"/>
      <c r="I514" s="41"/>
      <c r="J514" s="41"/>
      <c r="K514" s="41"/>
      <c r="L514" s="50"/>
      <c r="M514" s="41"/>
      <c r="N514" s="41"/>
      <c r="O514" s="41"/>
      <c r="P514" s="41"/>
      <c r="Q514" s="41"/>
      <c r="R514" s="41"/>
      <c r="S514" s="41"/>
      <c r="T514" s="41"/>
      <c r="U514" s="41"/>
      <c r="V514" s="41"/>
      <c r="W514" s="41"/>
      <c r="X514" s="41"/>
      <c r="Y514" s="41"/>
      <c r="Z514" s="41"/>
    </row>
    <row r="515" spans="1:26" ht="12.75" customHeight="1">
      <c r="A515" s="51"/>
      <c r="B515" s="41"/>
      <c r="C515" s="41"/>
      <c r="D515" s="41"/>
      <c r="E515" s="41"/>
      <c r="F515" s="41"/>
      <c r="G515" s="41"/>
      <c r="H515" s="41"/>
      <c r="I515" s="41"/>
      <c r="J515" s="41"/>
      <c r="K515" s="41"/>
      <c r="L515" s="50"/>
      <c r="M515" s="41"/>
      <c r="N515" s="41"/>
      <c r="O515" s="41"/>
      <c r="P515" s="41"/>
      <c r="Q515" s="41"/>
      <c r="R515" s="41"/>
      <c r="S515" s="41"/>
      <c r="T515" s="41"/>
      <c r="U515" s="41"/>
      <c r="V515" s="41"/>
      <c r="W515" s="41"/>
      <c r="X515" s="41"/>
      <c r="Y515" s="41"/>
      <c r="Z515" s="41"/>
    </row>
    <row r="516" spans="1:26" ht="12.75" customHeight="1">
      <c r="A516" s="51"/>
      <c r="B516" s="41"/>
      <c r="C516" s="41"/>
      <c r="D516" s="41"/>
      <c r="E516" s="41"/>
      <c r="F516" s="41"/>
      <c r="G516" s="41"/>
      <c r="H516" s="41"/>
      <c r="I516" s="41"/>
      <c r="J516" s="41"/>
      <c r="K516" s="41"/>
      <c r="L516" s="50"/>
      <c r="M516" s="41"/>
      <c r="N516" s="41"/>
      <c r="O516" s="41"/>
      <c r="P516" s="41"/>
      <c r="Q516" s="41"/>
      <c r="R516" s="41"/>
      <c r="S516" s="41"/>
      <c r="T516" s="41"/>
      <c r="U516" s="41"/>
      <c r="V516" s="41"/>
      <c r="W516" s="41"/>
      <c r="X516" s="41"/>
      <c r="Y516" s="41"/>
      <c r="Z516" s="41"/>
    </row>
    <row r="517" spans="1:26" ht="12.75" customHeight="1">
      <c r="A517" s="51"/>
      <c r="B517" s="41"/>
      <c r="C517" s="41"/>
      <c r="D517" s="41"/>
      <c r="E517" s="41"/>
      <c r="F517" s="41"/>
      <c r="G517" s="41"/>
      <c r="H517" s="41"/>
      <c r="I517" s="41"/>
      <c r="J517" s="41"/>
      <c r="K517" s="41"/>
      <c r="L517" s="50"/>
      <c r="M517" s="41"/>
      <c r="N517" s="41"/>
      <c r="O517" s="41"/>
      <c r="P517" s="41"/>
      <c r="Q517" s="41"/>
      <c r="R517" s="41"/>
      <c r="S517" s="41"/>
      <c r="T517" s="41"/>
      <c r="U517" s="41"/>
      <c r="V517" s="41"/>
      <c r="W517" s="41"/>
      <c r="X517" s="41"/>
      <c r="Y517" s="41"/>
      <c r="Z517" s="41"/>
    </row>
    <row r="518" spans="1:26" ht="12.75" customHeight="1">
      <c r="A518" s="51"/>
      <c r="B518" s="41"/>
      <c r="C518" s="41"/>
      <c r="D518" s="41"/>
      <c r="E518" s="41"/>
      <c r="F518" s="41"/>
      <c r="G518" s="41"/>
      <c r="H518" s="41"/>
      <c r="I518" s="41"/>
      <c r="J518" s="41"/>
      <c r="K518" s="41"/>
      <c r="L518" s="50"/>
      <c r="M518" s="41"/>
      <c r="N518" s="41"/>
      <c r="O518" s="41"/>
      <c r="P518" s="41"/>
      <c r="Q518" s="41"/>
      <c r="R518" s="41"/>
      <c r="S518" s="41"/>
      <c r="T518" s="41"/>
      <c r="U518" s="41"/>
      <c r="V518" s="41"/>
      <c r="W518" s="41"/>
      <c r="X518" s="41"/>
      <c r="Y518" s="41"/>
      <c r="Z518" s="41"/>
    </row>
    <row r="519" spans="1:26" ht="12.75" customHeight="1">
      <c r="A519" s="51"/>
      <c r="B519" s="41"/>
      <c r="C519" s="41"/>
      <c r="D519" s="41"/>
      <c r="E519" s="41"/>
      <c r="F519" s="41"/>
      <c r="G519" s="41"/>
      <c r="H519" s="41"/>
      <c r="I519" s="41"/>
      <c r="J519" s="41"/>
      <c r="K519" s="41"/>
      <c r="L519" s="50"/>
      <c r="M519" s="41"/>
      <c r="N519" s="41"/>
      <c r="O519" s="41"/>
      <c r="P519" s="41"/>
      <c r="Q519" s="41"/>
      <c r="R519" s="41"/>
      <c r="S519" s="41"/>
      <c r="T519" s="41"/>
      <c r="U519" s="41"/>
      <c r="V519" s="41"/>
      <c r="W519" s="41"/>
      <c r="X519" s="41"/>
      <c r="Y519" s="41"/>
      <c r="Z519" s="41"/>
    </row>
    <row r="520" spans="1:26" ht="12.75" customHeight="1">
      <c r="A520" s="51"/>
      <c r="B520" s="41"/>
      <c r="C520" s="41"/>
      <c r="D520" s="41"/>
      <c r="E520" s="41"/>
      <c r="F520" s="41"/>
      <c r="G520" s="41"/>
      <c r="H520" s="41"/>
      <c r="I520" s="41"/>
      <c r="J520" s="41"/>
      <c r="K520" s="41"/>
      <c r="L520" s="50"/>
      <c r="M520" s="41"/>
      <c r="N520" s="41"/>
      <c r="O520" s="41"/>
      <c r="P520" s="41"/>
      <c r="Q520" s="41"/>
      <c r="R520" s="41"/>
      <c r="S520" s="41"/>
      <c r="T520" s="41"/>
      <c r="U520" s="41"/>
      <c r="V520" s="41"/>
      <c r="W520" s="41"/>
      <c r="X520" s="41"/>
      <c r="Y520" s="41"/>
      <c r="Z520" s="41"/>
    </row>
    <row r="521" spans="1:26" ht="12.75" customHeight="1">
      <c r="A521" s="51"/>
      <c r="B521" s="41"/>
      <c r="C521" s="41"/>
      <c r="D521" s="41"/>
      <c r="E521" s="41"/>
      <c r="F521" s="41"/>
      <c r="G521" s="41"/>
      <c r="H521" s="41"/>
      <c r="I521" s="41"/>
      <c r="J521" s="41"/>
      <c r="K521" s="41"/>
      <c r="L521" s="50"/>
      <c r="M521" s="41"/>
      <c r="N521" s="41"/>
      <c r="O521" s="41"/>
      <c r="P521" s="41"/>
      <c r="Q521" s="41"/>
      <c r="R521" s="41"/>
      <c r="S521" s="41"/>
      <c r="T521" s="41"/>
      <c r="U521" s="41"/>
      <c r="V521" s="41"/>
      <c r="W521" s="41"/>
      <c r="X521" s="41"/>
      <c r="Y521" s="41"/>
      <c r="Z521" s="41"/>
    </row>
    <row r="522" spans="1:26" ht="12.75" customHeight="1">
      <c r="A522" s="51"/>
      <c r="B522" s="41"/>
      <c r="C522" s="41"/>
      <c r="D522" s="41"/>
      <c r="E522" s="41"/>
      <c r="F522" s="41"/>
      <c r="G522" s="41"/>
      <c r="H522" s="41"/>
      <c r="I522" s="41"/>
      <c r="J522" s="41"/>
      <c r="K522" s="41"/>
      <c r="L522" s="50"/>
      <c r="M522" s="41"/>
      <c r="N522" s="41"/>
      <c r="O522" s="41"/>
      <c r="P522" s="41"/>
      <c r="Q522" s="41"/>
      <c r="R522" s="41"/>
      <c r="S522" s="41"/>
      <c r="T522" s="41"/>
      <c r="U522" s="41"/>
      <c r="V522" s="41"/>
      <c r="W522" s="41"/>
      <c r="X522" s="41"/>
      <c r="Y522" s="41"/>
      <c r="Z522" s="41"/>
    </row>
    <row r="523" spans="1:26" ht="12.75" customHeight="1">
      <c r="A523" s="51"/>
      <c r="B523" s="41"/>
      <c r="C523" s="41"/>
      <c r="D523" s="41"/>
      <c r="E523" s="41"/>
      <c r="F523" s="41"/>
      <c r="G523" s="41"/>
      <c r="H523" s="41"/>
      <c r="I523" s="41"/>
      <c r="J523" s="41"/>
      <c r="K523" s="41"/>
      <c r="L523" s="50"/>
      <c r="M523" s="41"/>
      <c r="N523" s="41"/>
      <c r="O523" s="41"/>
      <c r="P523" s="41"/>
      <c r="Q523" s="41"/>
      <c r="R523" s="41"/>
      <c r="S523" s="41"/>
      <c r="T523" s="41"/>
      <c r="U523" s="41"/>
      <c r="V523" s="41"/>
      <c r="W523" s="41"/>
      <c r="X523" s="41"/>
      <c r="Y523" s="41"/>
      <c r="Z523" s="41"/>
    </row>
    <row r="524" spans="1:26" ht="12.75" customHeight="1">
      <c r="A524" s="51"/>
      <c r="B524" s="41"/>
      <c r="C524" s="41"/>
      <c r="D524" s="41"/>
      <c r="E524" s="41"/>
      <c r="F524" s="41"/>
      <c r="G524" s="41"/>
      <c r="H524" s="41"/>
      <c r="I524" s="41"/>
      <c r="J524" s="41"/>
      <c r="K524" s="41"/>
      <c r="L524" s="50"/>
      <c r="M524" s="41"/>
      <c r="N524" s="41"/>
      <c r="O524" s="41"/>
      <c r="P524" s="41"/>
      <c r="Q524" s="41"/>
      <c r="R524" s="41"/>
      <c r="S524" s="41"/>
      <c r="T524" s="41"/>
      <c r="U524" s="41"/>
      <c r="V524" s="41"/>
      <c r="W524" s="41"/>
      <c r="X524" s="41"/>
      <c r="Y524" s="41"/>
      <c r="Z524" s="41"/>
    </row>
    <row r="525" spans="1:26" ht="12.75" customHeight="1">
      <c r="A525" s="51"/>
      <c r="B525" s="41"/>
      <c r="C525" s="41"/>
      <c r="D525" s="41"/>
      <c r="E525" s="41"/>
      <c r="F525" s="41"/>
      <c r="G525" s="41"/>
      <c r="H525" s="41"/>
      <c r="I525" s="41"/>
      <c r="J525" s="41"/>
      <c r="K525" s="41"/>
      <c r="L525" s="50"/>
      <c r="M525" s="41"/>
      <c r="N525" s="41"/>
      <c r="O525" s="41"/>
      <c r="P525" s="41"/>
      <c r="Q525" s="41"/>
      <c r="R525" s="41"/>
      <c r="S525" s="41"/>
      <c r="T525" s="41"/>
      <c r="U525" s="41"/>
      <c r="V525" s="41"/>
      <c r="W525" s="41"/>
      <c r="X525" s="41"/>
      <c r="Y525" s="41"/>
      <c r="Z525" s="41"/>
    </row>
    <row r="526" spans="1:26" ht="12.75" customHeight="1">
      <c r="A526" s="51"/>
      <c r="B526" s="41"/>
      <c r="C526" s="41"/>
      <c r="D526" s="41"/>
      <c r="E526" s="41"/>
      <c r="F526" s="41"/>
      <c r="G526" s="41"/>
      <c r="H526" s="41"/>
      <c r="I526" s="41"/>
      <c r="J526" s="41"/>
      <c r="K526" s="41"/>
      <c r="L526" s="50"/>
      <c r="M526" s="41"/>
      <c r="N526" s="41"/>
      <c r="O526" s="41"/>
      <c r="P526" s="41"/>
      <c r="Q526" s="41"/>
      <c r="R526" s="41"/>
      <c r="S526" s="41"/>
      <c r="T526" s="41"/>
      <c r="U526" s="41"/>
      <c r="V526" s="41"/>
      <c r="W526" s="41"/>
      <c r="X526" s="41"/>
      <c r="Y526" s="41"/>
      <c r="Z526" s="41"/>
    </row>
    <row r="527" spans="1:26" ht="12.75" customHeight="1">
      <c r="A527" s="51"/>
      <c r="B527" s="41"/>
      <c r="C527" s="41"/>
      <c r="D527" s="41"/>
      <c r="E527" s="41"/>
      <c r="F527" s="41"/>
      <c r="G527" s="41"/>
      <c r="H527" s="41"/>
      <c r="I527" s="41"/>
      <c r="J527" s="41"/>
      <c r="K527" s="41"/>
      <c r="L527" s="50"/>
      <c r="M527" s="41"/>
      <c r="N527" s="41"/>
      <c r="O527" s="41"/>
      <c r="P527" s="41"/>
      <c r="Q527" s="41"/>
      <c r="R527" s="41"/>
      <c r="S527" s="41"/>
      <c r="T527" s="41"/>
      <c r="U527" s="41"/>
      <c r="V527" s="41"/>
      <c r="W527" s="41"/>
      <c r="X527" s="41"/>
      <c r="Y527" s="41"/>
      <c r="Z527" s="41"/>
    </row>
    <row r="528" spans="1:26" ht="12.75" customHeight="1">
      <c r="A528" s="51"/>
      <c r="B528" s="41"/>
      <c r="C528" s="41"/>
      <c r="D528" s="41"/>
      <c r="E528" s="41"/>
      <c r="F528" s="41"/>
      <c r="G528" s="41"/>
      <c r="H528" s="41"/>
      <c r="I528" s="41"/>
      <c r="J528" s="41"/>
      <c r="K528" s="41"/>
      <c r="L528" s="50"/>
      <c r="M528" s="41"/>
      <c r="N528" s="41"/>
      <c r="O528" s="41"/>
      <c r="P528" s="41"/>
      <c r="Q528" s="41"/>
      <c r="R528" s="41"/>
      <c r="S528" s="41"/>
      <c r="T528" s="41"/>
      <c r="U528" s="41"/>
      <c r="V528" s="41"/>
      <c r="W528" s="41"/>
      <c r="X528" s="41"/>
      <c r="Y528" s="41"/>
      <c r="Z528" s="41"/>
    </row>
  </sheetData>
  <mergeCells count="1">
    <mergeCell ref="B1:L1"/>
  </mergeCells>
  <conditionalFormatting sqref="B2:B5 B11 B27 B13:B24 B29">
    <cfRule type="containsText" dxfId="475" priority="90" operator="containsText" text="Ingrese el numero del item">
      <formula>NOT(ISERROR(SEARCH(("Ingrese el numero del item"),(B2))))</formula>
    </cfRule>
  </conditionalFormatting>
  <conditionalFormatting sqref="E2 E4:E5 E11 E27 E13:E24 E29">
    <cfRule type="containsText" dxfId="474" priority="91" operator="containsText" text="Ingrese la cantidad">
      <formula>NOT(ISERROR(SEARCH(("Ingrese la cantidad"),(E2))))</formula>
    </cfRule>
  </conditionalFormatting>
  <conditionalFormatting sqref="F2:G2 F4:H5 F11:H11 F27:H27 F13:H24 F29:H29">
    <cfRule type="cellIs" dxfId="473" priority="92" operator="equal">
      <formula>0</formula>
    </cfRule>
  </conditionalFormatting>
  <conditionalFormatting sqref="C2:D2 C4:D5 C11:D11 C27:D27 C13:D24 C29:D29">
    <cfRule type="cellIs" dxfId="472" priority="93" operator="equal">
      <formula>"No"</formula>
    </cfRule>
  </conditionalFormatting>
  <conditionalFormatting sqref="I4:I5 I11 I27 I13:J24 I29">
    <cfRule type="notContainsBlanks" dxfId="471" priority="94">
      <formula>LEN(TRIM(I4))&gt;0</formula>
    </cfRule>
  </conditionalFormatting>
  <conditionalFormatting sqref="J4:J5 J11 J27">
    <cfRule type="notContainsBlanks" dxfId="470" priority="95">
      <formula>LEN(TRIM(J4))&gt;0</formula>
    </cfRule>
  </conditionalFormatting>
  <conditionalFormatting sqref="E2 E4:E5 E11 E27 E13:E24 E29">
    <cfRule type="cellIs" dxfId="469" priority="97" operator="equal">
      <formula>0</formula>
    </cfRule>
  </conditionalFormatting>
  <conditionalFormatting sqref="G2:J2 F4:H5 F11:H11 F27:H27">
    <cfRule type="cellIs" dxfId="468" priority="98" operator="equal">
      <formula>0</formula>
    </cfRule>
  </conditionalFormatting>
  <conditionalFormatting sqref="E3">
    <cfRule type="containsText" dxfId="467" priority="83" operator="containsText" text="Ingrese la cantidad">
      <formula>NOT(ISERROR(SEARCH(("Ingrese la cantidad"),(E3))))</formula>
    </cfRule>
  </conditionalFormatting>
  <conditionalFormatting sqref="F3:H3">
    <cfRule type="cellIs" dxfId="466" priority="84" operator="equal">
      <formula>0</formula>
    </cfRule>
  </conditionalFormatting>
  <conditionalFormatting sqref="C3:D3">
    <cfRule type="cellIs" dxfId="465" priority="85" operator="equal">
      <formula>"No"</formula>
    </cfRule>
  </conditionalFormatting>
  <conditionalFormatting sqref="I3">
    <cfRule type="notContainsBlanks" dxfId="464" priority="86">
      <formula>LEN(TRIM(I3))&gt;0</formula>
    </cfRule>
  </conditionalFormatting>
  <conditionalFormatting sqref="J3">
    <cfRule type="notContainsBlanks" dxfId="463" priority="87">
      <formula>LEN(TRIM(J3))&gt;0</formula>
    </cfRule>
  </conditionalFormatting>
  <conditionalFormatting sqref="E3">
    <cfRule type="cellIs" dxfId="462" priority="88" operator="equal">
      <formula>0</formula>
    </cfRule>
  </conditionalFormatting>
  <conditionalFormatting sqref="F3:H3">
    <cfRule type="cellIs" dxfId="461" priority="89" operator="equal">
      <formula>0</formula>
    </cfRule>
  </conditionalFormatting>
  <conditionalFormatting sqref="B12">
    <cfRule type="containsText" dxfId="460" priority="74" operator="containsText" text="Ingrese el numero del item">
      <formula>NOT(ISERROR(SEARCH(("Ingrese el numero del item"),(B12))))</formula>
    </cfRule>
  </conditionalFormatting>
  <conditionalFormatting sqref="E12">
    <cfRule type="containsText" dxfId="459" priority="75" operator="containsText" text="Ingrese la cantidad">
      <formula>NOT(ISERROR(SEARCH(("Ingrese la cantidad"),(E12))))</formula>
    </cfRule>
  </conditionalFormatting>
  <conditionalFormatting sqref="F12:H12">
    <cfRule type="cellIs" dxfId="458" priority="76" operator="equal">
      <formula>0</formula>
    </cfRule>
  </conditionalFormatting>
  <conditionalFormatting sqref="C12:D12">
    <cfRule type="cellIs" dxfId="457" priority="77" operator="equal">
      <formula>"No"</formula>
    </cfRule>
  </conditionalFormatting>
  <conditionalFormatting sqref="I12">
    <cfRule type="notContainsBlanks" dxfId="456" priority="78">
      <formula>LEN(TRIM(I12))&gt;0</formula>
    </cfRule>
  </conditionalFormatting>
  <conditionalFormatting sqref="J12">
    <cfRule type="notContainsBlanks" dxfId="455" priority="79">
      <formula>LEN(TRIM(J12))&gt;0</formula>
    </cfRule>
  </conditionalFormatting>
  <conditionalFormatting sqref="E12">
    <cfRule type="cellIs" dxfId="454" priority="81" operator="equal">
      <formula>0</formula>
    </cfRule>
  </conditionalFormatting>
  <conditionalFormatting sqref="F12:H12">
    <cfRule type="cellIs" dxfId="453" priority="82" operator="equal">
      <formula>0</formula>
    </cfRule>
  </conditionalFormatting>
  <conditionalFormatting sqref="J29">
    <cfRule type="notContainsBlanks" dxfId="452" priority="73">
      <formula>LEN(TRIM(J29))&gt;0</formula>
    </cfRule>
  </conditionalFormatting>
  <conditionalFormatting sqref="B6">
    <cfRule type="containsText" dxfId="451" priority="64" operator="containsText" text="Ingrese el numero del item">
      <formula>NOT(ISERROR(SEARCH(("Ingrese el numero del item"),(B6))))</formula>
    </cfRule>
  </conditionalFormatting>
  <conditionalFormatting sqref="E6">
    <cfRule type="containsText" dxfId="450" priority="65" operator="containsText" text="Ingrese la cantidad">
      <formula>NOT(ISERROR(SEARCH(("Ingrese la cantidad"),(E6))))</formula>
    </cfRule>
  </conditionalFormatting>
  <conditionalFormatting sqref="F6:H6">
    <cfRule type="cellIs" dxfId="449" priority="66" operator="equal">
      <formula>0</formula>
    </cfRule>
  </conditionalFormatting>
  <conditionalFormatting sqref="C6:D6">
    <cfRule type="cellIs" dxfId="448" priority="67" operator="equal">
      <formula>"No"</formula>
    </cfRule>
  </conditionalFormatting>
  <conditionalFormatting sqref="I6">
    <cfRule type="notContainsBlanks" dxfId="447" priority="68">
      <formula>LEN(TRIM(I6))&gt;0</formula>
    </cfRule>
  </conditionalFormatting>
  <conditionalFormatting sqref="J6">
    <cfRule type="notContainsBlanks" dxfId="446" priority="69">
      <formula>LEN(TRIM(J6))&gt;0</formula>
    </cfRule>
  </conditionalFormatting>
  <conditionalFormatting sqref="E6">
    <cfRule type="cellIs" dxfId="445" priority="70" operator="equal">
      <formula>0</formula>
    </cfRule>
  </conditionalFormatting>
  <conditionalFormatting sqref="F6:H6">
    <cfRule type="cellIs" dxfId="444" priority="71" operator="equal">
      <formula>0</formula>
    </cfRule>
  </conditionalFormatting>
  <conditionalFormatting sqref="B7">
    <cfRule type="containsText" dxfId="443" priority="56" operator="containsText" text="Ingrese el numero del item">
      <formula>NOT(ISERROR(SEARCH(("Ingrese el numero del item"),(B7))))</formula>
    </cfRule>
  </conditionalFormatting>
  <conditionalFormatting sqref="E7">
    <cfRule type="containsText" dxfId="442" priority="57" operator="containsText" text="Ingrese la cantidad">
      <formula>NOT(ISERROR(SEARCH(("Ingrese la cantidad"),(E7))))</formula>
    </cfRule>
  </conditionalFormatting>
  <conditionalFormatting sqref="F7:H7">
    <cfRule type="cellIs" dxfId="441" priority="58" operator="equal">
      <formula>0</formula>
    </cfRule>
  </conditionalFormatting>
  <conditionalFormatting sqref="C7:D7">
    <cfRule type="cellIs" dxfId="440" priority="59" operator="equal">
      <formula>"No"</formula>
    </cfRule>
  </conditionalFormatting>
  <conditionalFormatting sqref="I7">
    <cfRule type="notContainsBlanks" dxfId="439" priority="60">
      <formula>LEN(TRIM(I7))&gt;0</formula>
    </cfRule>
  </conditionalFormatting>
  <conditionalFormatting sqref="J7">
    <cfRule type="notContainsBlanks" dxfId="438" priority="61">
      <formula>LEN(TRIM(J7))&gt;0</formula>
    </cfRule>
  </conditionalFormatting>
  <conditionalFormatting sqref="E7">
    <cfRule type="cellIs" dxfId="437" priority="62" operator="equal">
      <formula>0</formula>
    </cfRule>
  </conditionalFormatting>
  <conditionalFormatting sqref="F7:H7">
    <cfRule type="cellIs" dxfId="436" priority="63" operator="equal">
      <formula>0</formula>
    </cfRule>
  </conditionalFormatting>
  <conditionalFormatting sqref="B8">
    <cfRule type="containsText" dxfId="435" priority="47" operator="containsText" text="Ingrese el numero del item">
      <formula>NOT(ISERROR(SEARCH(("Ingrese el numero del item"),(B8))))</formula>
    </cfRule>
  </conditionalFormatting>
  <conditionalFormatting sqref="E8">
    <cfRule type="containsText" dxfId="434" priority="48" operator="containsText" text="Ingrese la cantidad">
      <formula>NOT(ISERROR(SEARCH(("Ingrese la cantidad"),(E8))))</formula>
    </cfRule>
  </conditionalFormatting>
  <conditionalFormatting sqref="F8:H8">
    <cfRule type="cellIs" dxfId="433" priority="49" operator="equal">
      <formula>0</formula>
    </cfRule>
  </conditionalFormatting>
  <conditionalFormatting sqref="C8:D8">
    <cfRule type="cellIs" dxfId="432" priority="50" operator="equal">
      <formula>"No"</formula>
    </cfRule>
  </conditionalFormatting>
  <conditionalFormatting sqref="I8">
    <cfRule type="notContainsBlanks" dxfId="431" priority="51">
      <formula>LEN(TRIM(I8))&gt;0</formula>
    </cfRule>
  </conditionalFormatting>
  <conditionalFormatting sqref="J8">
    <cfRule type="notContainsBlanks" dxfId="430" priority="52">
      <formula>LEN(TRIM(J8))&gt;0</formula>
    </cfRule>
  </conditionalFormatting>
  <conditionalFormatting sqref="E8">
    <cfRule type="cellIs" dxfId="429" priority="53" operator="equal">
      <formula>0</formula>
    </cfRule>
  </conditionalFormatting>
  <conditionalFormatting sqref="F8:H8">
    <cfRule type="cellIs" dxfId="428" priority="54" operator="equal">
      <formula>0</formula>
    </cfRule>
  </conditionalFormatting>
  <conditionalFormatting sqref="B9">
    <cfRule type="containsText" dxfId="427" priority="37" operator="containsText" text="Ingrese el numero del item">
      <formula>NOT(ISERROR(SEARCH(("Ingrese el numero del item"),(B9))))</formula>
    </cfRule>
  </conditionalFormatting>
  <conditionalFormatting sqref="E9">
    <cfRule type="containsText" dxfId="426" priority="38" operator="containsText" text="Ingrese la cantidad">
      <formula>NOT(ISERROR(SEARCH(("Ingrese la cantidad"),(E9))))</formula>
    </cfRule>
  </conditionalFormatting>
  <conditionalFormatting sqref="F9:H9">
    <cfRule type="cellIs" dxfId="425" priority="39" operator="equal">
      <formula>0</formula>
    </cfRule>
  </conditionalFormatting>
  <conditionalFormatting sqref="C9:D9">
    <cfRule type="cellIs" dxfId="424" priority="40" operator="equal">
      <formula>"No"</formula>
    </cfRule>
  </conditionalFormatting>
  <conditionalFormatting sqref="I9">
    <cfRule type="notContainsBlanks" dxfId="423" priority="41">
      <formula>LEN(TRIM(I9))&gt;0</formula>
    </cfRule>
  </conditionalFormatting>
  <conditionalFormatting sqref="J9">
    <cfRule type="notContainsBlanks" dxfId="422" priority="42">
      <formula>LEN(TRIM(J9))&gt;0</formula>
    </cfRule>
  </conditionalFormatting>
  <conditionalFormatting sqref="E9">
    <cfRule type="cellIs" dxfId="421" priority="43" operator="equal">
      <formula>0</formula>
    </cfRule>
  </conditionalFormatting>
  <conditionalFormatting sqref="F9:H9">
    <cfRule type="cellIs" dxfId="420" priority="44" operator="equal">
      <formula>0</formula>
    </cfRule>
  </conditionalFormatting>
  <conditionalFormatting sqref="B10">
    <cfRule type="containsText" dxfId="419" priority="28" operator="containsText" text="Ingrese el numero del item">
      <formula>NOT(ISERROR(SEARCH(("Ingrese el numero del item"),(B10))))</formula>
    </cfRule>
  </conditionalFormatting>
  <conditionalFormatting sqref="E10">
    <cfRule type="containsText" dxfId="418" priority="29" operator="containsText" text="Ingrese la cantidad">
      <formula>NOT(ISERROR(SEARCH(("Ingrese la cantidad"),(E10))))</formula>
    </cfRule>
  </conditionalFormatting>
  <conditionalFormatting sqref="F10:H10">
    <cfRule type="cellIs" dxfId="417" priority="30" operator="equal">
      <formula>0</formula>
    </cfRule>
  </conditionalFormatting>
  <conditionalFormatting sqref="C10:D10">
    <cfRule type="cellIs" dxfId="416" priority="31" operator="equal">
      <formula>"No"</formula>
    </cfRule>
  </conditionalFormatting>
  <conditionalFormatting sqref="I10">
    <cfRule type="notContainsBlanks" dxfId="415" priority="32">
      <formula>LEN(TRIM(I10))&gt;0</formula>
    </cfRule>
  </conditionalFormatting>
  <conditionalFormatting sqref="J10">
    <cfRule type="notContainsBlanks" dxfId="414" priority="33">
      <formula>LEN(TRIM(J10))&gt;0</formula>
    </cfRule>
  </conditionalFormatting>
  <conditionalFormatting sqref="E10">
    <cfRule type="cellIs" dxfId="413" priority="34" operator="equal">
      <formula>0</formula>
    </cfRule>
  </conditionalFormatting>
  <conditionalFormatting sqref="F10:H10">
    <cfRule type="cellIs" dxfId="412" priority="35" operator="equal">
      <formula>0</formula>
    </cfRule>
  </conditionalFormatting>
  <conditionalFormatting sqref="B28">
    <cfRule type="containsText" dxfId="411" priority="19" operator="containsText" text="Ingrese el numero del item">
      <formula>NOT(ISERROR(SEARCH(("Ingrese el numero del item"),(B28))))</formula>
    </cfRule>
  </conditionalFormatting>
  <conditionalFormatting sqref="E28">
    <cfRule type="containsText" dxfId="410" priority="20" operator="containsText" text="Ingrese la cantidad">
      <formula>NOT(ISERROR(SEARCH(("Ingrese la cantidad"),(E28))))</formula>
    </cfRule>
  </conditionalFormatting>
  <conditionalFormatting sqref="F28:H28">
    <cfRule type="cellIs" dxfId="409" priority="21" operator="equal">
      <formula>0</formula>
    </cfRule>
  </conditionalFormatting>
  <conditionalFormatting sqref="C28:D28">
    <cfRule type="cellIs" dxfId="408" priority="22" operator="equal">
      <formula>"No"</formula>
    </cfRule>
  </conditionalFormatting>
  <conditionalFormatting sqref="I28">
    <cfRule type="notContainsBlanks" dxfId="407" priority="23">
      <formula>LEN(TRIM(I28))&gt;0</formula>
    </cfRule>
  </conditionalFormatting>
  <conditionalFormatting sqref="J28">
    <cfRule type="notContainsBlanks" dxfId="406" priority="24">
      <formula>LEN(TRIM(J28))&gt;0</formula>
    </cfRule>
  </conditionalFormatting>
  <conditionalFormatting sqref="E28">
    <cfRule type="cellIs" dxfId="405" priority="25" operator="equal">
      <formula>0</formula>
    </cfRule>
  </conditionalFormatting>
  <conditionalFormatting sqref="F28:H28">
    <cfRule type="cellIs" dxfId="404" priority="26" operator="equal">
      <formula>0</formula>
    </cfRule>
  </conditionalFormatting>
  <conditionalFormatting sqref="B25">
    <cfRule type="containsText" dxfId="403" priority="11" operator="containsText" text="Ingrese el numero del item">
      <formula>NOT(ISERROR(SEARCH(("Ingrese el numero del item"),(B25))))</formula>
    </cfRule>
  </conditionalFormatting>
  <conditionalFormatting sqref="E25">
    <cfRule type="containsText" dxfId="402" priority="12" operator="containsText" text="Ingrese la cantidad">
      <formula>NOT(ISERROR(SEARCH(("Ingrese la cantidad"),(E25))))</formula>
    </cfRule>
  </conditionalFormatting>
  <conditionalFormatting sqref="F25:H25">
    <cfRule type="cellIs" dxfId="401" priority="13" operator="equal">
      <formula>0</formula>
    </cfRule>
  </conditionalFormatting>
  <conditionalFormatting sqref="C25:D25">
    <cfRule type="cellIs" dxfId="400" priority="14" operator="equal">
      <formula>"No"</formula>
    </cfRule>
  </conditionalFormatting>
  <conditionalFormatting sqref="I25">
    <cfRule type="notContainsBlanks" dxfId="399" priority="15">
      <formula>LEN(TRIM(I25))&gt;0</formula>
    </cfRule>
  </conditionalFormatting>
  <conditionalFormatting sqref="J25">
    <cfRule type="notContainsBlanks" dxfId="398" priority="16">
      <formula>LEN(TRIM(J25))&gt;0</formula>
    </cfRule>
  </conditionalFormatting>
  <conditionalFormatting sqref="E25">
    <cfRule type="cellIs" dxfId="397" priority="17" operator="equal">
      <formula>0</formula>
    </cfRule>
  </conditionalFormatting>
  <conditionalFormatting sqref="F25:H25">
    <cfRule type="cellIs" dxfId="396" priority="18" operator="equal">
      <formula>0</formula>
    </cfRule>
  </conditionalFormatting>
  <conditionalFormatting sqref="B26">
    <cfRule type="containsText" dxfId="395" priority="2" operator="containsText" text="Ingrese el numero del item">
      <formula>NOT(ISERROR(SEARCH(("Ingrese el numero del item"),(B26))))</formula>
    </cfRule>
  </conditionalFormatting>
  <conditionalFormatting sqref="E26">
    <cfRule type="containsText" dxfId="394" priority="3" operator="containsText" text="Ingrese la cantidad">
      <formula>NOT(ISERROR(SEARCH(("Ingrese la cantidad"),(E26))))</formula>
    </cfRule>
  </conditionalFormatting>
  <conditionalFormatting sqref="F26:H26">
    <cfRule type="cellIs" dxfId="393" priority="4" operator="equal">
      <formula>0</formula>
    </cfRule>
  </conditionalFormatting>
  <conditionalFormatting sqref="C26:D26">
    <cfRule type="cellIs" dxfId="392" priority="5" operator="equal">
      <formula>"No"</formula>
    </cfRule>
  </conditionalFormatting>
  <conditionalFormatting sqref="I26">
    <cfRule type="notContainsBlanks" dxfId="391" priority="6">
      <formula>LEN(TRIM(I26))&gt;0</formula>
    </cfRule>
  </conditionalFormatting>
  <conditionalFormatting sqref="J26">
    <cfRule type="notContainsBlanks" dxfId="390" priority="7">
      <formula>LEN(TRIM(J26))&gt;0</formula>
    </cfRule>
  </conditionalFormatting>
  <conditionalFormatting sqref="E26">
    <cfRule type="cellIs" dxfId="389" priority="8" operator="equal">
      <formula>0</formula>
    </cfRule>
  </conditionalFormatting>
  <conditionalFormatting sqref="F26:H26">
    <cfRule type="cellIs" dxfId="388" priority="9" operator="equal">
      <formula>0</formula>
    </cfRule>
  </conditionalFormatting>
  <conditionalFormatting sqref="A29">
    <cfRule type="expression" dxfId="387" priority="838">
      <formula>COUNTIF(A29:A552,A29)&gt;1</formula>
    </cfRule>
  </conditionalFormatting>
  <conditionalFormatting sqref="A27:A28">
    <cfRule type="expression" dxfId="386" priority="839">
      <formula>COUNTIF(A27:A546,A27)&gt;1</formula>
    </cfRule>
  </conditionalFormatting>
  <conditionalFormatting sqref="A11 A21:A26">
    <cfRule type="expression" dxfId="385" priority="840">
      <formula>COUNTIF(A11:A532,A11)&gt;1</formula>
    </cfRule>
  </conditionalFormatting>
  <conditionalFormatting sqref="A2:A10">
    <cfRule type="expression" dxfId="384" priority="842">
      <formula>COUNTIF(A2:A528,A2)&gt;1</formula>
    </cfRule>
  </conditionalFormatting>
  <conditionalFormatting sqref="A12:A20">
    <cfRule type="expression" dxfId="383" priority="843">
      <formula>COUNTIF(A12:A532,A12)&gt;1</formula>
    </cfRule>
  </conditionalFormatting>
  <printOptions horizontalCentered="1" verticalCentered="1"/>
  <pageMargins left="0.98425196850393704" right="0.98425196850393704" top="0.74803149606299213" bottom="0.74803149606299213" header="0" footer="0"/>
  <pageSetup orientation="portrait" r:id="rId1"/>
  <headerFooter>
    <oddFooter>&amp;LV1-22-07-22</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9F088-848C-4B48-A582-6B7EDF4B69B6}">
  <sheetPr>
    <tabColor rgb="FF00FF00"/>
    <pageSetUpPr fitToPage="1"/>
  </sheetPr>
  <dimension ref="A1:Z521"/>
  <sheetViews>
    <sheetView topLeftCell="D21" workbookViewId="0">
      <selection activeCell="L37" sqref="L37"/>
    </sheetView>
  </sheetViews>
  <sheetFormatPr baseColWidth="10" defaultColWidth="12.5703125" defaultRowHeight="15" customHeight="1"/>
  <cols>
    <col min="1" max="1" width="19.28515625" customWidth="1"/>
    <col min="2" max="2" width="47.42578125" customWidth="1"/>
    <col min="3" max="3" width="16.42578125" customWidth="1"/>
    <col min="4" max="4" width="10.7109375" customWidth="1"/>
    <col min="5" max="5" width="18.140625" customWidth="1"/>
    <col min="6" max="6" width="19.42578125" customWidth="1"/>
    <col min="7" max="7" width="19.140625" customWidth="1"/>
    <col min="8" max="8" width="17.7109375" customWidth="1"/>
    <col min="9" max="9" width="11.7109375" customWidth="1"/>
    <col min="10" max="10" width="13.7109375" customWidth="1"/>
    <col min="11" max="11" width="25.7109375" customWidth="1"/>
    <col min="12" max="12" width="42.7109375" customWidth="1"/>
    <col min="13" max="13" width="12.42578125" customWidth="1"/>
    <col min="14" max="14" width="13.140625" customWidth="1"/>
    <col min="15" max="26" width="12.42578125" customWidth="1"/>
  </cols>
  <sheetData>
    <row r="1" spans="1:26" ht="105.75" customHeight="1">
      <c r="A1" s="40" t="s">
        <v>552</v>
      </c>
      <c r="B1" s="88" t="s">
        <v>597</v>
      </c>
      <c r="C1" s="86"/>
      <c r="D1" s="86"/>
      <c r="E1" s="86"/>
      <c r="F1" s="86"/>
      <c r="G1" s="86"/>
      <c r="H1" s="86"/>
      <c r="I1" s="86"/>
      <c r="J1" s="86"/>
      <c r="K1" s="86"/>
      <c r="L1" s="87"/>
      <c r="M1" s="41"/>
      <c r="N1" s="41"/>
      <c r="O1" s="41"/>
      <c r="P1" s="41"/>
      <c r="Q1" s="41"/>
      <c r="R1" s="41"/>
      <c r="S1" s="41"/>
      <c r="T1" s="41"/>
      <c r="U1" s="41"/>
      <c r="V1" s="41"/>
      <c r="W1" s="41"/>
      <c r="X1" s="41"/>
      <c r="Y1" s="41"/>
      <c r="Z1" s="41"/>
    </row>
    <row r="2" spans="1:26" ht="12.75" customHeight="1">
      <c r="A2" s="42" t="s">
        <v>553</v>
      </c>
      <c r="B2" s="43" t="s">
        <v>1</v>
      </c>
      <c r="C2" s="44" t="s">
        <v>554</v>
      </c>
      <c r="D2" s="44" t="s">
        <v>555</v>
      </c>
      <c r="E2" s="44" t="s">
        <v>556</v>
      </c>
      <c r="F2" s="44" t="s">
        <v>557</v>
      </c>
      <c r="G2" s="44" t="s">
        <v>558</v>
      </c>
      <c r="H2" s="44" t="s">
        <v>559</v>
      </c>
      <c r="I2" s="44" t="s">
        <v>560</v>
      </c>
      <c r="J2" s="44" t="s">
        <v>561</v>
      </c>
      <c r="K2" s="44" t="s">
        <v>562</v>
      </c>
      <c r="L2" s="44" t="s">
        <v>563</v>
      </c>
      <c r="M2" s="41"/>
      <c r="N2" s="41"/>
      <c r="O2" s="41"/>
      <c r="P2" s="41"/>
      <c r="Q2" s="41"/>
      <c r="R2" s="41"/>
      <c r="S2" s="41"/>
      <c r="T2" s="41"/>
      <c r="U2" s="41"/>
      <c r="V2" s="41"/>
      <c r="W2" s="41"/>
      <c r="X2" s="41"/>
      <c r="Y2" s="41"/>
      <c r="Z2" s="41"/>
    </row>
    <row r="3" spans="1:26" ht="240">
      <c r="A3" s="49">
        <v>366</v>
      </c>
      <c r="B3" s="60" t="str">
        <f>IF(AND(A3&gt;0,A3&lt;534),VLOOKUP(A3,FICHA_2024!$A$2:$B$534,2,0),"Ingrese el numero del item")</f>
        <v>Gestor de permisos 2 // Responsable de tramitar los permisos y gestionar los documentos requeridos por las diferentes entidades que autorizan el SUGA para la realización de eventos de alta complejidad, de acuerdo a los lineamientos señalados en el protocolo de aglomeraciones de SIRE. Además, debe incluir la elaboración y presentación de un plan de emergencias y contingencias y registrarlo en la ventanilla única del SUGA en las condiciones y términos establecidos en el decreto 599 de 2013, y la elaboración de planos del evento // incluir valor estimado para pago de permisos de huella sonora // incluir valores estimados para pagos de póliza.</v>
      </c>
      <c r="C3" s="56" t="s">
        <v>564</v>
      </c>
      <c r="D3" s="57" t="s">
        <v>565</v>
      </c>
      <c r="E3" s="46">
        <v>1</v>
      </c>
      <c r="F3" s="59">
        <f t="shared" ref="F3" si="0">IFERROR(H3/1.19,0)</f>
        <v>26506803.781512607</v>
      </c>
      <c r="G3" s="59">
        <f t="shared" ref="G3" si="1">IFERROR((H3-F3),"")</f>
        <v>5036292.7184873931</v>
      </c>
      <c r="H3" s="58">
        <f>IFERROR(VLOOKUP(A3,FICHA_2024!$A$2:$F$531,5,0),0)</f>
        <v>31543096.5</v>
      </c>
      <c r="I3" s="56" t="str">
        <f t="shared" ref="I3" si="2">IF(C3="Si","Ingrese el porcentaje","%")</f>
        <v>%</v>
      </c>
      <c r="J3" s="56" t="str">
        <f t="shared" ref="J3" si="3">IF(C3="Si",(H3*I3),"$0")</f>
        <v>$0</v>
      </c>
      <c r="K3" s="61">
        <f t="shared" ref="K3" si="4">IFERROR(IF(C3="Si",H3-J3,H3*E3),0)</f>
        <v>31543096.5</v>
      </c>
      <c r="L3" s="47"/>
      <c r="M3" s="41"/>
      <c r="N3" s="41"/>
      <c r="O3" s="41"/>
      <c r="P3" s="41"/>
      <c r="Q3" s="41"/>
      <c r="R3" s="41"/>
      <c r="S3" s="41"/>
      <c r="T3" s="41"/>
      <c r="U3" s="41"/>
      <c r="V3" s="41"/>
      <c r="W3" s="41"/>
      <c r="X3" s="41"/>
      <c r="Y3" s="41"/>
      <c r="Z3" s="41"/>
    </row>
    <row r="4" spans="1:26" ht="285">
      <c r="A4" s="49">
        <v>342</v>
      </c>
      <c r="B4" s="60" t="str">
        <f>IF(AND(A4&gt;0,A4&lt;534),VLOOKUP(A4,FICHA_2024!$A$2:$B$534,2,0),"Ingrese el numero del item")</f>
        <v>OPERADOR LOGÍSTICO DE PROTOCOLO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C4" s="56" t="s">
        <v>564</v>
      </c>
      <c r="D4" s="57" t="s">
        <v>565</v>
      </c>
      <c r="E4" s="46">
        <v>3</v>
      </c>
      <c r="F4" s="59">
        <f t="shared" ref="F4:F21" si="5">IFERROR(H4/1.19,0)</f>
        <v>292724.36974789918</v>
      </c>
      <c r="G4" s="59">
        <f t="shared" ref="G4:G21" si="6">IFERROR((H4-F4),"")</f>
        <v>55617.630252100818</v>
      </c>
      <c r="H4" s="58">
        <f>IFERROR(VLOOKUP(A4,FICHA_2024!$A$2:$F$531,5,0),0)</f>
        <v>348342</v>
      </c>
      <c r="I4" s="56" t="str">
        <f t="shared" ref="I4:I21" si="7">IF(C4="Si","Ingrese el porcentaje","%")</f>
        <v>%</v>
      </c>
      <c r="J4" s="56" t="str">
        <f t="shared" ref="J4:J21" si="8">IF(C4="Si",(H4*I4),"$0")</f>
        <v>$0</v>
      </c>
      <c r="K4" s="61">
        <f t="shared" ref="K4:K21" si="9">IFERROR(IF(C4="Si",H4-J4,H4*E4),0)</f>
        <v>1045026</v>
      </c>
      <c r="L4" s="73"/>
      <c r="M4" s="41"/>
      <c r="N4" s="41"/>
      <c r="O4" s="41"/>
      <c r="P4" s="41"/>
      <c r="Q4" s="41"/>
      <c r="R4" s="41"/>
      <c r="S4" s="41"/>
      <c r="T4" s="41"/>
      <c r="U4" s="41"/>
      <c r="V4" s="41"/>
      <c r="W4" s="41"/>
      <c r="X4" s="41"/>
      <c r="Y4" s="41"/>
      <c r="Z4" s="41"/>
    </row>
    <row r="5" spans="1:26" ht="30">
      <c r="A5" s="49">
        <v>334</v>
      </c>
      <c r="B5" s="60" t="str">
        <f>IF(AND(A5&gt;0,A5&lt;534),VLOOKUP(A5,FICHA_2024!$A$2:$B$534,2,0),"Ingrese el numero del item")</f>
        <v>Personal de carga // Personal de carga x 8 horas</v>
      </c>
      <c r="C5" s="56" t="s">
        <v>564</v>
      </c>
      <c r="D5" s="57" t="s">
        <v>565</v>
      </c>
      <c r="E5" s="46">
        <v>20</v>
      </c>
      <c r="F5" s="59">
        <f t="shared" si="5"/>
        <v>129327.10084033613</v>
      </c>
      <c r="G5" s="59">
        <f t="shared" si="6"/>
        <v>24572.149159663866</v>
      </c>
      <c r="H5" s="58">
        <f>IFERROR(VLOOKUP(A5,FICHA_2024!$A$2:$F$531,5,0),0)</f>
        <v>153899.25</v>
      </c>
      <c r="I5" s="56" t="str">
        <f t="shared" si="7"/>
        <v>%</v>
      </c>
      <c r="J5" s="56" t="str">
        <f t="shared" si="8"/>
        <v>$0</v>
      </c>
      <c r="K5" s="61">
        <f t="shared" si="9"/>
        <v>3077985</v>
      </c>
      <c r="L5" s="73"/>
      <c r="M5" s="41"/>
      <c r="N5" s="41"/>
      <c r="O5" s="41"/>
      <c r="P5" s="41"/>
      <c r="Q5" s="41"/>
      <c r="R5" s="41"/>
      <c r="S5" s="41"/>
      <c r="T5" s="41"/>
      <c r="U5" s="41"/>
      <c r="V5" s="41"/>
      <c r="W5" s="41"/>
      <c r="X5" s="41"/>
      <c r="Y5" s="41"/>
      <c r="Z5" s="41"/>
    </row>
    <row r="6" spans="1:26" ht="30">
      <c r="A6" s="49">
        <v>334</v>
      </c>
      <c r="B6" s="60" t="str">
        <f>IF(AND(A6&gt;0,A6&lt;534),VLOOKUP(A6,FICHA_2024!$A$2:$B$534,2,0),"Ingrese el numero del item")</f>
        <v>Personal de carga // Personal de carga x 8 horas</v>
      </c>
      <c r="C6" s="56" t="s">
        <v>564</v>
      </c>
      <c r="D6" s="57" t="s">
        <v>565</v>
      </c>
      <c r="E6" s="46">
        <v>2</v>
      </c>
      <c r="F6" s="59">
        <f t="shared" si="5"/>
        <v>129327.10084033613</v>
      </c>
      <c r="G6" s="59">
        <f t="shared" si="6"/>
        <v>24572.149159663866</v>
      </c>
      <c r="H6" s="58">
        <f>IFERROR(VLOOKUP(A6,FICHA_2024!$A$2:$F$531,5,0),0)</f>
        <v>153899.25</v>
      </c>
      <c r="I6" s="56" t="str">
        <f t="shared" si="7"/>
        <v>%</v>
      </c>
      <c r="J6" s="56" t="str">
        <f t="shared" si="8"/>
        <v>$0</v>
      </c>
      <c r="K6" s="61">
        <f t="shared" si="9"/>
        <v>307798.5</v>
      </c>
      <c r="L6" s="73"/>
      <c r="M6" s="41"/>
      <c r="N6" s="41"/>
      <c r="O6" s="41"/>
      <c r="P6" s="41"/>
      <c r="Q6" s="41"/>
      <c r="R6" s="41"/>
      <c r="S6" s="41"/>
      <c r="T6" s="41"/>
      <c r="U6" s="41"/>
      <c r="V6" s="41"/>
      <c r="W6" s="41"/>
      <c r="X6" s="41"/>
      <c r="Y6" s="41"/>
      <c r="Z6" s="41"/>
    </row>
    <row r="7" spans="1:26" ht="45">
      <c r="A7" s="49">
        <v>344</v>
      </c>
      <c r="B7" s="60" t="str">
        <f>IF(AND(A7&gt;0,A7&lt;534),VLOOKUP(A7,FICHA_2024!$A$2:$B$534,2,0),"Ingrese el numero del item")</f>
        <v>Operario para montaje y desmontaje de Carga por día de servicio. con dotacion de guantes y elementos de carga.</v>
      </c>
      <c r="C7" s="56" t="s">
        <v>564</v>
      </c>
      <c r="D7" s="57" t="s">
        <v>565</v>
      </c>
      <c r="E7" s="46">
        <v>4</v>
      </c>
      <c r="F7" s="59">
        <f t="shared" si="5"/>
        <v>148331.72268907563</v>
      </c>
      <c r="G7" s="59">
        <f t="shared" si="6"/>
        <v>28183.027310924372</v>
      </c>
      <c r="H7" s="58">
        <f>IFERROR(VLOOKUP(A7,FICHA_2024!$A$2:$F$531,5,0),0)</f>
        <v>176514.75</v>
      </c>
      <c r="I7" s="56" t="str">
        <f t="shared" si="7"/>
        <v>%</v>
      </c>
      <c r="J7" s="56" t="str">
        <f t="shared" si="8"/>
        <v>$0</v>
      </c>
      <c r="K7" s="61">
        <f t="shared" si="9"/>
        <v>706059</v>
      </c>
      <c r="L7" s="73"/>
      <c r="M7" s="41"/>
      <c r="N7" s="41"/>
      <c r="O7" s="41"/>
      <c r="P7" s="41"/>
      <c r="Q7" s="41"/>
      <c r="R7" s="41"/>
      <c r="S7" s="41"/>
      <c r="T7" s="41"/>
      <c r="U7" s="41"/>
      <c r="V7" s="41"/>
      <c r="W7" s="41"/>
      <c r="X7" s="41"/>
      <c r="Y7" s="41"/>
      <c r="Z7" s="41"/>
    </row>
    <row r="8" spans="1:26" ht="60">
      <c r="A8" s="49">
        <v>381</v>
      </c>
      <c r="B8" s="60" t="str">
        <f>IF(AND(A8&gt;0,A8&lt;534),VLOOKUP(A8,FICHA_2024!$A$2:$B$534,2,0),"Ingrese el numero del item")</f>
        <v>AMBULANCIA MEDICALIZADA: Servicio / 8 Horas De incluir equipos y personal en salud certificado por las normativas vigentes y combustible.</v>
      </c>
      <c r="C8" s="56" t="s">
        <v>564</v>
      </c>
      <c r="D8" s="57" t="s">
        <v>565</v>
      </c>
      <c r="E8" s="46">
        <v>1</v>
      </c>
      <c r="F8" s="59">
        <f t="shared" si="5"/>
        <v>1477552.3109243698</v>
      </c>
      <c r="G8" s="59">
        <f t="shared" si="6"/>
        <v>280734.93907563016</v>
      </c>
      <c r="H8" s="58">
        <f>IFERROR(VLOOKUP(A8,FICHA_2024!$A$2:$F$531,5,0),0)</f>
        <v>1758287.25</v>
      </c>
      <c r="I8" s="56" t="str">
        <f t="shared" si="7"/>
        <v>%</v>
      </c>
      <c r="J8" s="56" t="str">
        <f t="shared" si="8"/>
        <v>$0</v>
      </c>
      <c r="K8" s="61">
        <f t="shared" si="9"/>
        <v>1758287.25</v>
      </c>
      <c r="L8" s="48"/>
      <c r="M8" s="41"/>
      <c r="N8" s="41"/>
      <c r="O8" s="41"/>
      <c r="P8" s="41"/>
      <c r="Q8" s="41"/>
      <c r="R8" s="41"/>
      <c r="S8" s="41"/>
      <c r="T8" s="41"/>
      <c r="U8" s="41"/>
      <c r="V8" s="41"/>
      <c r="W8" s="41"/>
      <c r="X8" s="41"/>
      <c r="Y8" s="41"/>
      <c r="Z8" s="41"/>
    </row>
    <row r="9" spans="1:26" ht="409.5">
      <c r="A9" s="49">
        <v>369</v>
      </c>
      <c r="B9" s="60" t="str">
        <f>IF(AND(A9&gt;0,A9&lt;534),VLOOKUP(A9,FICHA_2024!$A$2:$B$534,2,0),"Ingrese el numero del item")</f>
        <v>SERVICIO DE SALUD // Servicio de salud autorizado para la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4 horas.
 Número de auxiliares de enfermería 4
 Número de médicos 1
 Número de Mec 1 fijo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establecidos en el presente documento. Los recursos de los Módulos de Estabilización y Clasificación MEC (humanos, medicamentos, dispositivos médicos, insumos y equipos) serán independientes de los ubicados en las ambulancias asignadas al evento.</v>
      </c>
      <c r="C9" s="56" t="s">
        <v>564</v>
      </c>
      <c r="D9" s="57" t="s">
        <v>565</v>
      </c>
      <c r="E9" s="46">
        <v>2</v>
      </c>
      <c r="F9" s="59">
        <f t="shared" si="5"/>
        <v>2780040.1260504201</v>
      </c>
      <c r="G9" s="59">
        <f t="shared" si="6"/>
        <v>528207.62394957989</v>
      </c>
      <c r="H9" s="58">
        <f>IFERROR(VLOOKUP(A9,FICHA_2024!$A$2:$F$531,5,0),0)</f>
        <v>3308247.75</v>
      </c>
      <c r="I9" s="56" t="str">
        <f t="shared" si="7"/>
        <v>%</v>
      </c>
      <c r="J9" s="56" t="str">
        <f t="shared" si="8"/>
        <v>$0</v>
      </c>
      <c r="K9" s="61">
        <f t="shared" si="9"/>
        <v>6616495.5</v>
      </c>
      <c r="L9" s="48"/>
      <c r="M9" s="41"/>
      <c r="N9" s="41"/>
      <c r="O9" s="41"/>
      <c r="P9" s="41"/>
      <c r="Q9" s="41"/>
      <c r="R9" s="41"/>
      <c r="S9" s="41"/>
      <c r="T9" s="41"/>
      <c r="U9" s="41"/>
      <c r="V9" s="41"/>
      <c r="W9" s="41"/>
      <c r="X9" s="41"/>
      <c r="Y9" s="41"/>
      <c r="Z9" s="41"/>
    </row>
    <row r="10" spans="1:26" ht="405">
      <c r="A10" s="49">
        <v>375</v>
      </c>
      <c r="B10" s="60" t="str">
        <f>IF(AND(A10&gt;0,A10&lt;534),VLOOKUP(A10,FICHA_2024!$A$2:$B$534,2,0),"Ingrese el numero del item")</f>
        <v>BRIGADISTA DE SALUD certificado -que deberá cumplir con los requisitos específicos, experiencia, nivel académico y cursos de acuerdo a lo señalado en las especificaciones técnicas, por 6 horas // 1. Requisitos específicos: a) Contar con los distintivos y elementos básicos que los caracterice como brigadistas. b) Administrar primeros auxilios básicos, a nivel de una primera respuesta, necesarios para estabilizar una víctima de accidente o enfermedad súbita, que ocurra dentro de las instalaciones.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Bogotá.4. Experiencia Requerida: Superior a dos (2) años en ejecución de labores de rescate</v>
      </c>
      <c r="C10" s="56" t="s">
        <v>564</v>
      </c>
      <c r="D10" s="57" t="s">
        <v>565</v>
      </c>
      <c r="E10" s="46">
        <v>6</v>
      </c>
      <c r="F10" s="59">
        <f t="shared" si="5"/>
        <v>208494.95798319328</v>
      </c>
      <c r="G10" s="59">
        <f t="shared" si="6"/>
        <v>39614.042016806721</v>
      </c>
      <c r="H10" s="58">
        <f>IFERROR(VLOOKUP(A10,FICHA_2024!$A$2:$F$531,5,0),0)</f>
        <v>248109</v>
      </c>
      <c r="I10" s="56" t="str">
        <f t="shared" si="7"/>
        <v>%</v>
      </c>
      <c r="J10" s="56" t="str">
        <f t="shared" si="8"/>
        <v>$0</v>
      </c>
      <c r="K10" s="61">
        <f t="shared" si="9"/>
        <v>1488654</v>
      </c>
      <c r="L10" s="48"/>
      <c r="M10" s="41"/>
      <c r="N10" s="41"/>
      <c r="O10" s="41"/>
      <c r="P10" s="41"/>
      <c r="Q10" s="41"/>
      <c r="R10" s="41"/>
      <c r="S10" s="41"/>
      <c r="T10" s="41"/>
      <c r="U10" s="41"/>
      <c r="V10" s="41"/>
      <c r="W10" s="41"/>
      <c r="X10" s="41"/>
      <c r="Y10" s="41"/>
      <c r="Z10" s="41"/>
    </row>
    <row r="11" spans="1:26" ht="45">
      <c r="A11" s="49">
        <v>346</v>
      </c>
      <c r="B11" s="60" t="str">
        <f>IF(AND(A11&gt;0,A11&lt;534),VLOOKUP(A11,FICHA_2024!$A$2:$B$534,2,0),"Ingrese el numero del item")</f>
        <v>Personal de aseo y limpieza por 4 horas. Con dotación de guantes para aseo, recogedor, escoba y bolsas de basura.</v>
      </c>
      <c r="C11" s="56" t="s">
        <v>564</v>
      </c>
      <c r="D11" s="57" t="s">
        <v>565</v>
      </c>
      <c r="E11" s="46">
        <v>8</v>
      </c>
      <c r="F11" s="59">
        <f t="shared" si="5"/>
        <v>118186.76470588236</v>
      </c>
      <c r="G11" s="59">
        <f t="shared" si="6"/>
        <v>22455.485294117636</v>
      </c>
      <c r="H11" s="58">
        <f>IFERROR(VLOOKUP(A11,FICHA_2024!$A$2:$F$531,5,0),0)</f>
        <v>140642.25</v>
      </c>
      <c r="I11" s="56" t="str">
        <f t="shared" si="7"/>
        <v>%</v>
      </c>
      <c r="J11" s="56" t="str">
        <f t="shared" si="8"/>
        <v>$0</v>
      </c>
      <c r="K11" s="61">
        <f t="shared" si="9"/>
        <v>1125138</v>
      </c>
      <c r="L11" s="48"/>
      <c r="M11" s="41"/>
      <c r="N11" s="41"/>
      <c r="O11" s="41"/>
      <c r="P11" s="41"/>
      <c r="Q11" s="41"/>
      <c r="R11" s="41"/>
      <c r="S11" s="41"/>
      <c r="T11" s="41"/>
      <c r="U11" s="41"/>
      <c r="V11" s="41"/>
      <c r="W11" s="41"/>
      <c r="X11" s="41"/>
      <c r="Y11" s="41"/>
      <c r="Z11" s="41"/>
    </row>
    <row r="12" spans="1:26" ht="165">
      <c r="A12" s="49">
        <v>33</v>
      </c>
      <c r="B12" s="60" t="str">
        <f>IF(AND(A12&gt;0,A12&lt;534),VLOOKUP(A12,FICHA_2024!$A$2:$B$534,2,0),"Ingrese el numero del item")</f>
        <v>Juego de platos. Servicio de alquiler por 12 horas, contadas a partir del recibo a satisfacción de la entidad. // Incluye lo siguiente: Mínimo 6 Platos y máquina de Hi-Hat.
  El servicio incluye transporte, instalación en el lugar y horario especificados por la FUGA para garantizar su correcta puesta en funcionamiento. Asimismo, al finalizar el período de alquiler, se llevará a cabo su desinstalación y retirada.</v>
      </c>
      <c r="C12" s="56" t="s">
        <v>564</v>
      </c>
      <c r="D12" s="57" t="s">
        <v>565</v>
      </c>
      <c r="E12" s="46">
        <v>1</v>
      </c>
      <c r="F12" s="59">
        <f t="shared" si="5"/>
        <v>191586.55462184874</v>
      </c>
      <c r="G12" s="59">
        <f t="shared" si="6"/>
        <v>36401.445378151257</v>
      </c>
      <c r="H12" s="58">
        <f>IFERROR(VLOOKUP(A12,FICHA_2024!$A$2:$F$531,5,0),0)</f>
        <v>227988</v>
      </c>
      <c r="I12" s="56" t="str">
        <f t="shared" si="7"/>
        <v>%</v>
      </c>
      <c r="J12" s="56" t="str">
        <f t="shared" si="8"/>
        <v>$0</v>
      </c>
      <c r="K12" s="61">
        <f t="shared" si="9"/>
        <v>227988</v>
      </c>
      <c r="L12" s="48"/>
      <c r="M12" s="41"/>
      <c r="N12" s="41"/>
      <c r="O12" s="41"/>
      <c r="P12" s="41"/>
      <c r="Q12" s="41"/>
      <c r="R12" s="41"/>
      <c r="S12" s="41"/>
      <c r="T12" s="41"/>
      <c r="U12" s="41"/>
      <c r="V12" s="41"/>
      <c r="W12" s="41"/>
      <c r="X12" s="41"/>
      <c r="Y12" s="41"/>
      <c r="Z12" s="41"/>
    </row>
    <row r="13" spans="1:26" ht="210">
      <c r="A13" s="49">
        <v>5</v>
      </c>
      <c r="B13" s="60" t="str">
        <f>IF(AND(A13&gt;0,A13&lt;534),VLOOKUP(A13,FICHA_2024!$A$2:$B$534,2,0),"Ingrese el numero del item")</f>
        <v>Amplificador para guitarra. Servicio de alquiler por 12 horas, contadas a partir del recibo a satisfacción de la entidad. //Incluye lo siguiente: Un (1) cabezote de mínimo 100W de sistema de tubos, una (1) cabina de 4 altavoces de 12", cableado para su funcionamiento (señal y eléctrico), stand de guitarra y patineta para movilización. 
 El servicio incluye transporte, instalación en el lugar y horario especificados por la FUGA para garantizar su correcta puesta en funcionamiento. Asimismo, al finalizar el período de alquiler, se llevará a cabo su desinstalación y retirada.</v>
      </c>
      <c r="C13" s="56" t="s">
        <v>564</v>
      </c>
      <c r="D13" s="57" t="s">
        <v>565</v>
      </c>
      <c r="E13" s="46">
        <v>1</v>
      </c>
      <c r="F13" s="59">
        <f t="shared" ref="F13" si="10">IFERROR(H13/1.19,0)</f>
        <v>239990.5462184874</v>
      </c>
      <c r="G13" s="59">
        <f t="shared" ref="G13" si="11">IFERROR((H13-F13),"")</f>
        <v>45598.203781512595</v>
      </c>
      <c r="H13" s="58">
        <f>IFERROR(VLOOKUP(A13,FICHA_2024!$A$2:$F$531,5,0),0)</f>
        <v>285588.75</v>
      </c>
      <c r="I13" s="56" t="str">
        <f t="shared" ref="I13" si="12">IF(C13="Si","Ingrese el porcentaje","%")</f>
        <v>%</v>
      </c>
      <c r="J13" s="56" t="str">
        <f t="shared" ref="J13" si="13">IF(C13="Si",(H13*I13),"$0")</f>
        <v>$0</v>
      </c>
      <c r="K13" s="61">
        <f t="shared" ref="K13" si="14">IFERROR(IF(C13="Si",H13-J13,H13*E13),0)</f>
        <v>285588.75</v>
      </c>
      <c r="L13" s="48"/>
      <c r="M13" s="41"/>
      <c r="N13" s="41"/>
      <c r="O13" s="41"/>
      <c r="P13" s="41"/>
      <c r="Q13" s="41"/>
      <c r="R13" s="41"/>
      <c r="S13" s="41"/>
      <c r="T13" s="41"/>
      <c r="U13" s="41"/>
      <c r="V13" s="41"/>
      <c r="W13" s="41"/>
      <c r="X13" s="41"/>
      <c r="Y13" s="41"/>
      <c r="Z13" s="41"/>
    </row>
    <row r="14" spans="1:26" ht="165">
      <c r="A14" s="49">
        <v>29</v>
      </c>
      <c r="B14" s="60" t="str">
        <f>IF(AND(A14&gt;0,A14&lt;534),VLOOKUP(A14,FICHA_2024!$A$2:$B$534,2,0),"Ingrese el numero del item")</f>
        <v>Bombo de batería. Servicio de alquiler por 12 horas, contadas a partir del recibo a satisfacción de la entidad. // Con pedal tipo twin. Medidas 18 pulgadas/20 pulgadas/22 pulgadas.
 . El servicio incluye transporte, instalación en el lugar y horario especificados por la FUGA para garantizar su correcta puesta en funcionamiento. Asimismo, al finalizar el período de alquiler, se llevará a cabo su desinstalación y retirada.</v>
      </c>
      <c r="C14" s="56" t="s">
        <v>564</v>
      </c>
      <c r="D14" s="57" t="s">
        <v>565</v>
      </c>
      <c r="E14" s="46">
        <v>1</v>
      </c>
      <c r="F14" s="59">
        <f t="shared" ref="F14" si="15">IFERROR(H14/1.19,0)</f>
        <v>225649.15966386555</v>
      </c>
      <c r="G14" s="59">
        <f t="shared" ref="G14" si="16">IFERROR((H14-F14),"")</f>
        <v>42873.340336134454</v>
      </c>
      <c r="H14" s="58">
        <f>IFERROR(VLOOKUP(A14,FICHA_2024!$A$2:$F$531,5,0),0)</f>
        <v>268522.5</v>
      </c>
      <c r="I14" s="56" t="str">
        <f t="shared" ref="I14" si="17">IF(C14="Si","Ingrese el porcentaje","%")</f>
        <v>%</v>
      </c>
      <c r="J14" s="56" t="str">
        <f t="shared" ref="J14" si="18">IF(C14="Si",(H14*I14),"$0")</f>
        <v>$0</v>
      </c>
      <c r="K14" s="61">
        <f t="shared" ref="K14" si="19">IFERROR(IF(C14="Si",H14-J14,H14*E14),0)</f>
        <v>268522.5</v>
      </c>
      <c r="L14" s="48"/>
      <c r="M14" s="41"/>
      <c r="N14" s="41"/>
      <c r="O14" s="41"/>
      <c r="P14" s="41"/>
      <c r="Q14" s="41"/>
      <c r="R14" s="41"/>
      <c r="S14" s="41"/>
      <c r="T14" s="41"/>
      <c r="U14" s="41"/>
      <c r="V14" s="41"/>
      <c r="W14" s="41"/>
      <c r="X14" s="41"/>
      <c r="Y14" s="41"/>
      <c r="Z14" s="41"/>
    </row>
    <row r="15" spans="1:26" ht="195">
      <c r="A15" s="49">
        <v>35</v>
      </c>
      <c r="B15" s="60" t="str">
        <f>IF(AND(A15&gt;0,A15&lt;534),VLOOKUP(A15,FICHA_2024!$A$2:$B$534,2,0),"Ingrese el numero del item")</f>
        <v>Atril para partitura. Servicio de alquiler por 12 horas, contadas a partir del recibo a satisfacción de la entidad. // Incluye lo siguiente: Atril tipo bandeja metalica para partitura de altura variable, luz de cuello plegable y sistema de fijación de páginas a la estructura.
  El servicio incluye transporte, instalación en el lugar y horario especificados por la FUGA para garantizar su correcta puesta en funcionamiento. Asimismo, al finalizar el período de alquiler, se llevará a cabo su desinstalación y retirada.</v>
      </c>
      <c r="C15" s="56" t="s">
        <v>564</v>
      </c>
      <c r="D15" s="57" t="s">
        <v>565</v>
      </c>
      <c r="E15" s="46">
        <v>15</v>
      </c>
      <c r="F15" s="59">
        <f t="shared" ref="F15" si="20">IFERROR(H15/1.19,0)</f>
        <v>26884.033613445379</v>
      </c>
      <c r="G15" s="59">
        <f t="shared" ref="G15" si="21">IFERROR((H15-F15),"")</f>
        <v>5107.9663865546208</v>
      </c>
      <c r="H15" s="58">
        <f>IFERROR(VLOOKUP(A15,FICHA_2024!$A$2:$F$531,5,0),0)</f>
        <v>31992</v>
      </c>
      <c r="I15" s="56" t="str">
        <f t="shared" ref="I15" si="22">IF(C15="Si","Ingrese el porcentaje","%")</f>
        <v>%</v>
      </c>
      <c r="J15" s="56" t="str">
        <f t="shared" ref="J15" si="23">IF(C15="Si",(H15*I15),"$0")</f>
        <v>$0</v>
      </c>
      <c r="K15" s="61">
        <f t="shared" ref="K15" si="24">IFERROR(IF(C15="Si",H15-J15,H15*E15),0)</f>
        <v>479880</v>
      </c>
      <c r="L15" s="48"/>
      <c r="M15" s="41"/>
      <c r="N15" s="41"/>
      <c r="O15" s="41"/>
      <c r="P15" s="41"/>
      <c r="Q15" s="41"/>
      <c r="R15" s="41"/>
      <c r="S15" s="41"/>
      <c r="T15" s="41"/>
      <c r="U15" s="41"/>
      <c r="V15" s="41"/>
      <c r="W15" s="41"/>
      <c r="X15" s="41"/>
      <c r="Y15" s="41"/>
      <c r="Z15" s="41"/>
    </row>
    <row r="16" spans="1:26" ht="30">
      <c r="A16" s="49">
        <v>318</v>
      </c>
      <c r="B16" s="60" t="str">
        <f>IF(AND(A16&gt;0,A16&lt;534),VLOOKUP(A16,FICHA_2024!$A$2:$B$534,2,0),"Ingrese el numero del item")</f>
        <v>Técnico Especializado en escenario (Jefe de Escenario) // servicio 1 a 12 horas</v>
      </c>
      <c r="C16" s="56" t="s">
        <v>564</v>
      </c>
      <c r="D16" s="57" t="s">
        <v>565</v>
      </c>
      <c r="E16" s="46">
        <v>3</v>
      </c>
      <c r="F16" s="59">
        <f t="shared" si="5"/>
        <v>926284.66386554623</v>
      </c>
      <c r="G16" s="59">
        <f t="shared" si="6"/>
        <v>175994.08613445377</v>
      </c>
      <c r="H16" s="58">
        <f>IFERROR(VLOOKUP(A16,FICHA_2024!$A$2:$F$531,5,0),0)</f>
        <v>1102278.75</v>
      </c>
      <c r="I16" s="56" t="str">
        <f t="shared" si="7"/>
        <v>%</v>
      </c>
      <c r="J16" s="56" t="str">
        <f t="shared" si="8"/>
        <v>$0</v>
      </c>
      <c r="K16" s="61">
        <f t="shared" si="9"/>
        <v>3306836.25</v>
      </c>
      <c r="L16" s="73"/>
      <c r="M16" s="41"/>
      <c r="N16" s="41"/>
      <c r="O16" s="41"/>
      <c r="P16" s="41"/>
      <c r="Q16" s="41"/>
      <c r="R16" s="41"/>
      <c r="S16" s="41"/>
      <c r="T16" s="41"/>
      <c r="U16" s="41"/>
      <c r="V16" s="41"/>
      <c r="W16" s="41"/>
      <c r="X16" s="41"/>
      <c r="Y16" s="41"/>
      <c r="Z16" s="41"/>
    </row>
    <row r="17" spans="1:26" ht="45">
      <c r="A17" s="49">
        <v>324</v>
      </c>
      <c r="B17" s="60" t="str">
        <f>IF(AND(A17&gt;0,A17&lt;534),VLOOKUP(A17,FICHA_2024!$A$2:$B$534,2,0),"Ingrese el numero del item")</f>
        <v>Ingeniero de Sonido Profesional Universitario en ingeniería de sonido // servicio – 1 a 12 horas</v>
      </c>
      <c r="C17" s="56" t="s">
        <v>564</v>
      </c>
      <c r="D17" s="57" t="s">
        <v>565</v>
      </c>
      <c r="E17" s="46">
        <v>5</v>
      </c>
      <c r="F17" s="59">
        <f t="shared" si="5"/>
        <v>845260.71428571432</v>
      </c>
      <c r="G17" s="59">
        <f t="shared" si="6"/>
        <v>160599.53571428568</v>
      </c>
      <c r="H17" s="58">
        <f>IFERROR(VLOOKUP(A17,FICHA_2024!$A$2:$F$531,5,0),0)</f>
        <v>1005860.25</v>
      </c>
      <c r="I17" s="56" t="str">
        <f t="shared" si="7"/>
        <v>%</v>
      </c>
      <c r="J17" s="56" t="str">
        <f t="shared" si="8"/>
        <v>$0</v>
      </c>
      <c r="K17" s="61">
        <f t="shared" si="9"/>
        <v>5029301.25</v>
      </c>
      <c r="L17" s="73"/>
      <c r="M17" s="41"/>
      <c r="N17" s="41"/>
      <c r="O17" s="41"/>
      <c r="P17" s="41"/>
      <c r="Q17" s="41"/>
      <c r="R17" s="41"/>
      <c r="S17" s="41"/>
      <c r="T17" s="41"/>
      <c r="U17" s="41"/>
      <c r="V17" s="41"/>
      <c r="W17" s="41"/>
      <c r="X17" s="41"/>
      <c r="Y17" s="41"/>
      <c r="Z17" s="41"/>
    </row>
    <row r="18" spans="1:26" ht="30">
      <c r="A18" s="49">
        <v>321</v>
      </c>
      <c r="B18" s="60" t="str">
        <f>IF(AND(A18&gt;0,A18&lt;534),VLOOKUP(A18,FICHA_2024!$A$2:$B$534,2,0),"Ingrese el numero del item")</f>
        <v>Personal Técnico Especializado en escenario (Roadie) // servicio 1 a 12 horas</v>
      </c>
      <c r="C18" s="56" t="s">
        <v>564</v>
      </c>
      <c r="D18" s="57" t="s">
        <v>565</v>
      </c>
      <c r="E18" s="46">
        <v>3</v>
      </c>
      <c r="F18" s="59">
        <f t="shared" si="5"/>
        <v>666081.93277310929</v>
      </c>
      <c r="G18" s="59">
        <f t="shared" si="6"/>
        <v>126555.56722689071</v>
      </c>
      <c r="H18" s="58">
        <f>IFERROR(VLOOKUP(A18,FICHA_2024!$A$2:$F$531,5,0),0)</f>
        <v>792637.5</v>
      </c>
      <c r="I18" s="56" t="str">
        <f t="shared" si="7"/>
        <v>%</v>
      </c>
      <c r="J18" s="56" t="str">
        <f t="shared" si="8"/>
        <v>$0</v>
      </c>
      <c r="K18" s="61">
        <f t="shared" si="9"/>
        <v>2377912.5</v>
      </c>
      <c r="L18" s="48"/>
      <c r="M18" s="41"/>
      <c r="N18" s="41"/>
      <c r="O18" s="41"/>
      <c r="P18" s="41"/>
      <c r="Q18" s="41"/>
      <c r="R18" s="41"/>
      <c r="S18" s="41"/>
      <c r="T18" s="41"/>
      <c r="U18" s="41"/>
      <c r="V18" s="41"/>
      <c r="W18" s="41"/>
      <c r="X18" s="41"/>
      <c r="Y18" s="41"/>
      <c r="Z18" s="41"/>
    </row>
    <row r="19" spans="1:26" ht="60">
      <c r="A19" s="49">
        <v>303</v>
      </c>
      <c r="B19" s="60" t="str">
        <f>IF(AND(A19&gt;0,A19&lt;534),VLOOKUP(A19,FICHA_2024!$A$2:$B$534,2,0),"Ingrese el numero del item")</f>
        <v>Servicio de transporte Van de techo alto de 15 a 19 pasajeros dentro de Bogotá por 12 horas. Modelos recientes, con una antigüedad no mayor a 10 años.</v>
      </c>
      <c r="C19" s="56" t="s">
        <v>564</v>
      </c>
      <c r="D19" s="57" t="s">
        <v>565</v>
      </c>
      <c r="E19" s="46">
        <v>2</v>
      </c>
      <c r="F19" s="59">
        <f t="shared" si="5"/>
        <v>1021009.0336134455</v>
      </c>
      <c r="G19" s="59">
        <f t="shared" si="6"/>
        <v>193991.71638655453</v>
      </c>
      <c r="H19" s="58">
        <f>IFERROR(VLOOKUP(A19,FICHA_2024!$A$2:$F$531,5,0),0)</f>
        <v>1215000.75</v>
      </c>
      <c r="I19" s="56" t="str">
        <f t="shared" si="7"/>
        <v>%</v>
      </c>
      <c r="J19" s="56" t="str">
        <f t="shared" si="8"/>
        <v>$0</v>
      </c>
      <c r="K19" s="61">
        <f t="shared" si="9"/>
        <v>2430001.5</v>
      </c>
      <c r="L19" s="48"/>
      <c r="M19" s="41"/>
      <c r="N19" s="41"/>
      <c r="O19" s="41"/>
      <c r="P19" s="41"/>
      <c r="Q19" s="41"/>
      <c r="R19" s="41"/>
      <c r="S19" s="41"/>
      <c r="T19" s="41"/>
      <c r="U19" s="41"/>
      <c r="V19" s="41"/>
      <c r="W19" s="41"/>
      <c r="X19" s="41"/>
      <c r="Y19" s="41"/>
      <c r="Z19" s="41"/>
    </row>
    <row r="20" spans="1:26" ht="60">
      <c r="A20" s="49">
        <v>486</v>
      </c>
      <c r="B20" s="60" t="str">
        <f>IF(AND(A20&gt;0,A20&lt;534),VLOOKUP(A20,FICHA_2024!$A$2:$B$534,2,0),"Ingrese el numero del item")</f>
        <v>Letreros // Letreros: Elaboración de letreros en poliestireno forradas con impresión laminada. Metro cuadrado.
  Diseño suministrado por la FUGA.</v>
      </c>
      <c r="C20" s="56" t="s">
        <v>564</v>
      </c>
      <c r="D20" s="57" t="s">
        <v>565</v>
      </c>
      <c r="E20" s="46">
        <v>3</v>
      </c>
      <c r="F20" s="59">
        <f t="shared" si="5"/>
        <v>641849.36974789924</v>
      </c>
      <c r="G20" s="59">
        <f t="shared" si="6"/>
        <v>121951.38025210076</v>
      </c>
      <c r="H20" s="58">
        <f>IFERROR(VLOOKUP(A20,FICHA_2024!$A$2:$F$531,5,0),0)</f>
        <v>763800.75</v>
      </c>
      <c r="I20" s="56" t="str">
        <f t="shared" si="7"/>
        <v>%</v>
      </c>
      <c r="J20" s="56" t="str">
        <f t="shared" si="8"/>
        <v>$0</v>
      </c>
      <c r="K20" s="61">
        <f t="shared" si="9"/>
        <v>2291402.25</v>
      </c>
      <c r="L20" s="48"/>
      <c r="M20" s="41"/>
      <c r="N20" s="41"/>
      <c r="O20" s="41"/>
      <c r="P20" s="41"/>
      <c r="Q20" s="41"/>
      <c r="R20" s="41"/>
      <c r="S20" s="41"/>
      <c r="T20" s="41"/>
      <c r="U20" s="41"/>
      <c r="V20" s="41"/>
      <c r="W20" s="41"/>
      <c r="X20" s="41"/>
      <c r="Y20" s="41"/>
      <c r="Z20" s="41"/>
    </row>
    <row r="21" spans="1:26" ht="105">
      <c r="A21" s="49">
        <v>506</v>
      </c>
      <c r="B21" s="60" t="str">
        <f>IF(AND(A21&gt;0,A21&lt;534),VLOOKUP(A21,FICHA_2024!$A$2:$B$534,2,0),"Ingrese el numero del item")</f>
        <v>Manillas para identificación personal en áreas de trabajo y participantes de los eventos. Manilla: Manillas de identificación para eventos en papel tyvek estampadas de diferentes colores. De 2 cm de ancho. Diseño, colores (fluorescentes), texto y logos entregado por la FUGA</v>
      </c>
      <c r="C21" s="56" t="s">
        <v>564</v>
      </c>
      <c r="D21" s="57" t="s">
        <v>565</v>
      </c>
      <c r="E21" s="46">
        <v>12</v>
      </c>
      <c r="F21" s="59">
        <f t="shared" si="5"/>
        <v>205462.18487394959</v>
      </c>
      <c r="G21" s="59">
        <f t="shared" si="6"/>
        <v>39037.815126050409</v>
      </c>
      <c r="H21" s="58">
        <f>IFERROR(VLOOKUP(A21,FICHA_2024!$A$2:$F$531,5,0),0)</f>
        <v>244500</v>
      </c>
      <c r="I21" s="56" t="str">
        <f t="shared" si="7"/>
        <v>%</v>
      </c>
      <c r="J21" s="56" t="str">
        <f t="shared" si="8"/>
        <v>$0</v>
      </c>
      <c r="K21" s="61">
        <f t="shared" si="9"/>
        <v>2934000</v>
      </c>
      <c r="L21" s="48"/>
      <c r="M21" s="41"/>
      <c r="N21" s="41"/>
      <c r="O21" s="41"/>
      <c r="P21" s="41"/>
      <c r="Q21" s="41"/>
      <c r="R21" s="41"/>
      <c r="S21" s="41"/>
      <c r="T21" s="41"/>
      <c r="U21" s="41"/>
      <c r="V21" s="41"/>
      <c r="W21" s="41"/>
      <c r="X21" s="41"/>
      <c r="Y21" s="41"/>
      <c r="Z21" s="41"/>
    </row>
    <row r="22" spans="1:26" ht="24" customHeight="1">
      <c r="A22" s="49"/>
      <c r="B22" s="60"/>
      <c r="C22" s="56"/>
      <c r="D22" s="57"/>
      <c r="E22" s="46"/>
      <c r="F22" s="59"/>
      <c r="G22" s="59"/>
      <c r="H22" s="58"/>
      <c r="I22" s="56"/>
      <c r="J22" s="72" t="s">
        <v>588</v>
      </c>
      <c r="K22" s="61">
        <f>K3+K4+K5+K6+K7+K8+K9+K10+K11+K12+K16+K17+K18+K19+K20+K21</f>
        <v>66265981.5</v>
      </c>
      <c r="L22" s="48"/>
      <c r="M22" s="41"/>
      <c r="N22" s="41"/>
      <c r="O22" s="41"/>
      <c r="P22" s="41"/>
      <c r="Q22" s="41"/>
      <c r="R22" s="41"/>
      <c r="S22" s="41"/>
      <c r="T22" s="41"/>
      <c r="U22" s="41"/>
      <c r="V22" s="41"/>
      <c r="W22" s="41"/>
      <c r="X22" s="41"/>
      <c r="Y22" s="41"/>
      <c r="Z22" s="41"/>
    </row>
    <row r="23" spans="1:26" ht="12.75" customHeight="1">
      <c r="A23" s="51"/>
      <c r="B23" s="41"/>
      <c r="C23" s="41"/>
      <c r="D23" s="41"/>
      <c r="E23" s="41"/>
      <c r="F23" s="41"/>
      <c r="G23" s="41"/>
      <c r="H23" s="41"/>
      <c r="I23" s="41"/>
      <c r="J23" s="41"/>
      <c r="K23" s="41"/>
      <c r="L23" s="50"/>
      <c r="M23" s="41"/>
      <c r="N23" s="41"/>
      <c r="O23" s="41"/>
      <c r="P23" s="41"/>
      <c r="Q23" s="41"/>
      <c r="R23" s="41"/>
      <c r="S23" s="41"/>
      <c r="T23" s="41"/>
      <c r="U23" s="41"/>
      <c r="V23" s="41"/>
      <c r="W23" s="41"/>
      <c r="X23" s="41"/>
      <c r="Y23" s="41"/>
      <c r="Z23" s="41"/>
    </row>
    <row r="24" spans="1:26" ht="12.75" customHeight="1">
      <c r="A24" s="51"/>
      <c r="B24" s="41"/>
      <c r="C24" s="41"/>
      <c r="D24" s="41"/>
      <c r="E24" s="41"/>
      <c r="F24" s="41"/>
      <c r="G24" s="41"/>
      <c r="H24" s="41"/>
      <c r="I24" s="41"/>
      <c r="J24" s="41"/>
      <c r="K24" s="41"/>
      <c r="L24" s="50"/>
      <c r="M24" s="41"/>
      <c r="N24" s="41"/>
      <c r="O24" s="41"/>
      <c r="P24" s="41"/>
      <c r="Q24" s="41"/>
      <c r="R24" s="41"/>
      <c r="S24" s="41"/>
      <c r="T24" s="41"/>
      <c r="U24" s="41"/>
      <c r="V24" s="41"/>
      <c r="W24" s="41"/>
      <c r="X24" s="41"/>
      <c r="Y24" s="41"/>
      <c r="Z24" s="41"/>
    </row>
    <row r="25" spans="1:26" ht="12.75" customHeight="1">
      <c r="A25" s="51"/>
      <c r="B25" s="41"/>
      <c r="C25" s="41"/>
      <c r="D25" s="41"/>
      <c r="E25" s="41"/>
      <c r="F25" s="41"/>
      <c r="G25" s="41"/>
      <c r="H25" s="41"/>
      <c r="I25" s="41"/>
      <c r="J25" s="41"/>
      <c r="K25" s="41"/>
      <c r="L25" s="50"/>
      <c r="M25" s="41"/>
      <c r="N25" s="41"/>
      <c r="O25" s="41"/>
      <c r="P25" s="41"/>
      <c r="Q25" s="41"/>
      <c r="R25" s="41"/>
      <c r="S25" s="41"/>
      <c r="T25" s="41"/>
      <c r="U25" s="41"/>
      <c r="V25" s="41"/>
      <c r="W25" s="41"/>
      <c r="X25" s="41"/>
      <c r="Y25" s="41"/>
      <c r="Z25" s="41"/>
    </row>
    <row r="26" spans="1:26" ht="12.75" customHeight="1">
      <c r="A26" s="51"/>
      <c r="B26" s="41"/>
      <c r="C26" s="41"/>
      <c r="D26" s="41"/>
      <c r="E26" s="41"/>
      <c r="F26" s="41"/>
      <c r="G26" s="41"/>
      <c r="H26" s="41"/>
      <c r="I26" s="41"/>
      <c r="J26" s="41"/>
      <c r="K26" s="41"/>
      <c r="L26" s="50"/>
      <c r="M26" s="41"/>
      <c r="N26" s="41"/>
      <c r="O26" s="41"/>
      <c r="P26" s="41"/>
      <c r="Q26" s="41"/>
      <c r="R26" s="41"/>
      <c r="S26" s="41"/>
      <c r="T26" s="41"/>
      <c r="U26" s="41"/>
      <c r="V26" s="41"/>
      <c r="W26" s="41"/>
      <c r="X26" s="41"/>
      <c r="Y26" s="41"/>
      <c r="Z26" s="41"/>
    </row>
    <row r="27" spans="1:26" ht="12.75" customHeight="1">
      <c r="A27" s="51"/>
      <c r="B27" s="41"/>
      <c r="C27" s="41"/>
      <c r="D27" s="41"/>
      <c r="E27" s="41"/>
      <c r="F27" s="41"/>
      <c r="G27" s="41"/>
      <c r="H27" s="41"/>
      <c r="I27" s="41"/>
      <c r="J27" s="41"/>
      <c r="K27" s="41"/>
      <c r="L27" s="50"/>
      <c r="M27" s="41"/>
      <c r="N27" s="41"/>
      <c r="O27" s="41"/>
      <c r="P27" s="41"/>
      <c r="Q27" s="41"/>
      <c r="R27" s="41"/>
      <c r="S27" s="41"/>
      <c r="T27" s="41"/>
      <c r="U27" s="41"/>
      <c r="V27" s="41"/>
      <c r="W27" s="41"/>
      <c r="X27" s="41"/>
      <c r="Y27" s="41"/>
      <c r="Z27" s="41"/>
    </row>
    <row r="28" spans="1:26" ht="12.75" customHeight="1">
      <c r="A28" s="51"/>
      <c r="B28" s="41"/>
      <c r="C28" s="41"/>
      <c r="D28" s="41"/>
      <c r="E28" s="41"/>
      <c r="F28" s="41"/>
      <c r="G28" s="41"/>
      <c r="H28" s="41"/>
      <c r="I28" s="41"/>
      <c r="J28" s="41"/>
      <c r="K28" s="41"/>
      <c r="L28" s="50"/>
      <c r="M28" s="41"/>
      <c r="N28" s="41"/>
      <c r="O28" s="41"/>
      <c r="P28" s="41"/>
      <c r="Q28" s="41"/>
      <c r="R28" s="41"/>
      <c r="S28" s="41"/>
      <c r="T28" s="41"/>
      <c r="U28" s="41"/>
      <c r="V28" s="41"/>
      <c r="W28" s="41"/>
      <c r="X28" s="41"/>
      <c r="Y28" s="41"/>
      <c r="Z28" s="41"/>
    </row>
    <row r="29" spans="1:26" ht="12.75" customHeight="1">
      <c r="A29" s="51"/>
      <c r="B29" s="41"/>
      <c r="C29" s="41"/>
      <c r="D29" s="41"/>
      <c r="E29" s="41"/>
      <c r="F29" s="41"/>
      <c r="G29" s="41"/>
      <c r="H29" s="41"/>
      <c r="I29" s="41"/>
      <c r="J29" s="41"/>
      <c r="K29" s="41"/>
      <c r="L29" s="50"/>
      <c r="M29" s="41"/>
      <c r="N29" s="41"/>
      <c r="O29" s="41"/>
      <c r="P29" s="41"/>
      <c r="Q29" s="41"/>
      <c r="R29" s="41"/>
      <c r="S29" s="41"/>
      <c r="T29" s="41"/>
      <c r="U29" s="41"/>
      <c r="V29" s="41"/>
      <c r="W29" s="41"/>
      <c r="X29" s="41"/>
      <c r="Y29" s="41"/>
      <c r="Z29" s="41"/>
    </row>
    <row r="30" spans="1:26" ht="12.75" customHeight="1">
      <c r="A30" s="51"/>
      <c r="B30" s="41"/>
      <c r="C30" s="41"/>
      <c r="D30" s="41"/>
      <c r="E30" s="41"/>
      <c r="F30" s="41"/>
      <c r="G30" s="41"/>
      <c r="H30" s="41"/>
      <c r="I30" s="41"/>
      <c r="J30" s="41"/>
      <c r="K30" s="41"/>
      <c r="L30" s="50"/>
      <c r="M30" s="41"/>
      <c r="N30" s="41"/>
      <c r="O30" s="41"/>
      <c r="P30" s="41"/>
      <c r="Q30" s="41"/>
      <c r="R30" s="41"/>
      <c r="S30" s="41"/>
      <c r="T30" s="41"/>
      <c r="U30" s="41"/>
      <c r="V30" s="41"/>
      <c r="W30" s="41"/>
      <c r="X30" s="41"/>
      <c r="Y30" s="41"/>
      <c r="Z30" s="41"/>
    </row>
    <row r="31" spans="1:26" ht="12.75" customHeight="1">
      <c r="A31" s="51"/>
      <c r="B31" s="41"/>
      <c r="C31" s="41"/>
      <c r="D31" s="41"/>
      <c r="E31" s="41"/>
      <c r="F31" s="41"/>
      <c r="G31" s="41"/>
      <c r="H31" s="41"/>
      <c r="I31" s="41"/>
      <c r="J31" s="41"/>
      <c r="K31" s="41"/>
      <c r="L31" s="50"/>
      <c r="M31" s="41"/>
      <c r="N31" s="41"/>
      <c r="O31" s="41"/>
      <c r="P31" s="41"/>
      <c r="Q31" s="41"/>
      <c r="R31" s="41"/>
      <c r="S31" s="41"/>
      <c r="T31" s="41"/>
      <c r="U31" s="41"/>
      <c r="V31" s="41"/>
      <c r="W31" s="41"/>
      <c r="X31" s="41"/>
      <c r="Y31" s="41"/>
      <c r="Z31" s="41"/>
    </row>
    <row r="32" spans="1:26" ht="12.75" customHeight="1">
      <c r="A32" s="51"/>
      <c r="B32" s="41"/>
      <c r="C32" s="41"/>
      <c r="D32" s="41"/>
      <c r="E32" s="41"/>
      <c r="F32" s="41"/>
      <c r="G32" s="41"/>
      <c r="H32" s="41"/>
      <c r="I32" s="41"/>
      <c r="J32" s="41"/>
      <c r="K32" s="41"/>
      <c r="L32" s="50"/>
      <c r="M32" s="41"/>
      <c r="N32" s="41"/>
      <c r="O32" s="41"/>
      <c r="P32" s="41"/>
      <c r="Q32" s="41"/>
      <c r="R32" s="41"/>
      <c r="S32" s="41"/>
      <c r="T32" s="41"/>
      <c r="U32" s="41"/>
      <c r="V32" s="41"/>
      <c r="W32" s="41"/>
      <c r="X32" s="41"/>
      <c r="Y32" s="41"/>
      <c r="Z32" s="41"/>
    </row>
    <row r="33" spans="1:26" ht="12.75" customHeight="1">
      <c r="A33" s="51"/>
      <c r="B33" s="41"/>
      <c r="C33" s="41"/>
      <c r="D33" s="41"/>
      <c r="E33" s="41"/>
      <c r="F33" s="41"/>
      <c r="G33" s="41"/>
      <c r="H33" s="41"/>
      <c r="I33" s="41"/>
      <c r="J33" s="41"/>
      <c r="K33" s="41"/>
      <c r="L33" s="50"/>
      <c r="M33" s="41"/>
      <c r="N33" s="41"/>
      <c r="O33" s="41"/>
      <c r="P33" s="41"/>
      <c r="Q33" s="41"/>
      <c r="R33" s="41"/>
      <c r="S33" s="41"/>
      <c r="T33" s="41"/>
      <c r="U33" s="41"/>
      <c r="V33" s="41"/>
      <c r="W33" s="41"/>
      <c r="X33" s="41"/>
      <c r="Y33" s="41"/>
      <c r="Z33" s="41"/>
    </row>
    <row r="34" spans="1:26" ht="12.75" customHeight="1">
      <c r="A34" s="51"/>
      <c r="B34" s="41"/>
      <c r="C34" s="41"/>
      <c r="D34" s="41"/>
      <c r="E34" s="41"/>
      <c r="F34" s="41"/>
      <c r="G34" s="41"/>
      <c r="H34" s="41"/>
      <c r="I34" s="41"/>
      <c r="J34" s="41"/>
      <c r="K34" s="41"/>
      <c r="L34" s="50"/>
      <c r="M34" s="41"/>
      <c r="N34" s="41"/>
      <c r="O34" s="41"/>
      <c r="P34" s="41"/>
      <c r="Q34" s="41"/>
      <c r="R34" s="41"/>
      <c r="S34" s="41"/>
      <c r="T34" s="41"/>
      <c r="U34" s="41"/>
      <c r="V34" s="41"/>
      <c r="W34" s="41"/>
      <c r="X34" s="41"/>
      <c r="Y34" s="41"/>
      <c r="Z34" s="41"/>
    </row>
    <row r="35" spans="1:26" ht="12.75" customHeight="1">
      <c r="A35" s="51"/>
      <c r="B35" s="41"/>
      <c r="C35" s="41"/>
      <c r="D35" s="41"/>
      <c r="E35" s="41"/>
      <c r="F35" s="41"/>
      <c r="G35" s="41"/>
      <c r="H35" s="41"/>
      <c r="I35" s="41"/>
      <c r="J35" s="41"/>
      <c r="K35" s="41"/>
      <c r="L35" s="50"/>
      <c r="M35" s="41"/>
      <c r="N35" s="41"/>
      <c r="O35" s="41"/>
      <c r="P35" s="41"/>
      <c r="Q35" s="41"/>
      <c r="R35" s="41"/>
      <c r="S35" s="41"/>
      <c r="T35" s="41"/>
      <c r="U35" s="41"/>
      <c r="V35" s="41"/>
      <c r="W35" s="41"/>
      <c r="X35" s="41"/>
      <c r="Y35" s="41"/>
      <c r="Z35" s="41"/>
    </row>
    <row r="36" spans="1:26" ht="12.75" customHeight="1">
      <c r="A36" s="51"/>
      <c r="B36" s="41"/>
      <c r="C36" s="41"/>
      <c r="D36" s="41"/>
      <c r="E36" s="41"/>
      <c r="F36" s="41"/>
      <c r="G36" s="41"/>
      <c r="H36" s="41"/>
      <c r="I36" s="41"/>
      <c r="J36" s="41"/>
      <c r="K36" s="41"/>
      <c r="L36" s="50"/>
      <c r="M36" s="41"/>
      <c r="N36" s="41"/>
      <c r="O36" s="41"/>
      <c r="P36" s="41"/>
      <c r="Q36" s="41"/>
      <c r="R36" s="41"/>
      <c r="S36" s="41"/>
      <c r="T36" s="41"/>
      <c r="U36" s="41"/>
      <c r="V36" s="41"/>
      <c r="W36" s="41"/>
      <c r="X36" s="41"/>
      <c r="Y36" s="41"/>
      <c r="Z36" s="41"/>
    </row>
    <row r="37" spans="1:26" ht="12.75" customHeight="1">
      <c r="A37" s="51"/>
      <c r="B37" s="41"/>
      <c r="C37" s="41"/>
      <c r="D37" s="41"/>
      <c r="E37" s="41"/>
      <c r="F37" s="41"/>
      <c r="G37" s="41"/>
      <c r="H37" s="41"/>
      <c r="I37" s="41"/>
      <c r="J37" s="41"/>
      <c r="K37" s="41"/>
      <c r="L37" s="50"/>
      <c r="M37" s="41"/>
      <c r="N37" s="41"/>
      <c r="O37" s="41"/>
      <c r="P37" s="41"/>
      <c r="Q37" s="41"/>
      <c r="R37" s="41"/>
      <c r="S37" s="41"/>
      <c r="T37" s="41"/>
      <c r="U37" s="41"/>
      <c r="V37" s="41"/>
      <c r="W37" s="41"/>
      <c r="X37" s="41"/>
      <c r="Y37" s="41"/>
      <c r="Z37" s="41"/>
    </row>
    <row r="38" spans="1:26" ht="12.75" customHeight="1">
      <c r="A38" s="51"/>
      <c r="B38" s="41"/>
      <c r="C38" s="41"/>
      <c r="D38" s="41"/>
      <c r="E38" s="41"/>
      <c r="F38" s="41"/>
      <c r="G38" s="41"/>
      <c r="H38" s="41"/>
      <c r="I38" s="41"/>
      <c r="J38" s="41"/>
      <c r="K38" s="41"/>
      <c r="L38" s="50"/>
      <c r="M38" s="41"/>
      <c r="N38" s="41"/>
      <c r="O38" s="41"/>
      <c r="P38" s="41"/>
      <c r="Q38" s="41"/>
      <c r="R38" s="41"/>
      <c r="S38" s="41"/>
      <c r="T38" s="41"/>
      <c r="U38" s="41"/>
      <c r="V38" s="41"/>
      <c r="W38" s="41"/>
      <c r="X38" s="41"/>
      <c r="Y38" s="41"/>
      <c r="Z38" s="41"/>
    </row>
    <row r="39" spans="1:26" ht="12.75" customHeight="1">
      <c r="A39" s="51"/>
      <c r="B39" s="41"/>
      <c r="C39" s="41"/>
      <c r="D39" s="41"/>
      <c r="E39" s="41"/>
      <c r="F39" s="41"/>
      <c r="G39" s="41"/>
      <c r="H39" s="41"/>
      <c r="I39" s="41"/>
      <c r="J39" s="41"/>
      <c r="K39" s="41"/>
      <c r="L39" s="50"/>
      <c r="M39" s="41"/>
      <c r="N39" s="41"/>
      <c r="O39" s="41"/>
      <c r="P39" s="41"/>
      <c r="Q39" s="41"/>
      <c r="R39" s="41"/>
      <c r="S39" s="41"/>
      <c r="T39" s="41"/>
      <c r="U39" s="41"/>
      <c r="V39" s="41"/>
      <c r="W39" s="41"/>
      <c r="X39" s="41"/>
      <c r="Y39" s="41"/>
      <c r="Z39" s="41"/>
    </row>
    <row r="40" spans="1:26" ht="12.75" customHeight="1">
      <c r="A40" s="51"/>
      <c r="B40" s="41"/>
      <c r="C40" s="41"/>
      <c r="D40" s="41"/>
      <c r="E40" s="41"/>
      <c r="F40" s="41"/>
      <c r="G40" s="41"/>
      <c r="H40" s="41"/>
      <c r="I40" s="41"/>
      <c r="J40" s="41"/>
      <c r="K40" s="41"/>
      <c r="L40" s="50"/>
      <c r="M40" s="41"/>
      <c r="N40" s="41"/>
      <c r="O40" s="41"/>
      <c r="P40" s="41"/>
      <c r="Q40" s="41"/>
      <c r="R40" s="41"/>
      <c r="S40" s="41"/>
      <c r="T40" s="41"/>
      <c r="U40" s="41"/>
      <c r="V40" s="41"/>
      <c r="W40" s="41"/>
      <c r="X40" s="41"/>
      <c r="Y40" s="41"/>
      <c r="Z40" s="41"/>
    </row>
    <row r="41" spans="1:26" ht="12.75" customHeight="1">
      <c r="A41" s="51"/>
      <c r="B41" s="41"/>
      <c r="C41" s="41"/>
      <c r="D41" s="41"/>
      <c r="E41" s="41"/>
      <c r="F41" s="41"/>
      <c r="G41" s="41"/>
      <c r="H41" s="41"/>
      <c r="I41" s="41"/>
      <c r="J41" s="41"/>
      <c r="K41" s="41"/>
      <c r="L41" s="50"/>
      <c r="M41" s="41"/>
      <c r="N41" s="41"/>
      <c r="O41" s="41"/>
      <c r="P41" s="41"/>
      <c r="Q41" s="41"/>
      <c r="R41" s="41"/>
      <c r="S41" s="41"/>
      <c r="T41" s="41"/>
      <c r="U41" s="41"/>
      <c r="V41" s="41"/>
      <c r="W41" s="41"/>
      <c r="X41" s="41"/>
      <c r="Y41" s="41"/>
      <c r="Z41" s="41"/>
    </row>
    <row r="42" spans="1:26" ht="12.75" customHeight="1">
      <c r="A42" s="51"/>
      <c r="B42" s="41"/>
      <c r="C42" s="41"/>
      <c r="D42" s="41"/>
      <c r="E42" s="41"/>
      <c r="F42" s="41"/>
      <c r="G42" s="41"/>
      <c r="H42" s="41"/>
      <c r="I42" s="41"/>
      <c r="J42" s="41"/>
      <c r="K42" s="41"/>
      <c r="L42" s="50"/>
      <c r="M42" s="41"/>
      <c r="N42" s="41"/>
      <c r="O42" s="41"/>
      <c r="P42" s="41"/>
      <c r="Q42" s="41"/>
      <c r="R42" s="41"/>
      <c r="S42" s="41"/>
      <c r="T42" s="41"/>
      <c r="U42" s="41"/>
      <c r="V42" s="41"/>
      <c r="W42" s="41"/>
      <c r="X42" s="41"/>
      <c r="Y42" s="41"/>
      <c r="Z42" s="41"/>
    </row>
    <row r="43" spans="1:26" ht="12.75" customHeight="1">
      <c r="A43" s="51"/>
      <c r="B43" s="41"/>
      <c r="C43" s="41"/>
      <c r="D43" s="41"/>
      <c r="E43" s="41"/>
      <c r="F43" s="41"/>
      <c r="G43" s="41"/>
      <c r="H43" s="41"/>
      <c r="I43" s="41"/>
      <c r="J43" s="41"/>
      <c r="K43" s="41"/>
      <c r="L43" s="50"/>
      <c r="M43" s="41"/>
      <c r="N43" s="41"/>
      <c r="O43" s="41"/>
      <c r="P43" s="41"/>
      <c r="Q43" s="41"/>
      <c r="R43" s="41"/>
      <c r="S43" s="41"/>
      <c r="T43" s="41"/>
      <c r="U43" s="41"/>
      <c r="V43" s="41"/>
      <c r="W43" s="41"/>
      <c r="X43" s="41"/>
      <c r="Y43" s="41"/>
      <c r="Z43" s="41"/>
    </row>
    <row r="44" spans="1:26" ht="12.75" customHeight="1">
      <c r="A44" s="51"/>
      <c r="B44" s="41"/>
      <c r="C44" s="41"/>
      <c r="D44" s="41"/>
      <c r="E44" s="41"/>
      <c r="F44" s="41"/>
      <c r="G44" s="41"/>
      <c r="H44" s="41"/>
      <c r="I44" s="41"/>
      <c r="J44" s="41"/>
      <c r="K44" s="41"/>
      <c r="L44" s="50"/>
      <c r="M44" s="41"/>
      <c r="N44" s="41"/>
      <c r="O44" s="41"/>
      <c r="P44" s="41"/>
      <c r="Q44" s="41"/>
      <c r="R44" s="41"/>
      <c r="S44" s="41"/>
      <c r="T44" s="41"/>
      <c r="U44" s="41"/>
      <c r="V44" s="41"/>
      <c r="W44" s="41"/>
      <c r="X44" s="41"/>
      <c r="Y44" s="41"/>
      <c r="Z44" s="41"/>
    </row>
    <row r="45" spans="1:26" ht="12.75" customHeight="1">
      <c r="A45" s="51"/>
      <c r="B45" s="41"/>
      <c r="C45" s="41"/>
      <c r="D45" s="41"/>
      <c r="E45" s="41"/>
      <c r="F45" s="41"/>
      <c r="G45" s="41"/>
      <c r="H45" s="41"/>
      <c r="I45" s="41"/>
      <c r="J45" s="41"/>
      <c r="K45" s="41"/>
      <c r="L45" s="50"/>
      <c r="M45" s="41"/>
      <c r="N45" s="41"/>
      <c r="O45" s="41"/>
      <c r="P45" s="41"/>
      <c r="Q45" s="41"/>
      <c r="R45" s="41"/>
      <c r="S45" s="41"/>
      <c r="T45" s="41"/>
      <c r="U45" s="41"/>
      <c r="V45" s="41"/>
      <c r="W45" s="41"/>
      <c r="X45" s="41"/>
      <c r="Y45" s="41"/>
      <c r="Z45" s="41"/>
    </row>
    <row r="46" spans="1:26" ht="12.75" customHeight="1">
      <c r="A46" s="51"/>
      <c r="B46" s="41"/>
      <c r="C46" s="41"/>
      <c r="D46" s="41"/>
      <c r="E46" s="41"/>
      <c r="F46" s="41"/>
      <c r="G46" s="41"/>
      <c r="H46" s="41"/>
      <c r="I46" s="41"/>
      <c r="J46" s="41"/>
      <c r="K46" s="41"/>
      <c r="L46" s="50"/>
      <c r="M46" s="41"/>
      <c r="N46" s="41"/>
      <c r="O46" s="41"/>
      <c r="P46" s="41"/>
      <c r="Q46" s="41"/>
      <c r="R46" s="41"/>
      <c r="S46" s="41"/>
      <c r="T46" s="41"/>
      <c r="U46" s="41"/>
      <c r="V46" s="41"/>
      <c r="W46" s="41"/>
      <c r="X46" s="41"/>
      <c r="Y46" s="41"/>
      <c r="Z46" s="41"/>
    </row>
    <row r="47" spans="1:26" ht="12.75" customHeight="1">
      <c r="A47" s="51"/>
      <c r="B47" s="41"/>
      <c r="C47" s="41"/>
      <c r="D47" s="41"/>
      <c r="E47" s="41"/>
      <c r="F47" s="41"/>
      <c r="G47" s="41"/>
      <c r="H47" s="41"/>
      <c r="I47" s="41"/>
      <c r="J47" s="41"/>
      <c r="K47" s="41"/>
      <c r="L47" s="50"/>
      <c r="M47" s="41"/>
      <c r="N47" s="41"/>
      <c r="O47" s="41"/>
      <c r="P47" s="41"/>
      <c r="Q47" s="41"/>
      <c r="R47" s="41"/>
      <c r="S47" s="41"/>
      <c r="T47" s="41"/>
      <c r="U47" s="41"/>
      <c r="V47" s="41"/>
      <c r="W47" s="41"/>
      <c r="X47" s="41"/>
      <c r="Y47" s="41"/>
      <c r="Z47" s="41"/>
    </row>
    <row r="48" spans="1:26" ht="12.75" customHeight="1">
      <c r="A48" s="51"/>
      <c r="B48" s="41"/>
      <c r="C48" s="41"/>
      <c r="D48" s="41"/>
      <c r="E48" s="41"/>
      <c r="F48" s="41"/>
      <c r="G48" s="41"/>
      <c r="H48" s="41"/>
      <c r="I48" s="41"/>
      <c r="J48" s="41"/>
      <c r="K48" s="41"/>
      <c r="L48" s="50"/>
      <c r="M48" s="41"/>
      <c r="N48" s="41"/>
      <c r="O48" s="41"/>
      <c r="P48" s="41"/>
      <c r="Q48" s="41"/>
      <c r="R48" s="41"/>
      <c r="S48" s="41"/>
      <c r="T48" s="41"/>
      <c r="U48" s="41"/>
      <c r="V48" s="41"/>
      <c r="W48" s="41"/>
      <c r="X48" s="41"/>
      <c r="Y48" s="41"/>
      <c r="Z48" s="41"/>
    </row>
    <row r="49" spans="1:26" ht="12.75" customHeight="1">
      <c r="A49" s="51"/>
      <c r="B49" s="41"/>
      <c r="C49" s="41"/>
      <c r="D49" s="41"/>
      <c r="E49" s="41"/>
      <c r="F49" s="41"/>
      <c r="G49" s="41"/>
      <c r="H49" s="41"/>
      <c r="I49" s="41"/>
      <c r="J49" s="41"/>
      <c r="K49" s="41"/>
      <c r="L49" s="50"/>
      <c r="M49" s="41"/>
      <c r="N49" s="41"/>
      <c r="O49" s="41"/>
      <c r="P49" s="41"/>
      <c r="Q49" s="41"/>
      <c r="R49" s="41"/>
      <c r="S49" s="41"/>
      <c r="T49" s="41"/>
      <c r="U49" s="41"/>
      <c r="V49" s="41"/>
      <c r="W49" s="41"/>
      <c r="X49" s="41"/>
      <c r="Y49" s="41"/>
      <c r="Z49" s="41"/>
    </row>
    <row r="50" spans="1:26" ht="12.75" customHeight="1">
      <c r="A50" s="51"/>
      <c r="B50" s="41"/>
      <c r="C50" s="41"/>
      <c r="D50" s="41"/>
      <c r="E50" s="41"/>
      <c r="F50" s="41"/>
      <c r="G50" s="41"/>
      <c r="H50" s="41"/>
      <c r="I50" s="41"/>
      <c r="J50" s="41"/>
      <c r="K50" s="41"/>
      <c r="L50" s="50"/>
      <c r="M50" s="41"/>
      <c r="N50" s="41"/>
      <c r="O50" s="41"/>
      <c r="P50" s="41"/>
      <c r="Q50" s="41"/>
      <c r="R50" s="41"/>
      <c r="S50" s="41"/>
      <c r="T50" s="41"/>
      <c r="U50" s="41"/>
      <c r="V50" s="41"/>
      <c r="W50" s="41"/>
      <c r="X50" s="41"/>
      <c r="Y50" s="41"/>
      <c r="Z50" s="41"/>
    </row>
    <row r="51" spans="1:26" ht="12.75" customHeight="1">
      <c r="A51" s="51"/>
      <c r="B51" s="41"/>
      <c r="C51" s="41"/>
      <c r="D51" s="41"/>
      <c r="E51" s="41"/>
      <c r="F51" s="41"/>
      <c r="G51" s="41"/>
      <c r="H51" s="41"/>
      <c r="I51" s="41"/>
      <c r="J51" s="41"/>
      <c r="K51" s="41"/>
      <c r="L51" s="50"/>
      <c r="M51" s="41"/>
      <c r="N51" s="41"/>
      <c r="O51" s="41"/>
      <c r="P51" s="41"/>
      <c r="Q51" s="41"/>
      <c r="R51" s="41"/>
      <c r="S51" s="41"/>
      <c r="T51" s="41"/>
      <c r="U51" s="41"/>
      <c r="V51" s="41"/>
      <c r="W51" s="41"/>
      <c r="X51" s="41"/>
      <c r="Y51" s="41"/>
      <c r="Z51" s="41"/>
    </row>
    <row r="52" spans="1:26" ht="12.75" customHeight="1">
      <c r="A52" s="51"/>
      <c r="B52" s="41"/>
      <c r="C52" s="41"/>
      <c r="D52" s="41"/>
      <c r="E52" s="41"/>
      <c r="F52" s="41"/>
      <c r="G52" s="41"/>
      <c r="H52" s="41"/>
      <c r="I52" s="41"/>
      <c r="J52" s="41"/>
      <c r="K52" s="41"/>
      <c r="L52" s="50"/>
      <c r="M52" s="41"/>
      <c r="N52" s="41"/>
      <c r="O52" s="41"/>
      <c r="P52" s="41"/>
      <c r="Q52" s="41"/>
      <c r="R52" s="41"/>
      <c r="S52" s="41"/>
      <c r="T52" s="41"/>
      <c r="U52" s="41"/>
      <c r="V52" s="41"/>
      <c r="W52" s="41"/>
      <c r="X52" s="41"/>
      <c r="Y52" s="41"/>
      <c r="Z52" s="41"/>
    </row>
    <row r="53" spans="1:26" ht="12.75" customHeight="1">
      <c r="A53" s="51"/>
      <c r="B53" s="41"/>
      <c r="C53" s="41"/>
      <c r="D53" s="41"/>
      <c r="E53" s="41"/>
      <c r="F53" s="41"/>
      <c r="G53" s="41"/>
      <c r="H53" s="41"/>
      <c r="I53" s="41"/>
      <c r="J53" s="41"/>
      <c r="K53" s="41"/>
      <c r="L53" s="50"/>
      <c r="M53" s="41"/>
      <c r="N53" s="41"/>
      <c r="O53" s="41"/>
      <c r="P53" s="41"/>
      <c r="Q53" s="41"/>
      <c r="R53" s="41"/>
      <c r="S53" s="41"/>
      <c r="T53" s="41"/>
      <c r="U53" s="41"/>
      <c r="V53" s="41"/>
      <c r="W53" s="41"/>
      <c r="X53" s="41"/>
      <c r="Y53" s="41"/>
      <c r="Z53" s="41"/>
    </row>
    <row r="54" spans="1:26" ht="12.75" customHeight="1">
      <c r="A54" s="51"/>
      <c r="B54" s="41"/>
      <c r="C54" s="41"/>
      <c r="D54" s="41"/>
      <c r="E54" s="41"/>
      <c r="F54" s="41"/>
      <c r="G54" s="41"/>
      <c r="H54" s="41"/>
      <c r="I54" s="41"/>
      <c r="J54" s="41"/>
      <c r="K54" s="41"/>
      <c r="L54" s="50"/>
      <c r="M54" s="41"/>
      <c r="N54" s="41"/>
      <c r="O54" s="41"/>
      <c r="P54" s="41"/>
      <c r="Q54" s="41"/>
      <c r="R54" s="41"/>
      <c r="S54" s="41"/>
      <c r="T54" s="41"/>
      <c r="U54" s="41"/>
      <c r="V54" s="41"/>
      <c r="W54" s="41"/>
      <c r="X54" s="41"/>
      <c r="Y54" s="41"/>
      <c r="Z54" s="41"/>
    </row>
    <row r="55" spans="1:26" ht="12.75" customHeight="1">
      <c r="A55" s="51"/>
      <c r="B55" s="41"/>
      <c r="C55" s="41"/>
      <c r="D55" s="41"/>
      <c r="E55" s="41"/>
      <c r="F55" s="41"/>
      <c r="G55" s="41"/>
      <c r="H55" s="41"/>
      <c r="I55" s="41"/>
      <c r="J55" s="41"/>
      <c r="K55" s="41"/>
      <c r="L55" s="50"/>
      <c r="M55" s="41"/>
      <c r="N55" s="41"/>
      <c r="O55" s="41"/>
      <c r="P55" s="41"/>
      <c r="Q55" s="41"/>
      <c r="R55" s="41"/>
      <c r="S55" s="41"/>
      <c r="T55" s="41"/>
      <c r="U55" s="41"/>
      <c r="V55" s="41"/>
      <c r="W55" s="41"/>
      <c r="X55" s="41"/>
      <c r="Y55" s="41"/>
      <c r="Z55" s="41"/>
    </row>
    <row r="56" spans="1:26" ht="12.75" customHeight="1">
      <c r="A56" s="51"/>
      <c r="B56" s="41"/>
      <c r="C56" s="41"/>
      <c r="D56" s="41"/>
      <c r="E56" s="41"/>
      <c r="F56" s="41"/>
      <c r="G56" s="41"/>
      <c r="H56" s="41"/>
      <c r="I56" s="41"/>
      <c r="J56" s="41"/>
      <c r="K56" s="41"/>
      <c r="L56" s="50"/>
      <c r="M56" s="41"/>
      <c r="N56" s="41"/>
      <c r="O56" s="41"/>
      <c r="P56" s="41"/>
      <c r="Q56" s="41"/>
      <c r="R56" s="41"/>
      <c r="S56" s="41"/>
      <c r="T56" s="41"/>
      <c r="U56" s="41"/>
      <c r="V56" s="41"/>
      <c r="W56" s="41"/>
      <c r="X56" s="41"/>
      <c r="Y56" s="41"/>
      <c r="Z56" s="41"/>
    </row>
    <row r="57" spans="1:26" ht="12.75" customHeight="1">
      <c r="A57" s="51"/>
      <c r="B57" s="41"/>
      <c r="C57" s="41"/>
      <c r="D57" s="41"/>
      <c r="E57" s="41"/>
      <c r="F57" s="41"/>
      <c r="G57" s="41"/>
      <c r="H57" s="41"/>
      <c r="I57" s="41"/>
      <c r="J57" s="41"/>
      <c r="K57" s="41"/>
      <c r="L57" s="50"/>
      <c r="M57" s="41"/>
      <c r="N57" s="41"/>
      <c r="O57" s="41"/>
      <c r="P57" s="41"/>
      <c r="Q57" s="41"/>
      <c r="R57" s="41"/>
      <c r="S57" s="41"/>
      <c r="T57" s="41"/>
      <c r="U57" s="41"/>
      <c r="V57" s="41"/>
      <c r="W57" s="41"/>
      <c r="X57" s="41"/>
      <c r="Y57" s="41"/>
      <c r="Z57" s="41"/>
    </row>
    <row r="58" spans="1:26" ht="12.75" customHeight="1">
      <c r="A58" s="51"/>
      <c r="B58" s="41"/>
      <c r="C58" s="41"/>
      <c r="D58" s="41"/>
      <c r="E58" s="41"/>
      <c r="F58" s="41"/>
      <c r="G58" s="41"/>
      <c r="H58" s="41"/>
      <c r="I58" s="41"/>
      <c r="J58" s="41"/>
      <c r="K58" s="41"/>
      <c r="L58" s="50"/>
      <c r="M58" s="41"/>
      <c r="N58" s="41"/>
      <c r="O58" s="41"/>
      <c r="P58" s="41"/>
      <c r="Q58" s="41"/>
      <c r="R58" s="41"/>
      <c r="S58" s="41"/>
      <c r="T58" s="41"/>
      <c r="U58" s="41"/>
      <c r="V58" s="41"/>
      <c r="W58" s="41"/>
      <c r="X58" s="41"/>
      <c r="Y58" s="41"/>
      <c r="Z58" s="41"/>
    </row>
    <row r="59" spans="1:26" ht="12.75" customHeight="1">
      <c r="A59" s="51"/>
      <c r="B59" s="41"/>
      <c r="C59" s="41"/>
      <c r="D59" s="41"/>
      <c r="E59" s="41"/>
      <c r="F59" s="41"/>
      <c r="G59" s="41"/>
      <c r="H59" s="41"/>
      <c r="I59" s="41"/>
      <c r="J59" s="41"/>
      <c r="K59" s="41"/>
      <c r="L59" s="50"/>
      <c r="M59" s="41"/>
      <c r="N59" s="41"/>
      <c r="O59" s="41"/>
      <c r="P59" s="41"/>
      <c r="Q59" s="41"/>
      <c r="R59" s="41"/>
      <c r="S59" s="41"/>
      <c r="T59" s="41"/>
      <c r="U59" s="41"/>
      <c r="V59" s="41"/>
      <c r="W59" s="41"/>
      <c r="X59" s="41"/>
      <c r="Y59" s="41"/>
      <c r="Z59" s="41"/>
    </row>
    <row r="60" spans="1:26" ht="12.75" customHeight="1">
      <c r="A60" s="51"/>
      <c r="B60" s="41"/>
      <c r="C60" s="41"/>
      <c r="D60" s="41"/>
      <c r="E60" s="41"/>
      <c r="F60" s="41"/>
      <c r="G60" s="41"/>
      <c r="H60" s="41"/>
      <c r="I60" s="41"/>
      <c r="J60" s="41"/>
      <c r="K60" s="41"/>
      <c r="L60" s="50"/>
      <c r="M60" s="41"/>
      <c r="N60" s="41"/>
      <c r="O60" s="41"/>
      <c r="P60" s="41"/>
      <c r="Q60" s="41"/>
      <c r="R60" s="41"/>
      <c r="S60" s="41"/>
      <c r="T60" s="41"/>
      <c r="U60" s="41"/>
      <c r="V60" s="41"/>
      <c r="W60" s="41"/>
      <c r="X60" s="41"/>
      <c r="Y60" s="41"/>
      <c r="Z60" s="41"/>
    </row>
    <row r="61" spans="1:26" ht="12.75" customHeight="1">
      <c r="A61" s="51"/>
      <c r="B61" s="41"/>
      <c r="C61" s="41"/>
      <c r="D61" s="41"/>
      <c r="E61" s="41"/>
      <c r="F61" s="41"/>
      <c r="G61" s="41"/>
      <c r="H61" s="41"/>
      <c r="I61" s="41"/>
      <c r="J61" s="41"/>
      <c r="K61" s="41"/>
      <c r="L61" s="50"/>
      <c r="M61" s="41"/>
      <c r="N61" s="41"/>
      <c r="O61" s="41"/>
      <c r="P61" s="41"/>
      <c r="Q61" s="41"/>
      <c r="R61" s="41"/>
      <c r="S61" s="41"/>
      <c r="T61" s="41"/>
      <c r="U61" s="41"/>
      <c r="V61" s="41"/>
      <c r="W61" s="41"/>
      <c r="X61" s="41"/>
      <c r="Y61" s="41"/>
      <c r="Z61" s="41"/>
    </row>
    <row r="62" spans="1:26" ht="12.75" customHeight="1">
      <c r="A62" s="51"/>
      <c r="B62" s="41"/>
      <c r="C62" s="41"/>
      <c r="D62" s="41"/>
      <c r="E62" s="41"/>
      <c r="F62" s="41"/>
      <c r="G62" s="41"/>
      <c r="H62" s="41"/>
      <c r="I62" s="41"/>
      <c r="J62" s="41"/>
      <c r="K62" s="41"/>
      <c r="L62" s="50"/>
      <c r="M62" s="41"/>
      <c r="N62" s="41"/>
      <c r="O62" s="41"/>
      <c r="P62" s="41"/>
      <c r="Q62" s="41"/>
      <c r="R62" s="41"/>
      <c r="S62" s="41"/>
      <c r="T62" s="41"/>
      <c r="U62" s="41"/>
      <c r="V62" s="41"/>
      <c r="W62" s="41"/>
      <c r="X62" s="41"/>
      <c r="Y62" s="41"/>
      <c r="Z62" s="41"/>
    </row>
    <row r="63" spans="1:26" ht="12.75" customHeight="1">
      <c r="A63" s="51"/>
      <c r="B63" s="41"/>
      <c r="C63" s="41"/>
      <c r="D63" s="41"/>
      <c r="E63" s="41"/>
      <c r="F63" s="41"/>
      <c r="G63" s="41"/>
      <c r="H63" s="41"/>
      <c r="I63" s="41"/>
      <c r="J63" s="41"/>
      <c r="K63" s="41"/>
      <c r="L63" s="50"/>
      <c r="M63" s="41"/>
      <c r="N63" s="41"/>
      <c r="O63" s="41"/>
      <c r="P63" s="41"/>
      <c r="Q63" s="41"/>
      <c r="R63" s="41"/>
      <c r="S63" s="41"/>
      <c r="T63" s="41"/>
      <c r="U63" s="41"/>
      <c r="V63" s="41"/>
      <c r="W63" s="41"/>
      <c r="X63" s="41"/>
      <c r="Y63" s="41"/>
      <c r="Z63" s="41"/>
    </row>
    <row r="64" spans="1:26" ht="12.75" customHeight="1">
      <c r="A64" s="51"/>
      <c r="B64" s="41"/>
      <c r="C64" s="41"/>
      <c r="D64" s="41"/>
      <c r="E64" s="41"/>
      <c r="F64" s="41"/>
      <c r="G64" s="41"/>
      <c r="H64" s="41"/>
      <c r="I64" s="41"/>
      <c r="J64" s="41"/>
      <c r="K64" s="41"/>
      <c r="L64" s="50"/>
      <c r="M64" s="41"/>
      <c r="N64" s="41"/>
      <c r="O64" s="41"/>
      <c r="P64" s="41"/>
      <c r="Q64" s="41"/>
      <c r="R64" s="41"/>
      <c r="S64" s="41"/>
      <c r="T64" s="41"/>
      <c r="U64" s="41"/>
      <c r="V64" s="41"/>
      <c r="W64" s="41"/>
      <c r="X64" s="41"/>
      <c r="Y64" s="41"/>
      <c r="Z64" s="41"/>
    </row>
    <row r="65" spans="1:26" ht="12.75" customHeight="1">
      <c r="A65" s="51"/>
      <c r="B65" s="41"/>
      <c r="C65" s="41"/>
      <c r="D65" s="41"/>
      <c r="E65" s="41"/>
      <c r="F65" s="41"/>
      <c r="G65" s="41"/>
      <c r="H65" s="41"/>
      <c r="I65" s="41"/>
      <c r="J65" s="41"/>
      <c r="K65" s="41"/>
      <c r="L65" s="50"/>
      <c r="M65" s="41"/>
      <c r="N65" s="41"/>
      <c r="O65" s="41"/>
      <c r="P65" s="41"/>
      <c r="Q65" s="41"/>
      <c r="R65" s="41"/>
      <c r="S65" s="41"/>
      <c r="T65" s="41"/>
      <c r="U65" s="41"/>
      <c r="V65" s="41"/>
      <c r="W65" s="41"/>
      <c r="X65" s="41"/>
      <c r="Y65" s="41"/>
      <c r="Z65" s="41"/>
    </row>
    <row r="66" spans="1:26" ht="12.75" customHeight="1">
      <c r="A66" s="51"/>
      <c r="B66" s="41"/>
      <c r="C66" s="41"/>
      <c r="D66" s="41"/>
      <c r="E66" s="41"/>
      <c r="F66" s="41"/>
      <c r="G66" s="41"/>
      <c r="H66" s="41"/>
      <c r="I66" s="41"/>
      <c r="J66" s="41"/>
      <c r="K66" s="41"/>
      <c r="L66" s="50"/>
      <c r="M66" s="41"/>
      <c r="N66" s="41"/>
      <c r="O66" s="41"/>
      <c r="P66" s="41"/>
      <c r="Q66" s="41"/>
      <c r="R66" s="41"/>
      <c r="S66" s="41"/>
      <c r="T66" s="41"/>
      <c r="U66" s="41"/>
      <c r="V66" s="41"/>
      <c r="W66" s="41"/>
      <c r="X66" s="41"/>
      <c r="Y66" s="41"/>
      <c r="Z66" s="41"/>
    </row>
    <row r="67" spans="1:26" ht="12.75" customHeight="1">
      <c r="A67" s="51"/>
      <c r="B67" s="41"/>
      <c r="C67" s="41"/>
      <c r="D67" s="41"/>
      <c r="E67" s="41"/>
      <c r="F67" s="41"/>
      <c r="G67" s="41"/>
      <c r="H67" s="41"/>
      <c r="I67" s="41"/>
      <c r="J67" s="41"/>
      <c r="K67" s="41"/>
      <c r="L67" s="50"/>
      <c r="M67" s="41"/>
      <c r="N67" s="41"/>
      <c r="O67" s="41"/>
      <c r="P67" s="41"/>
      <c r="Q67" s="41"/>
      <c r="R67" s="41"/>
      <c r="S67" s="41"/>
      <c r="T67" s="41"/>
      <c r="U67" s="41"/>
      <c r="V67" s="41"/>
      <c r="W67" s="41"/>
      <c r="X67" s="41"/>
      <c r="Y67" s="41"/>
      <c r="Z67" s="41"/>
    </row>
    <row r="68" spans="1:26" ht="12.75" customHeight="1">
      <c r="A68" s="51"/>
      <c r="B68" s="41"/>
      <c r="C68" s="41"/>
      <c r="D68" s="41"/>
      <c r="E68" s="41"/>
      <c r="F68" s="41"/>
      <c r="G68" s="41"/>
      <c r="H68" s="41"/>
      <c r="I68" s="41"/>
      <c r="J68" s="41"/>
      <c r="K68" s="41"/>
      <c r="L68" s="50"/>
      <c r="M68" s="41"/>
      <c r="N68" s="41"/>
      <c r="O68" s="41"/>
      <c r="P68" s="41"/>
      <c r="Q68" s="41"/>
      <c r="R68" s="41"/>
      <c r="S68" s="41"/>
      <c r="T68" s="41"/>
      <c r="U68" s="41"/>
      <c r="V68" s="41"/>
      <c r="W68" s="41"/>
      <c r="X68" s="41"/>
      <c r="Y68" s="41"/>
      <c r="Z68" s="41"/>
    </row>
    <row r="69" spans="1:26" ht="12.75" customHeight="1">
      <c r="A69" s="51"/>
      <c r="B69" s="41"/>
      <c r="C69" s="41"/>
      <c r="D69" s="41"/>
      <c r="E69" s="41"/>
      <c r="F69" s="41"/>
      <c r="G69" s="41"/>
      <c r="H69" s="41"/>
      <c r="I69" s="41"/>
      <c r="J69" s="41"/>
      <c r="K69" s="41"/>
      <c r="L69" s="50"/>
      <c r="M69" s="41"/>
      <c r="N69" s="41"/>
      <c r="O69" s="41"/>
      <c r="P69" s="41"/>
      <c r="Q69" s="41"/>
      <c r="R69" s="41"/>
      <c r="S69" s="41"/>
      <c r="T69" s="41"/>
      <c r="U69" s="41"/>
      <c r="V69" s="41"/>
      <c r="W69" s="41"/>
      <c r="X69" s="41"/>
      <c r="Y69" s="41"/>
      <c r="Z69" s="41"/>
    </row>
    <row r="70" spans="1:26" ht="12.75" customHeight="1">
      <c r="A70" s="51"/>
      <c r="B70" s="41"/>
      <c r="C70" s="41"/>
      <c r="D70" s="41"/>
      <c r="E70" s="41"/>
      <c r="F70" s="41"/>
      <c r="G70" s="41"/>
      <c r="H70" s="41"/>
      <c r="I70" s="41"/>
      <c r="J70" s="41"/>
      <c r="K70" s="41"/>
      <c r="L70" s="50"/>
      <c r="M70" s="41"/>
      <c r="N70" s="41"/>
      <c r="O70" s="41"/>
      <c r="P70" s="41"/>
      <c r="Q70" s="41"/>
      <c r="R70" s="41"/>
      <c r="S70" s="41"/>
      <c r="T70" s="41"/>
      <c r="U70" s="41"/>
      <c r="V70" s="41"/>
      <c r="W70" s="41"/>
      <c r="X70" s="41"/>
      <c r="Y70" s="41"/>
      <c r="Z70" s="41"/>
    </row>
    <row r="71" spans="1:26" ht="12.75" customHeight="1">
      <c r="A71" s="51"/>
      <c r="B71" s="41"/>
      <c r="C71" s="41"/>
      <c r="D71" s="41"/>
      <c r="E71" s="41"/>
      <c r="F71" s="41"/>
      <c r="G71" s="41"/>
      <c r="H71" s="41"/>
      <c r="I71" s="41"/>
      <c r="J71" s="41"/>
      <c r="K71" s="41"/>
      <c r="L71" s="50"/>
      <c r="M71" s="41"/>
      <c r="N71" s="41"/>
      <c r="O71" s="41"/>
      <c r="P71" s="41"/>
      <c r="Q71" s="41"/>
      <c r="R71" s="41"/>
      <c r="S71" s="41"/>
      <c r="T71" s="41"/>
      <c r="U71" s="41"/>
      <c r="V71" s="41"/>
      <c r="W71" s="41"/>
      <c r="X71" s="41"/>
      <c r="Y71" s="41"/>
      <c r="Z71" s="41"/>
    </row>
    <row r="72" spans="1:26" ht="12.75" customHeight="1">
      <c r="A72" s="51"/>
      <c r="B72" s="41"/>
      <c r="C72" s="41"/>
      <c r="D72" s="41"/>
      <c r="E72" s="41"/>
      <c r="F72" s="41"/>
      <c r="G72" s="41"/>
      <c r="H72" s="41"/>
      <c r="I72" s="41"/>
      <c r="J72" s="41"/>
      <c r="K72" s="41"/>
      <c r="L72" s="50"/>
      <c r="M72" s="41"/>
      <c r="N72" s="41"/>
      <c r="O72" s="41"/>
      <c r="P72" s="41"/>
      <c r="Q72" s="41"/>
      <c r="R72" s="41"/>
      <c r="S72" s="41"/>
      <c r="T72" s="41"/>
      <c r="U72" s="41"/>
      <c r="V72" s="41"/>
      <c r="W72" s="41"/>
      <c r="X72" s="41"/>
      <c r="Y72" s="41"/>
      <c r="Z72" s="41"/>
    </row>
    <row r="73" spans="1:26" ht="12.75" customHeight="1">
      <c r="A73" s="51"/>
      <c r="B73" s="41"/>
      <c r="C73" s="41"/>
      <c r="D73" s="41"/>
      <c r="E73" s="41"/>
      <c r="F73" s="41"/>
      <c r="G73" s="41"/>
      <c r="H73" s="41"/>
      <c r="I73" s="41"/>
      <c r="J73" s="41"/>
      <c r="K73" s="41"/>
      <c r="L73" s="50"/>
      <c r="M73" s="41"/>
      <c r="N73" s="41"/>
      <c r="O73" s="41"/>
      <c r="P73" s="41"/>
      <c r="Q73" s="41"/>
      <c r="R73" s="41"/>
      <c r="S73" s="41"/>
      <c r="T73" s="41"/>
      <c r="U73" s="41"/>
      <c r="V73" s="41"/>
      <c r="W73" s="41"/>
      <c r="X73" s="41"/>
      <c r="Y73" s="41"/>
      <c r="Z73" s="41"/>
    </row>
    <row r="74" spans="1:26" ht="12.75" customHeight="1">
      <c r="A74" s="51"/>
      <c r="B74" s="41"/>
      <c r="C74" s="41"/>
      <c r="D74" s="41"/>
      <c r="E74" s="41"/>
      <c r="F74" s="41"/>
      <c r="G74" s="41"/>
      <c r="H74" s="41"/>
      <c r="I74" s="41"/>
      <c r="J74" s="41"/>
      <c r="K74" s="41"/>
      <c r="L74" s="50"/>
      <c r="M74" s="41"/>
      <c r="N74" s="41"/>
      <c r="O74" s="41"/>
      <c r="P74" s="41"/>
      <c r="Q74" s="41"/>
      <c r="R74" s="41"/>
      <c r="S74" s="41"/>
      <c r="T74" s="41"/>
      <c r="U74" s="41"/>
      <c r="V74" s="41"/>
      <c r="W74" s="41"/>
      <c r="X74" s="41"/>
      <c r="Y74" s="41"/>
      <c r="Z74" s="41"/>
    </row>
    <row r="75" spans="1:26" ht="12.75" customHeight="1">
      <c r="A75" s="51"/>
      <c r="B75" s="41"/>
      <c r="C75" s="41"/>
      <c r="D75" s="41"/>
      <c r="E75" s="41"/>
      <c r="F75" s="41"/>
      <c r="G75" s="41"/>
      <c r="H75" s="41"/>
      <c r="I75" s="41"/>
      <c r="J75" s="41"/>
      <c r="K75" s="41"/>
      <c r="L75" s="50"/>
      <c r="M75" s="41"/>
      <c r="N75" s="41"/>
      <c r="O75" s="41"/>
      <c r="P75" s="41"/>
      <c r="Q75" s="41"/>
      <c r="R75" s="41"/>
      <c r="S75" s="41"/>
      <c r="T75" s="41"/>
      <c r="U75" s="41"/>
      <c r="V75" s="41"/>
      <c r="W75" s="41"/>
      <c r="X75" s="41"/>
      <c r="Y75" s="41"/>
      <c r="Z75" s="41"/>
    </row>
    <row r="76" spans="1:26" ht="12.75" customHeight="1">
      <c r="A76" s="51"/>
      <c r="B76" s="41"/>
      <c r="C76" s="41"/>
      <c r="D76" s="41"/>
      <c r="E76" s="41"/>
      <c r="F76" s="41"/>
      <c r="G76" s="41"/>
      <c r="H76" s="41"/>
      <c r="I76" s="41"/>
      <c r="J76" s="41"/>
      <c r="K76" s="41"/>
      <c r="L76" s="50"/>
      <c r="M76" s="41"/>
      <c r="N76" s="41"/>
      <c r="O76" s="41"/>
      <c r="P76" s="41"/>
      <c r="Q76" s="41"/>
      <c r="R76" s="41"/>
      <c r="S76" s="41"/>
      <c r="T76" s="41"/>
      <c r="U76" s="41"/>
      <c r="V76" s="41"/>
      <c r="W76" s="41"/>
      <c r="X76" s="41"/>
      <c r="Y76" s="41"/>
      <c r="Z76" s="41"/>
    </row>
    <row r="77" spans="1:26" ht="12.75" customHeight="1">
      <c r="A77" s="51"/>
      <c r="B77" s="41"/>
      <c r="C77" s="41"/>
      <c r="D77" s="41"/>
      <c r="E77" s="41"/>
      <c r="F77" s="41"/>
      <c r="G77" s="41"/>
      <c r="H77" s="41"/>
      <c r="I77" s="41"/>
      <c r="J77" s="41"/>
      <c r="K77" s="41"/>
      <c r="L77" s="50"/>
      <c r="M77" s="41"/>
      <c r="N77" s="41"/>
      <c r="O77" s="41"/>
      <c r="P77" s="41"/>
      <c r="Q77" s="41"/>
      <c r="R77" s="41"/>
      <c r="S77" s="41"/>
      <c r="T77" s="41"/>
      <c r="U77" s="41"/>
      <c r="V77" s="41"/>
      <c r="W77" s="41"/>
      <c r="X77" s="41"/>
      <c r="Y77" s="41"/>
      <c r="Z77" s="41"/>
    </row>
    <row r="78" spans="1:26" ht="12.75" customHeight="1">
      <c r="A78" s="51"/>
      <c r="B78" s="41"/>
      <c r="C78" s="41"/>
      <c r="D78" s="41"/>
      <c r="E78" s="41"/>
      <c r="F78" s="41"/>
      <c r="G78" s="41"/>
      <c r="H78" s="41"/>
      <c r="I78" s="41"/>
      <c r="J78" s="41"/>
      <c r="K78" s="41"/>
      <c r="L78" s="50"/>
      <c r="M78" s="41"/>
      <c r="N78" s="41"/>
      <c r="O78" s="41"/>
      <c r="P78" s="41"/>
      <c r="Q78" s="41"/>
      <c r="R78" s="41"/>
      <c r="S78" s="41"/>
      <c r="T78" s="41"/>
      <c r="U78" s="41"/>
      <c r="V78" s="41"/>
      <c r="W78" s="41"/>
      <c r="X78" s="41"/>
      <c r="Y78" s="41"/>
      <c r="Z78" s="41"/>
    </row>
    <row r="79" spans="1:26" ht="12.75" customHeight="1">
      <c r="A79" s="51"/>
      <c r="B79" s="41"/>
      <c r="C79" s="41"/>
      <c r="D79" s="41"/>
      <c r="E79" s="41"/>
      <c r="F79" s="41"/>
      <c r="G79" s="41"/>
      <c r="H79" s="41"/>
      <c r="I79" s="41"/>
      <c r="J79" s="41"/>
      <c r="K79" s="41"/>
      <c r="L79" s="50"/>
      <c r="M79" s="41"/>
      <c r="N79" s="41"/>
      <c r="O79" s="41"/>
      <c r="P79" s="41"/>
      <c r="Q79" s="41"/>
      <c r="R79" s="41"/>
      <c r="S79" s="41"/>
      <c r="T79" s="41"/>
      <c r="U79" s="41"/>
      <c r="V79" s="41"/>
      <c r="W79" s="41"/>
      <c r="X79" s="41"/>
      <c r="Y79" s="41"/>
      <c r="Z79" s="41"/>
    </row>
    <row r="80" spans="1:26" ht="12.75" customHeight="1">
      <c r="A80" s="51"/>
      <c r="B80" s="41"/>
      <c r="C80" s="41"/>
      <c r="D80" s="41"/>
      <c r="E80" s="41"/>
      <c r="F80" s="41"/>
      <c r="G80" s="41"/>
      <c r="H80" s="41"/>
      <c r="I80" s="41"/>
      <c r="J80" s="41"/>
      <c r="K80" s="41"/>
      <c r="L80" s="50"/>
      <c r="M80" s="41"/>
      <c r="N80" s="41"/>
      <c r="O80" s="41"/>
      <c r="P80" s="41"/>
      <c r="Q80" s="41"/>
      <c r="R80" s="41"/>
      <c r="S80" s="41"/>
      <c r="T80" s="41"/>
      <c r="U80" s="41"/>
      <c r="V80" s="41"/>
      <c r="W80" s="41"/>
      <c r="X80" s="41"/>
      <c r="Y80" s="41"/>
      <c r="Z80" s="41"/>
    </row>
    <row r="81" spans="1:26" ht="12.75" customHeight="1">
      <c r="A81" s="51"/>
      <c r="B81" s="41"/>
      <c r="C81" s="41"/>
      <c r="D81" s="41"/>
      <c r="E81" s="41"/>
      <c r="F81" s="41"/>
      <c r="G81" s="41"/>
      <c r="H81" s="41"/>
      <c r="I81" s="41"/>
      <c r="J81" s="41"/>
      <c r="K81" s="41"/>
      <c r="L81" s="50"/>
      <c r="M81" s="41"/>
      <c r="N81" s="41"/>
      <c r="O81" s="41"/>
      <c r="P81" s="41"/>
      <c r="Q81" s="41"/>
      <c r="R81" s="41"/>
      <c r="S81" s="41"/>
      <c r="T81" s="41"/>
      <c r="U81" s="41"/>
      <c r="V81" s="41"/>
      <c r="W81" s="41"/>
      <c r="X81" s="41"/>
      <c r="Y81" s="41"/>
      <c r="Z81" s="41"/>
    </row>
    <row r="82" spans="1:26" ht="12.75" customHeight="1">
      <c r="A82" s="51"/>
      <c r="B82" s="41"/>
      <c r="C82" s="41"/>
      <c r="D82" s="41"/>
      <c r="E82" s="41"/>
      <c r="F82" s="41"/>
      <c r="G82" s="41"/>
      <c r="H82" s="41"/>
      <c r="I82" s="41"/>
      <c r="J82" s="41"/>
      <c r="K82" s="41"/>
      <c r="L82" s="50"/>
      <c r="M82" s="41"/>
      <c r="N82" s="41"/>
      <c r="O82" s="41"/>
      <c r="P82" s="41"/>
      <c r="Q82" s="41"/>
      <c r="R82" s="41"/>
      <c r="S82" s="41"/>
      <c r="T82" s="41"/>
      <c r="U82" s="41"/>
      <c r="V82" s="41"/>
      <c r="W82" s="41"/>
      <c r="X82" s="41"/>
      <c r="Y82" s="41"/>
      <c r="Z82" s="41"/>
    </row>
    <row r="83" spans="1:26" ht="12.75" customHeight="1">
      <c r="A83" s="51"/>
      <c r="B83" s="41"/>
      <c r="C83" s="41"/>
      <c r="D83" s="41"/>
      <c r="E83" s="41"/>
      <c r="F83" s="41"/>
      <c r="G83" s="41"/>
      <c r="H83" s="41"/>
      <c r="I83" s="41"/>
      <c r="J83" s="41"/>
      <c r="K83" s="41"/>
      <c r="L83" s="50"/>
      <c r="M83" s="41"/>
      <c r="N83" s="41"/>
      <c r="O83" s="41"/>
      <c r="P83" s="41"/>
      <c r="Q83" s="41"/>
      <c r="R83" s="41"/>
      <c r="S83" s="41"/>
      <c r="T83" s="41"/>
      <c r="U83" s="41"/>
      <c r="V83" s="41"/>
      <c r="W83" s="41"/>
      <c r="X83" s="41"/>
      <c r="Y83" s="41"/>
      <c r="Z83" s="41"/>
    </row>
    <row r="84" spans="1:26" ht="12.75" customHeight="1">
      <c r="A84" s="51"/>
      <c r="B84" s="41"/>
      <c r="C84" s="41"/>
      <c r="D84" s="41"/>
      <c r="E84" s="41"/>
      <c r="F84" s="41"/>
      <c r="G84" s="41"/>
      <c r="H84" s="41"/>
      <c r="I84" s="41"/>
      <c r="J84" s="41"/>
      <c r="K84" s="41"/>
      <c r="L84" s="50"/>
      <c r="M84" s="41"/>
      <c r="N84" s="41"/>
      <c r="O84" s="41"/>
      <c r="P84" s="41"/>
      <c r="Q84" s="41"/>
      <c r="R84" s="41"/>
      <c r="S84" s="41"/>
      <c r="T84" s="41"/>
      <c r="U84" s="41"/>
      <c r="V84" s="41"/>
      <c r="W84" s="41"/>
      <c r="X84" s="41"/>
      <c r="Y84" s="41"/>
      <c r="Z84" s="41"/>
    </row>
    <row r="85" spans="1:26" ht="12.75" customHeight="1">
      <c r="A85" s="51"/>
      <c r="B85" s="41"/>
      <c r="C85" s="41"/>
      <c r="D85" s="41"/>
      <c r="E85" s="41"/>
      <c r="F85" s="41"/>
      <c r="G85" s="41"/>
      <c r="H85" s="41"/>
      <c r="I85" s="41"/>
      <c r="J85" s="41"/>
      <c r="K85" s="41"/>
      <c r="L85" s="50"/>
      <c r="M85" s="41"/>
      <c r="N85" s="41"/>
      <c r="O85" s="41"/>
      <c r="P85" s="41"/>
      <c r="Q85" s="41"/>
      <c r="R85" s="41"/>
      <c r="S85" s="41"/>
      <c r="T85" s="41"/>
      <c r="U85" s="41"/>
      <c r="V85" s="41"/>
      <c r="W85" s="41"/>
      <c r="X85" s="41"/>
      <c r="Y85" s="41"/>
      <c r="Z85" s="41"/>
    </row>
    <row r="86" spans="1:26" ht="12.75" customHeight="1">
      <c r="A86" s="51"/>
      <c r="B86" s="41"/>
      <c r="C86" s="41"/>
      <c r="D86" s="41"/>
      <c r="E86" s="41"/>
      <c r="F86" s="41"/>
      <c r="G86" s="41"/>
      <c r="H86" s="41"/>
      <c r="I86" s="41"/>
      <c r="J86" s="41"/>
      <c r="K86" s="41"/>
      <c r="L86" s="50"/>
      <c r="M86" s="41"/>
      <c r="N86" s="41"/>
      <c r="O86" s="41"/>
      <c r="P86" s="41"/>
      <c r="Q86" s="41"/>
      <c r="R86" s="41"/>
      <c r="S86" s="41"/>
      <c r="T86" s="41"/>
      <c r="U86" s="41"/>
      <c r="V86" s="41"/>
      <c r="W86" s="41"/>
      <c r="X86" s="41"/>
      <c r="Y86" s="41"/>
      <c r="Z86" s="41"/>
    </row>
    <row r="87" spans="1:26" ht="12.75" customHeight="1">
      <c r="A87" s="51"/>
      <c r="B87" s="41"/>
      <c r="C87" s="41"/>
      <c r="D87" s="41"/>
      <c r="E87" s="41"/>
      <c r="F87" s="41"/>
      <c r="G87" s="41"/>
      <c r="H87" s="41"/>
      <c r="I87" s="41"/>
      <c r="J87" s="41"/>
      <c r="K87" s="41"/>
      <c r="L87" s="50"/>
      <c r="M87" s="41"/>
      <c r="N87" s="41"/>
      <c r="O87" s="41"/>
      <c r="P87" s="41"/>
      <c r="Q87" s="41"/>
      <c r="R87" s="41"/>
      <c r="S87" s="41"/>
      <c r="T87" s="41"/>
      <c r="U87" s="41"/>
      <c r="V87" s="41"/>
      <c r="W87" s="41"/>
      <c r="X87" s="41"/>
      <c r="Y87" s="41"/>
      <c r="Z87" s="41"/>
    </row>
    <row r="88" spans="1:26" ht="12.75" customHeight="1">
      <c r="A88" s="51"/>
      <c r="B88" s="41"/>
      <c r="C88" s="41"/>
      <c r="D88" s="41"/>
      <c r="E88" s="41"/>
      <c r="F88" s="41"/>
      <c r="G88" s="41"/>
      <c r="H88" s="41"/>
      <c r="I88" s="41"/>
      <c r="J88" s="41"/>
      <c r="K88" s="41"/>
      <c r="L88" s="50"/>
      <c r="M88" s="41"/>
      <c r="N88" s="41"/>
      <c r="O88" s="41"/>
      <c r="P88" s="41"/>
      <c r="Q88" s="41"/>
      <c r="R88" s="41"/>
      <c r="S88" s="41"/>
      <c r="T88" s="41"/>
      <c r="U88" s="41"/>
      <c r="V88" s="41"/>
      <c r="W88" s="41"/>
      <c r="X88" s="41"/>
      <c r="Y88" s="41"/>
      <c r="Z88" s="41"/>
    </row>
    <row r="89" spans="1:26" ht="12.75" customHeight="1">
      <c r="A89" s="51"/>
      <c r="B89" s="41"/>
      <c r="C89" s="41"/>
      <c r="D89" s="41"/>
      <c r="E89" s="41"/>
      <c r="F89" s="41"/>
      <c r="G89" s="41"/>
      <c r="H89" s="41"/>
      <c r="I89" s="41"/>
      <c r="J89" s="41"/>
      <c r="K89" s="41"/>
      <c r="L89" s="50"/>
      <c r="M89" s="41"/>
      <c r="N89" s="41"/>
      <c r="O89" s="41"/>
      <c r="P89" s="41"/>
      <c r="Q89" s="41"/>
      <c r="R89" s="41"/>
      <c r="S89" s="41"/>
      <c r="T89" s="41"/>
      <c r="U89" s="41"/>
      <c r="V89" s="41"/>
      <c r="W89" s="41"/>
      <c r="X89" s="41"/>
      <c r="Y89" s="41"/>
      <c r="Z89" s="41"/>
    </row>
    <row r="90" spans="1:26" ht="12.75" customHeight="1">
      <c r="A90" s="51"/>
      <c r="B90" s="41"/>
      <c r="C90" s="41"/>
      <c r="D90" s="41"/>
      <c r="E90" s="41"/>
      <c r="F90" s="41"/>
      <c r="G90" s="41"/>
      <c r="H90" s="41"/>
      <c r="I90" s="41"/>
      <c r="J90" s="41"/>
      <c r="K90" s="41"/>
      <c r="L90" s="50"/>
      <c r="M90" s="41"/>
      <c r="N90" s="41"/>
      <c r="O90" s="41"/>
      <c r="P90" s="41"/>
      <c r="Q90" s="41"/>
      <c r="R90" s="41"/>
      <c r="S90" s="41"/>
      <c r="T90" s="41"/>
      <c r="U90" s="41"/>
      <c r="V90" s="41"/>
      <c r="W90" s="41"/>
      <c r="X90" s="41"/>
      <c r="Y90" s="41"/>
      <c r="Z90" s="41"/>
    </row>
    <row r="91" spans="1:26" ht="12.75" customHeight="1">
      <c r="A91" s="51"/>
      <c r="B91" s="41"/>
      <c r="C91" s="41"/>
      <c r="D91" s="41"/>
      <c r="E91" s="41"/>
      <c r="F91" s="41"/>
      <c r="G91" s="41"/>
      <c r="H91" s="41"/>
      <c r="I91" s="41"/>
      <c r="J91" s="41"/>
      <c r="K91" s="41"/>
      <c r="L91" s="50"/>
      <c r="M91" s="41"/>
      <c r="N91" s="41"/>
      <c r="O91" s="41"/>
      <c r="P91" s="41"/>
      <c r="Q91" s="41"/>
      <c r="R91" s="41"/>
      <c r="S91" s="41"/>
      <c r="T91" s="41"/>
      <c r="U91" s="41"/>
      <c r="V91" s="41"/>
      <c r="W91" s="41"/>
      <c r="X91" s="41"/>
      <c r="Y91" s="41"/>
      <c r="Z91" s="41"/>
    </row>
    <row r="92" spans="1:26" ht="12.75" customHeight="1">
      <c r="A92" s="51"/>
      <c r="B92" s="41"/>
      <c r="C92" s="41"/>
      <c r="D92" s="41"/>
      <c r="E92" s="41"/>
      <c r="F92" s="41"/>
      <c r="G92" s="41"/>
      <c r="H92" s="41"/>
      <c r="I92" s="41"/>
      <c r="J92" s="41"/>
      <c r="K92" s="41"/>
      <c r="L92" s="50"/>
      <c r="M92" s="41"/>
      <c r="N92" s="41"/>
      <c r="O92" s="41"/>
      <c r="P92" s="41"/>
      <c r="Q92" s="41"/>
      <c r="R92" s="41"/>
      <c r="S92" s="41"/>
      <c r="T92" s="41"/>
      <c r="U92" s="41"/>
      <c r="V92" s="41"/>
      <c r="W92" s="41"/>
      <c r="X92" s="41"/>
      <c r="Y92" s="41"/>
      <c r="Z92" s="41"/>
    </row>
    <row r="93" spans="1:26" ht="12.75" customHeight="1">
      <c r="A93" s="51"/>
      <c r="B93" s="41"/>
      <c r="C93" s="41"/>
      <c r="D93" s="41"/>
      <c r="E93" s="41"/>
      <c r="F93" s="41"/>
      <c r="G93" s="41"/>
      <c r="H93" s="41"/>
      <c r="I93" s="41"/>
      <c r="J93" s="41"/>
      <c r="K93" s="41"/>
      <c r="L93" s="50"/>
      <c r="M93" s="41"/>
      <c r="N93" s="41"/>
      <c r="O93" s="41"/>
      <c r="P93" s="41"/>
      <c r="Q93" s="41"/>
      <c r="R93" s="41"/>
      <c r="S93" s="41"/>
      <c r="T93" s="41"/>
      <c r="U93" s="41"/>
      <c r="V93" s="41"/>
      <c r="W93" s="41"/>
      <c r="X93" s="41"/>
      <c r="Y93" s="41"/>
      <c r="Z93" s="41"/>
    </row>
    <row r="94" spans="1:26" ht="12.75" customHeight="1">
      <c r="A94" s="51"/>
      <c r="B94" s="41"/>
      <c r="C94" s="41"/>
      <c r="D94" s="41"/>
      <c r="E94" s="41"/>
      <c r="F94" s="41"/>
      <c r="G94" s="41"/>
      <c r="H94" s="41"/>
      <c r="I94" s="41"/>
      <c r="J94" s="41"/>
      <c r="K94" s="41"/>
      <c r="L94" s="50"/>
      <c r="M94" s="41"/>
      <c r="N94" s="41"/>
      <c r="O94" s="41"/>
      <c r="P94" s="41"/>
      <c r="Q94" s="41"/>
      <c r="R94" s="41"/>
      <c r="S94" s="41"/>
      <c r="T94" s="41"/>
      <c r="U94" s="41"/>
      <c r="V94" s="41"/>
      <c r="W94" s="41"/>
      <c r="X94" s="41"/>
      <c r="Y94" s="41"/>
      <c r="Z94" s="41"/>
    </row>
    <row r="95" spans="1:26" ht="12.75" customHeight="1">
      <c r="A95" s="51"/>
      <c r="B95" s="41"/>
      <c r="C95" s="41"/>
      <c r="D95" s="41"/>
      <c r="E95" s="41"/>
      <c r="F95" s="41"/>
      <c r="G95" s="41"/>
      <c r="H95" s="41"/>
      <c r="I95" s="41"/>
      <c r="J95" s="41"/>
      <c r="K95" s="41"/>
      <c r="L95" s="50"/>
      <c r="M95" s="41"/>
      <c r="N95" s="41"/>
      <c r="O95" s="41"/>
      <c r="P95" s="41"/>
      <c r="Q95" s="41"/>
      <c r="R95" s="41"/>
      <c r="S95" s="41"/>
      <c r="T95" s="41"/>
      <c r="U95" s="41"/>
      <c r="V95" s="41"/>
      <c r="W95" s="41"/>
      <c r="X95" s="41"/>
      <c r="Y95" s="41"/>
      <c r="Z95" s="41"/>
    </row>
    <row r="96" spans="1:26" ht="12.75" customHeight="1">
      <c r="A96" s="51"/>
      <c r="B96" s="41"/>
      <c r="C96" s="41"/>
      <c r="D96" s="41"/>
      <c r="E96" s="41"/>
      <c r="F96" s="41"/>
      <c r="G96" s="41"/>
      <c r="H96" s="41"/>
      <c r="I96" s="41"/>
      <c r="J96" s="41"/>
      <c r="K96" s="41"/>
      <c r="L96" s="50"/>
      <c r="M96" s="41"/>
      <c r="N96" s="41"/>
      <c r="O96" s="41"/>
      <c r="P96" s="41"/>
      <c r="Q96" s="41"/>
      <c r="R96" s="41"/>
      <c r="S96" s="41"/>
      <c r="T96" s="41"/>
      <c r="U96" s="41"/>
      <c r="V96" s="41"/>
      <c r="W96" s="41"/>
      <c r="X96" s="41"/>
      <c r="Y96" s="41"/>
      <c r="Z96" s="41"/>
    </row>
    <row r="97" spans="1:26" ht="12.75" customHeight="1">
      <c r="A97" s="51"/>
      <c r="B97" s="41"/>
      <c r="C97" s="41"/>
      <c r="D97" s="41"/>
      <c r="E97" s="41"/>
      <c r="F97" s="41"/>
      <c r="G97" s="41"/>
      <c r="H97" s="41"/>
      <c r="I97" s="41"/>
      <c r="J97" s="41"/>
      <c r="K97" s="41"/>
      <c r="L97" s="50"/>
      <c r="M97" s="41"/>
      <c r="N97" s="41"/>
      <c r="O97" s="41"/>
      <c r="P97" s="41"/>
      <c r="Q97" s="41"/>
      <c r="R97" s="41"/>
      <c r="S97" s="41"/>
      <c r="T97" s="41"/>
      <c r="U97" s="41"/>
      <c r="V97" s="41"/>
      <c r="W97" s="41"/>
      <c r="X97" s="41"/>
      <c r="Y97" s="41"/>
      <c r="Z97" s="41"/>
    </row>
    <row r="98" spans="1:26" ht="12.75" customHeight="1">
      <c r="A98" s="51"/>
      <c r="B98" s="41"/>
      <c r="C98" s="41"/>
      <c r="D98" s="41"/>
      <c r="E98" s="41"/>
      <c r="F98" s="41"/>
      <c r="G98" s="41"/>
      <c r="H98" s="41"/>
      <c r="I98" s="41"/>
      <c r="J98" s="41"/>
      <c r="K98" s="41"/>
      <c r="L98" s="50"/>
      <c r="M98" s="41"/>
      <c r="N98" s="41"/>
      <c r="O98" s="41"/>
      <c r="P98" s="41"/>
      <c r="Q98" s="41"/>
      <c r="R98" s="41"/>
      <c r="S98" s="41"/>
      <c r="T98" s="41"/>
      <c r="U98" s="41"/>
      <c r="V98" s="41"/>
      <c r="W98" s="41"/>
      <c r="X98" s="41"/>
      <c r="Y98" s="41"/>
      <c r="Z98" s="41"/>
    </row>
    <row r="99" spans="1:26" ht="12.75" customHeight="1">
      <c r="A99" s="51"/>
      <c r="B99" s="41"/>
      <c r="C99" s="41"/>
      <c r="D99" s="41"/>
      <c r="E99" s="41"/>
      <c r="F99" s="41"/>
      <c r="G99" s="41"/>
      <c r="H99" s="41"/>
      <c r="I99" s="41"/>
      <c r="J99" s="41"/>
      <c r="K99" s="41"/>
      <c r="L99" s="50"/>
      <c r="M99" s="41"/>
      <c r="N99" s="41"/>
      <c r="O99" s="41"/>
      <c r="P99" s="41"/>
      <c r="Q99" s="41"/>
      <c r="R99" s="41"/>
      <c r="S99" s="41"/>
      <c r="T99" s="41"/>
      <c r="U99" s="41"/>
      <c r="V99" s="41"/>
      <c r="W99" s="41"/>
      <c r="X99" s="41"/>
      <c r="Y99" s="41"/>
      <c r="Z99" s="41"/>
    </row>
    <row r="100" spans="1:26" ht="12.75" customHeight="1">
      <c r="A100" s="51"/>
      <c r="B100" s="41"/>
      <c r="C100" s="41"/>
      <c r="D100" s="41"/>
      <c r="E100" s="41"/>
      <c r="F100" s="41"/>
      <c r="G100" s="41"/>
      <c r="H100" s="41"/>
      <c r="I100" s="41"/>
      <c r="J100" s="41"/>
      <c r="K100" s="41"/>
      <c r="L100" s="50"/>
      <c r="M100" s="41"/>
      <c r="N100" s="41"/>
      <c r="O100" s="41"/>
      <c r="P100" s="41"/>
      <c r="Q100" s="41"/>
      <c r="R100" s="41"/>
      <c r="S100" s="41"/>
      <c r="T100" s="41"/>
      <c r="U100" s="41"/>
      <c r="V100" s="41"/>
      <c r="W100" s="41"/>
      <c r="X100" s="41"/>
      <c r="Y100" s="41"/>
      <c r="Z100" s="41"/>
    </row>
    <row r="101" spans="1:26" ht="12.75" customHeight="1">
      <c r="A101" s="51"/>
      <c r="B101" s="41"/>
      <c r="C101" s="41"/>
      <c r="D101" s="41"/>
      <c r="E101" s="41"/>
      <c r="F101" s="41"/>
      <c r="G101" s="41"/>
      <c r="H101" s="41"/>
      <c r="I101" s="41"/>
      <c r="J101" s="41"/>
      <c r="K101" s="41"/>
      <c r="L101" s="50"/>
      <c r="M101" s="41"/>
      <c r="N101" s="41"/>
      <c r="O101" s="41"/>
      <c r="P101" s="41"/>
      <c r="Q101" s="41"/>
      <c r="R101" s="41"/>
      <c r="S101" s="41"/>
      <c r="T101" s="41"/>
      <c r="U101" s="41"/>
      <c r="V101" s="41"/>
      <c r="W101" s="41"/>
      <c r="X101" s="41"/>
      <c r="Y101" s="41"/>
      <c r="Z101" s="41"/>
    </row>
    <row r="102" spans="1:26" ht="12.75" customHeight="1">
      <c r="A102" s="51"/>
      <c r="B102" s="41"/>
      <c r="C102" s="41"/>
      <c r="D102" s="41"/>
      <c r="E102" s="41"/>
      <c r="F102" s="41"/>
      <c r="G102" s="41"/>
      <c r="H102" s="41"/>
      <c r="I102" s="41"/>
      <c r="J102" s="41"/>
      <c r="K102" s="41"/>
      <c r="L102" s="50"/>
      <c r="M102" s="41"/>
      <c r="N102" s="41"/>
      <c r="O102" s="41"/>
      <c r="P102" s="41"/>
      <c r="Q102" s="41"/>
      <c r="R102" s="41"/>
      <c r="S102" s="41"/>
      <c r="T102" s="41"/>
      <c r="U102" s="41"/>
      <c r="V102" s="41"/>
      <c r="W102" s="41"/>
      <c r="X102" s="41"/>
      <c r="Y102" s="41"/>
      <c r="Z102" s="41"/>
    </row>
    <row r="103" spans="1:26" ht="12.75" customHeight="1">
      <c r="A103" s="51"/>
      <c r="B103" s="41"/>
      <c r="C103" s="41"/>
      <c r="D103" s="41"/>
      <c r="E103" s="41"/>
      <c r="F103" s="41"/>
      <c r="G103" s="41"/>
      <c r="H103" s="41"/>
      <c r="I103" s="41"/>
      <c r="J103" s="41"/>
      <c r="K103" s="41"/>
      <c r="L103" s="50"/>
      <c r="M103" s="41"/>
      <c r="N103" s="41"/>
      <c r="O103" s="41"/>
      <c r="P103" s="41"/>
      <c r="Q103" s="41"/>
      <c r="R103" s="41"/>
      <c r="S103" s="41"/>
      <c r="T103" s="41"/>
      <c r="U103" s="41"/>
      <c r="V103" s="41"/>
      <c r="W103" s="41"/>
      <c r="X103" s="41"/>
      <c r="Y103" s="41"/>
      <c r="Z103" s="41"/>
    </row>
    <row r="104" spans="1:26" ht="12.75" customHeight="1">
      <c r="A104" s="51"/>
      <c r="B104" s="41"/>
      <c r="C104" s="41"/>
      <c r="D104" s="41"/>
      <c r="E104" s="41"/>
      <c r="F104" s="41"/>
      <c r="G104" s="41"/>
      <c r="H104" s="41"/>
      <c r="I104" s="41"/>
      <c r="J104" s="41"/>
      <c r="K104" s="41"/>
      <c r="L104" s="50"/>
      <c r="M104" s="41"/>
      <c r="N104" s="41"/>
      <c r="O104" s="41"/>
      <c r="P104" s="41"/>
      <c r="Q104" s="41"/>
      <c r="R104" s="41"/>
      <c r="S104" s="41"/>
      <c r="T104" s="41"/>
      <c r="U104" s="41"/>
      <c r="V104" s="41"/>
      <c r="W104" s="41"/>
      <c r="X104" s="41"/>
      <c r="Y104" s="41"/>
      <c r="Z104" s="41"/>
    </row>
    <row r="105" spans="1:26" ht="12.75" customHeight="1">
      <c r="A105" s="51"/>
      <c r="B105" s="41"/>
      <c r="C105" s="41"/>
      <c r="D105" s="41"/>
      <c r="E105" s="41"/>
      <c r="F105" s="41"/>
      <c r="G105" s="41"/>
      <c r="H105" s="41"/>
      <c r="I105" s="41"/>
      <c r="J105" s="41"/>
      <c r="K105" s="41"/>
      <c r="L105" s="50"/>
      <c r="M105" s="41"/>
      <c r="N105" s="41"/>
      <c r="O105" s="41"/>
      <c r="P105" s="41"/>
      <c r="Q105" s="41"/>
      <c r="R105" s="41"/>
      <c r="S105" s="41"/>
      <c r="T105" s="41"/>
      <c r="U105" s="41"/>
      <c r="V105" s="41"/>
      <c r="W105" s="41"/>
      <c r="X105" s="41"/>
      <c r="Y105" s="41"/>
      <c r="Z105" s="41"/>
    </row>
    <row r="106" spans="1:26" ht="12.75" customHeight="1">
      <c r="A106" s="51"/>
      <c r="B106" s="41"/>
      <c r="C106" s="41"/>
      <c r="D106" s="41"/>
      <c r="E106" s="41"/>
      <c r="F106" s="41"/>
      <c r="G106" s="41"/>
      <c r="H106" s="41"/>
      <c r="I106" s="41"/>
      <c r="J106" s="41"/>
      <c r="K106" s="41"/>
      <c r="L106" s="50"/>
      <c r="M106" s="41"/>
      <c r="N106" s="41"/>
      <c r="O106" s="41"/>
      <c r="P106" s="41"/>
      <c r="Q106" s="41"/>
      <c r="R106" s="41"/>
      <c r="S106" s="41"/>
      <c r="T106" s="41"/>
      <c r="U106" s="41"/>
      <c r="V106" s="41"/>
      <c r="W106" s="41"/>
      <c r="X106" s="41"/>
      <c r="Y106" s="41"/>
      <c r="Z106" s="41"/>
    </row>
    <row r="107" spans="1:26" ht="12.75" customHeight="1">
      <c r="A107" s="51"/>
      <c r="B107" s="41"/>
      <c r="C107" s="41"/>
      <c r="D107" s="41"/>
      <c r="E107" s="41"/>
      <c r="F107" s="41"/>
      <c r="G107" s="41"/>
      <c r="H107" s="41"/>
      <c r="I107" s="41"/>
      <c r="J107" s="41"/>
      <c r="K107" s="41"/>
      <c r="L107" s="50"/>
      <c r="M107" s="41"/>
      <c r="N107" s="41"/>
      <c r="O107" s="41"/>
      <c r="P107" s="41"/>
      <c r="Q107" s="41"/>
      <c r="R107" s="41"/>
      <c r="S107" s="41"/>
      <c r="T107" s="41"/>
      <c r="U107" s="41"/>
      <c r="V107" s="41"/>
      <c r="W107" s="41"/>
      <c r="X107" s="41"/>
      <c r="Y107" s="41"/>
      <c r="Z107" s="41"/>
    </row>
    <row r="108" spans="1:26" ht="12.75" customHeight="1">
      <c r="A108" s="51"/>
      <c r="B108" s="41"/>
      <c r="C108" s="41"/>
      <c r="D108" s="41"/>
      <c r="E108" s="41"/>
      <c r="F108" s="41"/>
      <c r="G108" s="41"/>
      <c r="H108" s="41"/>
      <c r="I108" s="41"/>
      <c r="J108" s="41"/>
      <c r="K108" s="41"/>
      <c r="L108" s="50"/>
      <c r="M108" s="41"/>
      <c r="N108" s="41"/>
      <c r="O108" s="41"/>
      <c r="P108" s="41"/>
      <c r="Q108" s="41"/>
      <c r="R108" s="41"/>
      <c r="S108" s="41"/>
      <c r="T108" s="41"/>
      <c r="U108" s="41"/>
      <c r="V108" s="41"/>
      <c r="W108" s="41"/>
      <c r="X108" s="41"/>
      <c r="Y108" s="41"/>
      <c r="Z108" s="41"/>
    </row>
    <row r="109" spans="1:26" ht="12.75" customHeight="1">
      <c r="A109" s="51"/>
      <c r="B109" s="41"/>
      <c r="C109" s="41"/>
      <c r="D109" s="41"/>
      <c r="E109" s="41"/>
      <c r="F109" s="41"/>
      <c r="G109" s="41"/>
      <c r="H109" s="41"/>
      <c r="I109" s="41"/>
      <c r="J109" s="41"/>
      <c r="K109" s="41"/>
      <c r="L109" s="50"/>
      <c r="M109" s="41"/>
      <c r="N109" s="41"/>
      <c r="O109" s="41"/>
      <c r="P109" s="41"/>
      <c r="Q109" s="41"/>
      <c r="R109" s="41"/>
      <c r="S109" s="41"/>
      <c r="T109" s="41"/>
      <c r="U109" s="41"/>
      <c r="V109" s="41"/>
      <c r="W109" s="41"/>
      <c r="X109" s="41"/>
      <c r="Y109" s="41"/>
      <c r="Z109" s="41"/>
    </row>
    <row r="110" spans="1:26" ht="12.75" customHeight="1">
      <c r="A110" s="51"/>
      <c r="B110" s="41"/>
      <c r="C110" s="41"/>
      <c r="D110" s="41"/>
      <c r="E110" s="41"/>
      <c r="F110" s="41"/>
      <c r="G110" s="41"/>
      <c r="H110" s="41"/>
      <c r="I110" s="41"/>
      <c r="J110" s="41"/>
      <c r="K110" s="41"/>
      <c r="L110" s="50"/>
      <c r="M110" s="41"/>
      <c r="N110" s="41"/>
      <c r="O110" s="41"/>
      <c r="P110" s="41"/>
      <c r="Q110" s="41"/>
      <c r="R110" s="41"/>
      <c r="S110" s="41"/>
      <c r="T110" s="41"/>
      <c r="U110" s="41"/>
      <c r="V110" s="41"/>
      <c r="W110" s="41"/>
      <c r="X110" s="41"/>
      <c r="Y110" s="41"/>
      <c r="Z110" s="41"/>
    </row>
    <row r="111" spans="1:26" ht="12.75" customHeight="1">
      <c r="A111" s="51"/>
      <c r="B111" s="41"/>
      <c r="C111" s="41"/>
      <c r="D111" s="41"/>
      <c r="E111" s="41"/>
      <c r="F111" s="41"/>
      <c r="G111" s="41"/>
      <c r="H111" s="41"/>
      <c r="I111" s="41"/>
      <c r="J111" s="41"/>
      <c r="K111" s="41"/>
      <c r="L111" s="50"/>
      <c r="M111" s="41"/>
      <c r="N111" s="41"/>
      <c r="O111" s="41"/>
      <c r="P111" s="41"/>
      <c r="Q111" s="41"/>
      <c r="R111" s="41"/>
      <c r="S111" s="41"/>
      <c r="T111" s="41"/>
      <c r="U111" s="41"/>
      <c r="V111" s="41"/>
      <c r="W111" s="41"/>
      <c r="X111" s="41"/>
      <c r="Y111" s="41"/>
      <c r="Z111" s="41"/>
    </row>
    <row r="112" spans="1:26" ht="12.75" customHeight="1">
      <c r="A112" s="51"/>
      <c r="B112" s="41"/>
      <c r="C112" s="41"/>
      <c r="D112" s="41"/>
      <c r="E112" s="41"/>
      <c r="F112" s="41"/>
      <c r="G112" s="41"/>
      <c r="H112" s="41"/>
      <c r="I112" s="41"/>
      <c r="J112" s="41"/>
      <c r="K112" s="41"/>
      <c r="L112" s="50"/>
      <c r="M112" s="41"/>
      <c r="N112" s="41"/>
      <c r="O112" s="41"/>
      <c r="P112" s="41"/>
      <c r="Q112" s="41"/>
      <c r="R112" s="41"/>
      <c r="S112" s="41"/>
      <c r="T112" s="41"/>
      <c r="U112" s="41"/>
      <c r="V112" s="41"/>
      <c r="W112" s="41"/>
      <c r="X112" s="41"/>
      <c r="Y112" s="41"/>
      <c r="Z112" s="41"/>
    </row>
    <row r="113" spans="1:26" ht="12.75" customHeight="1">
      <c r="A113" s="51"/>
      <c r="B113" s="41"/>
      <c r="C113" s="41"/>
      <c r="D113" s="41"/>
      <c r="E113" s="41"/>
      <c r="F113" s="41"/>
      <c r="G113" s="41"/>
      <c r="H113" s="41"/>
      <c r="I113" s="41"/>
      <c r="J113" s="41"/>
      <c r="K113" s="41"/>
      <c r="L113" s="50"/>
      <c r="M113" s="41"/>
      <c r="N113" s="41"/>
      <c r="O113" s="41"/>
      <c r="P113" s="41"/>
      <c r="Q113" s="41"/>
      <c r="R113" s="41"/>
      <c r="S113" s="41"/>
      <c r="T113" s="41"/>
      <c r="U113" s="41"/>
      <c r="V113" s="41"/>
      <c r="W113" s="41"/>
      <c r="X113" s="41"/>
      <c r="Y113" s="41"/>
      <c r="Z113" s="41"/>
    </row>
    <row r="114" spans="1:26" ht="12.75" customHeight="1">
      <c r="A114" s="51"/>
      <c r="B114" s="41"/>
      <c r="C114" s="41"/>
      <c r="D114" s="41"/>
      <c r="E114" s="41"/>
      <c r="F114" s="41"/>
      <c r="G114" s="41"/>
      <c r="H114" s="41"/>
      <c r="I114" s="41"/>
      <c r="J114" s="41"/>
      <c r="K114" s="41"/>
      <c r="L114" s="50"/>
      <c r="M114" s="41"/>
      <c r="N114" s="41"/>
      <c r="O114" s="41"/>
      <c r="P114" s="41"/>
      <c r="Q114" s="41"/>
      <c r="R114" s="41"/>
      <c r="S114" s="41"/>
      <c r="T114" s="41"/>
      <c r="U114" s="41"/>
      <c r="V114" s="41"/>
      <c r="W114" s="41"/>
      <c r="X114" s="41"/>
      <c r="Y114" s="41"/>
      <c r="Z114" s="41"/>
    </row>
    <row r="115" spans="1:26" ht="12.75" customHeight="1">
      <c r="A115" s="51"/>
      <c r="B115" s="41"/>
      <c r="C115" s="41"/>
      <c r="D115" s="41"/>
      <c r="E115" s="41"/>
      <c r="F115" s="41"/>
      <c r="G115" s="41"/>
      <c r="H115" s="41"/>
      <c r="I115" s="41"/>
      <c r="J115" s="41"/>
      <c r="K115" s="41"/>
      <c r="L115" s="50"/>
      <c r="M115" s="41"/>
      <c r="N115" s="41"/>
      <c r="O115" s="41"/>
      <c r="P115" s="41"/>
      <c r="Q115" s="41"/>
      <c r="R115" s="41"/>
      <c r="S115" s="41"/>
      <c r="T115" s="41"/>
      <c r="U115" s="41"/>
      <c r="V115" s="41"/>
      <c r="W115" s="41"/>
      <c r="X115" s="41"/>
      <c r="Y115" s="41"/>
      <c r="Z115" s="41"/>
    </row>
    <row r="116" spans="1:26" ht="12.75" customHeight="1">
      <c r="A116" s="51"/>
      <c r="B116" s="41"/>
      <c r="C116" s="41"/>
      <c r="D116" s="41"/>
      <c r="E116" s="41"/>
      <c r="F116" s="41"/>
      <c r="G116" s="41"/>
      <c r="H116" s="41"/>
      <c r="I116" s="41"/>
      <c r="J116" s="41"/>
      <c r="K116" s="41"/>
      <c r="L116" s="50"/>
      <c r="M116" s="41"/>
      <c r="N116" s="41"/>
      <c r="O116" s="41"/>
      <c r="P116" s="41"/>
      <c r="Q116" s="41"/>
      <c r="R116" s="41"/>
      <c r="S116" s="41"/>
      <c r="T116" s="41"/>
      <c r="U116" s="41"/>
      <c r="V116" s="41"/>
      <c r="W116" s="41"/>
      <c r="X116" s="41"/>
      <c r="Y116" s="41"/>
      <c r="Z116" s="41"/>
    </row>
    <row r="117" spans="1:26" ht="12.75" customHeight="1">
      <c r="A117" s="51"/>
      <c r="B117" s="41"/>
      <c r="C117" s="41"/>
      <c r="D117" s="41"/>
      <c r="E117" s="41"/>
      <c r="F117" s="41"/>
      <c r="G117" s="41"/>
      <c r="H117" s="41"/>
      <c r="I117" s="41"/>
      <c r="J117" s="41"/>
      <c r="K117" s="41"/>
      <c r="L117" s="50"/>
      <c r="M117" s="41"/>
      <c r="N117" s="41"/>
      <c r="O117" s="41"/>
      <c r="P117" s="41"/>
      <c r="Q117" s="41"/>
      <c r="R117" s="41"/>
      <c r="S117" s="41"/>
      <c r="T117" s="41"/>
      <c r="U117" s="41"/>
      <c r="V117" s="41"/>
      <c r="W117" s="41"/>
      <c r="X117" s="41"/>
      <c r="Y117" s="41"/>
      <c r="Z117" s="41"/>
    </row>
    <row r="118" spans="1:26" ht="12.75" customHeight="1">
      <c r="A118" s="51"/>
      <c r="B118" s="41"/>
      <c r="C118" s="41"/>
      <c r="D118" s="41"/>
      <c r="E118" s="41"/>
      <c r="F118" s="41"/>
      <c r="G118" s="41"/>
      <c r="H118" s="41"/>
      <c r="I118" s="41"/>
      <c r="J118" s="41"/>
      <c r="K118" s="41"/>
      <c r="L118" s="50"/>
      <c r="M118" s="41"/>
      <c r="N118" s="41"/>
      <c r="O118" s="41"/>
      <c r="P118" s="41"/>
      <c r="Q118" s="41"/>
      <c r="R118" s="41"/>
      <c r="S118" s="41"/>
      <c r="T118" s="41"/>
      <c r="U118" s="41"/>
      <c r="V118" s="41"/>
      <c r="W118" s="41"/>
      <c r="X118" s="41"/>
      <c r="Y118" s="41"/>
      <c r="Z118" s="41"/>
    </row>
    <row r="119" spans="1:26" ht="12.75" customHeight="1">
      <c r="A119" s="51"/>
      <c r="B119" s="41"/>
      <c r="C119" s="41"/>
      <c r="D119" s="41"/>
      <c r="E119" s="41"/>
      <c r="F119" s="41"/>
      <c r="G119" s="41"/>
      <c r="H119" s="41"/>
      <c r="I119" s="41"/>
      <c r="J119" s="41"/>
      <c r="K119" s="41"/>
      <c r="L119" s="50"/>
      <c r="M119" s="41"/>
      <c r="N119" s="41"/>
      <c r="O119" s="41"/>
      <c r="P119" s="41"/>
      <c r="Q119" s="41"/>
      <c r="R119" s="41"/>
      <c r="S119" s="41"/>
      <c r="T119" s="41"/>
      <c r="U119" s="41"/>
      <c r="V119" s="41"/>
      <c r="W119" s="41"/>
      <c r="X119" s="41"/>
      <c r="Y119" s="41"/>
      <c r="Z119" s="41"/>
    </row>
    <row r="120" spans="1:26" ht="12.75" customHeight="1">
      <c r="A120" s="51"/>
      <c r="B120" s="41"/>
      <c r="C120" s="41"/>
      <c r="D120" s="41"/>
      <c r="E120" s="41"/>
      <c r="F120" s="41"/>
      <c r="G120" s="41"/>
      <c r="H120" s="41"/>
      <c r="I120" s="41"/>
      <c r="J120" s="41"/>
      <c r="K120" s="41"/>
      <c r="L120" s="50"/>
      <c r="M120" s="41"/>
      <c r="N120" s="41"/>
      <c r="O120" s="41"/>
      <c r="P120" s="41"/>
      <c r="Q120" s="41"/>
      <c r="R120" s="41"/>
      <c r="S120" s="41"/>
      <c r="T120" s="41"/>
      <c r="U120" s="41"/>
      <c r="V120" s="41"/>
      <c r="W120" s="41"/>
      <c r="X120" s="41"/>
      <c r="Y120" s="41"/>
      <c r="Z120" s="41"/>
    </row>
    <row r="121" spans="1:26" ht="12.75" customHeight="1">
      <c r="A121" s="51"/>
      <c r="B121" s="41"/>
      <c r="C121" s="41"/>
      <c r="D121" s="41"/>
      <c r="E121" s="41"/>
      <c r="F121" s="41"/>
      <c r="G121" s="41"/>
      <c r="H121" s="41"/>
      <c r="I121" s="41"/>
      <c r="J121" s="41"/>
      <c r="K121" s="41"/>
      <c r="L121" s="50"/>
      <c r="M121" s="41"/>
      <c r="N121" s="41"/>
      <c r="O121" s="41"/>
      <c r="P121" s="41"/>
      <c r="Q121" s="41"/>
      <c r="R121" s="41"/>
      <c r="S121" s="41"/>
      <c r="T121" s="41"/>
      <c r="U121" s="41"/>
      <c r="V121" s="41"/>
      <c r="W121" s="41"/>
      <c r="X121" s="41"/>
      <c r="Y121" s="41"/>
      <c r="Z121" s="41"/>
    </row>
    <row r="122" spans="1:26" ht="12.75" customHeight="1">
      <c r="A122" s="51"/>
      <c r="B122" s="41"/>
      <c r="C122" s="41"/>
      <c r="D122" s="41"/>
      <c r="E122" s="41"/>
      <c r="F122" s="41"/>
      <c r="G122" s="41"/>
      <c r="H122" s="41"/>
      <c r="I122" s="41"/>
      <c r="J122" s="41"/>
      <c r="K122" s="41"/>
      <c r="L122" s="50"/>
      <c r="M122" s="41"/>
      <c r="N122" s="41"/>
      <c r="O122" s="41"/>
      <c r="P122" s="41"/>
      <c r="Q122" s="41"/>
      <c r="R122" s="41"/>
      <c r="S122" s="41"/>
      <c r="T122" s="41"/>
      <c r="U122" s="41"/>
      <c r="V122" s="41"/>
      <c r="W122" s="41"/>
      <c r="X122" s="41"/>
      <c r="Y122" s="41"/>
      <c r="Z122" s="41"/>
    </row>
    <row r="123" spans="1:26" ht="12.75" customHeight="1">
      <c r="A123" s="51"/>
      <c r="B123" s="41"/>
      <c r="C123" s="41"/>
      <c r="D123" s="41"/>
      <c r="E123" s="41"/>
      <c r="F123" s="41"/>
      <c r="G123" s="41"/>
      <c r="H123" s="41"/>
      <c r="I123" s="41"/>
      <c r="J123" s="41"/>
      <c r="K123" s="41"/>
      <c r="L123" s="50"/>
      <c r="M123" s="41"/>
      <c r="N123" s="41"/>
      <c r="O123" s="41"/>
      <c r="P123" s="41"/>
      <c r="Q123" s="41"/>
      <c r="R123" s="41"/>
      <c r="S123" s="41"/>
      <c r="T123" s="41"/>
      <c r="U123" s="41"/>
      <c r="V123" s="41"/>
      <c r="W123" s="41"/>
      <c r="X123" s="41"/>
      <c r="Y123" s="41"/>
      <c r="Z123" s="41"/>
    </row>
    <row r="124" spans="1:26" ht="12.75" customHeight="1">
      <c r="A124" s="51"/>
      <c r="B124" s="41"/>
      <c r="C124" s="41"/>
      <c r="D124" s="41"/>
      <c r="E124" s="41"/>
      <c r="F124" s="41"/>
      <c r="G124" s="41"/>
      <c r="H124" s="41"/>
      <c r="I124" s="41"/>
      <c r="J124" s="41"/>
      <c r="K124" s="41"/>
      <c r="L124" s="50"/>
      <c r="M124" s="41"/>
      <c r="N124" s="41"/>
      <c r="O124" s="41"/>
      <c r="P124" s="41"/>
      <c r="Q124" s="41"/>
      <c r="R124" s="41"/>
      <c r="S124" s="41"/>
      <c r="T124" s="41"/>
      <c r="U124" s="41"/>
      <c r="V124" s="41"/>
      <c r="W124" s="41"/>
      <c r="X124" s="41"/>
      <c r="Y124" s="41"/>
      <c r="Z124" s="41"/>
    </row>
    <row r="125" spans="1:26" ht="12.75" customHeight="1">
      <c r="A125" s="51"/>
      <c r="B125" s="41"/>
      <c r="C125" s="41"/>
      <c r="D125" s="41"/>
      <c r="E125" s="41"/>
      <c r="F125" s="41"/>
      <c r="G125" s="41"/>
      <c r="H125" s="41"/>
      <c r="I125" s="41"/>
      <c r="J125" s="41"/>
      <c r="K125" s="41"/>
      <c r="L125" s="50"/>
      <c r="M125" s="41"/>
      <c r="N125" s="41"/>
      <c r="O125" s="41"/>
      <c r="P125" s="41"/>
      <c r="Q125" s="41"/>
      <c r="R125" s="41"/>
      <c r="S125" s="41"/>
      <c r="T125" s="41"/>
      <c r="U125" s="41"/>
      <c r="V125" s="41"/>
      <c r="W125" s="41"/>
      <c r="X125" s="41"/>
      <c r="Y125" s="41"/>
      <c r="Z125" s="41"/>
    </row>
    <row r="126" spans="1:26" ht="12.75" customHeight="1">
      <c r="A126" s="51"/>
      <c r="B126" s="41"/>
      <c r="C126" s="41"/>
      <c r="D126" s="41"/>
      <c r="E126" s="41"/>
      <c r="F126" s="41"/>
      <c r="G126" s="41"/>
      <c r="H126" s="41"/>
      <c r="I126" s="41"/>
      <c r="J126" s="41"/>
      <c r="K126" s="41"/>
      <c r="L126" s="50"/>
      <c r="M126" s="41"/>
      <c r="N126" s="41"/>
      <c r="O126" s="41"/>
      <c r="P126" s="41"/>
      <c r="Q126" s="41"/>
      <c r="R126" s="41"/>
      <c r="S126" s="41"/>
      <c r="T126" s="41"/>
      <c r="U126" s="41"/>
      <c r="V126" s="41"/>
      <c r="W126" s="41"/>
      <c r="X126" s="41"/>
      <c r="Y126" s="41"/>
      <c r="Z126" s="41"/>
    </row>
    <row r="127" spans="1:26" ht="12.75" customHeight="1">
      <c r="A127" s="51"/>
      <c r="B127" s="41"/>
      <c r="C127" s="41"/>
      <c r="D127" s="41"/>
      <c r="E127" s="41"/>
      <c r="F127" s="41"/>
      <c r="G127" s="41"/>
      <c r="H127" s="41"/>
      <c r="I127" s="41"/>
      <c r="J127" s="41"/>
      <c r="K127" s="41"/>
      <c r="L127" s="50"/>
      <c r="M127" s="41"/>
      <c r="N127" s="41"/>
      <c r="O127" s="41"/>
      <c r="P127" s="41"/>
      <c r="Q127" s="41"/>
      <c r="R127" s="41"/>
      <c r="S127" s="41"/>
      <c r="T127" s="41"/>
      <c r="U127" s="41"/>
      <c r="V127" s="41"/>
      <c r="W127" s="41"/>
      <c r="X127" s="41"/>
      <c r="Y127" s="41"/>
      <c r="Z127" s="41"/>
    </row>
    <row r="128" spans="1:26" ht="12.75" customHeight="1">
      <c r="A128" s="51"/>
      <c r="B128" s="41"/>
      <c r="C128" s="41"/>
      <c r="D128" s="41"/>
      <c r="E128" s="41"/>
      <c r="F128" s="41"/>
      <c r="G128" s="41"/>
      <c r="H128" s="41"/>
      <c r="I128" s="41"/>
      <c r="J128" s="41"/>
      <c r="K128" s="41"/>
      <c r="L128" s="50"/>
      <c r="M128" s="41"/>
      <c r="N128" s="41"/>
      <c r="O128" s="41"/>
      <c r="P128" s="41"/>
      <c r="Q128" s="41"/>
      <c r="R128" s="41"/>
      <c r="S128" s="41"/>
      <c r="T128" s="41"/>
      <c r="U128" s="41"/>
      <c r="V128" s="41"/>
      <c r="W128" s="41"/>
      <c r="X128" s="41"/>
      <c r="Y128" s="41"/>
      <c r="Z128" s="41"/>
    </row>
    <row r="129" spans="1:26" ht="12.75" customHeight="1">
      <c r="A129" s="51"/>
      <c r="B129" s="41"/>
      <c r="C129" s="41"/>
      <c r="D129" s="41"/>
      <c r="E129" s="41"/>
      <c r="F129" s="41"/>
      <c r="G129" s="41"/>
      <c r="H129" s="41"/>
      <c r="I129" s="41"/>
      <c r="J129" s="41"/>
      <c r="K129" s="41"/>
      <c r="L129" s="50"/>
      <c r="M129" s="41"/>
      <c r="N129" s="41"/>
      <c r="O129" s="41"/>
      <c r="P129" s="41"/>
      <c r="Q129" s="41"/>
      <c r="R129" s="41"/>
      <c r="S129" s="41"/>
      <c r="T129" s="41"/>
      <c r="U129" s="41"/>
      <c r="V129" s="41"/>
      <c r="W129" s="41"/>
      <c r="X129" s="41"/>
      <c r="Y129" s="41"/>
      <c r="Z129" s="41"/>
    </row>
    <row r="130" spans="1:26" ht="12.75" customHeight="1">
      <c r="A130" s="51"/>
      <c r="B130" s="41"/>
      <c r="C130" s="41"/>
      <c r="D130" s="41"/>
      <c r="E130" s="41"/>
      <c r="F130" s="41"/>
      <c r="G130" s="41"/>
      <c r="H130" s="41"/>
      <c r="I130" s="41"/>
      <c r="J130" s="41"/>
      <c r="K130" s="41"/>
      <c r="L130" s="50"/>
      <c r="M130" s="41"/>
      <c r="N130" s="41"/>
      <c r="O130" s="41"/>
      <c r="P130" s="41"/>
      <c r="Q130" s="41"/>
      <c r="R130" s="41"/>
      <c r="S130" s="41"/>
      <c r="T130" s="41"/>
      <c r="U130" s="41"/>
      <c r="V130" s="41"/>
      <c r="W130" s="41"/>
      <c r="X130" s="41"/>
      <c r="Y130" s="41"/>
      <c r="Z130" s="41"/>
    </row>
    <row r="131" spans="1:26" ht="12.75" customHeight="1">
      <c r="A131" s="51"/>
      <c r="B131" s="41"/>
      <c r="C131" s="41"/>
      <c r="D131" s="41"/>
      <c r="E131" s="41"/>
      <c r="F131" s="41"/>
      <c r="G131" s="41"/>
      <c r="H131" s="41"/>
      <c r="I131" s="41"/>
      <c r="J131" s="41"/>
      <c r="K131" s="41"/>
      <c r="L131" s="50"/>
      <c r="M131" s="41"/>
      <c r="N131" s="41"/>
      <c r="O131" s="41"/>
      <c r="P131" s="41"/>
      <c r="Q131" s="41"/>
      <c r="R131" s="41"/>
      <c r="S131" s="41"/>
      <c r="T131" s="41"/>
      <c r="U131" s="41"/>
      <c r="V131" s="41"/>
      <c r="W131" s="41"/>
      <c r="X131" s="41"/>
      <c r="Y131" s="41"/>
      <c r="Z131" s="41"/>
    </row>
    <row r="132" spans="1:26" ht="12.75" customHeight="1">
      <c r="A132" s="51"/>
      <c r="B132" s="41"/>
      <c r="C132" s="41"/>
      <c r="D132" s="41"/>
      <c r="E132" s="41"/>
      <c r="F132" s="41"/>
      <c r="G132" s="41"/>
      <c r="H132" s="41"/>
      <c r="I132" s="41"/>
      <c r="J132" s="41"/>
      <c r="K132" s="41"/>
      <c r="L132" s="50"/>
      <c r="M132" s="41"/>
      <c r="N132" s="41"/>
      <c r="O132" s="41"/>
      <c r="P132" s="41"/>
      <c r="Q132" s="41"/>
      <c r="R132" s="41"/>
      <c r="S132" s="41"/>
      <c r="T132" s="41"/>
      <c r="U132" s="41"/>
      <c r="V132" s="41"/>
      <c r="W132" s="41"/>
      <c r="X132" s="41"/>
      <c r="Y132" s="41"/>
      <c r="Z132" s="41"/>
    </row>
    <row r="133" spans="1:26" ht="12.75" customHeight="1">
      <c r="A133" s="51"/>
      <c r="B133" s="41"/>
      <c r="C133" s="41"/>
      <c r="D133" s="41"/>
      <c r="E133" s="41"/>
      <c r="F133" s="41"/>
      <c r="G133" s="41"/>
      <c r="H133" s="41"/>
      <c r="I133" s="41"/>
      <c r="J133" s="41"/>
      <c r="K133" s="41"/>
      <c r="L133" s="50"/>
      <c r="M133" s="41"/>
      <c r="N133" s="41"/>
      <c r="O133" s="41"/>
      <c r="P133" s="41"/>
      <c r="Q133" s="41"/>
      <c r="R133" s="41"/>
      <c r="S133" s="41"/>
      <c r="T133" s="41"/>
      <c r="U133" s="41"/>
      <c r="V133" s="41"/>
      <c r="W133" s="41"/>
      <c r="X133" s="41"/>
      <c r="Y133" s="41"/>
      <c r="Z133" s="41"/>
    </row>
    <row r="134" spans="1:26" ht="12.75" customHeight="1">
      <c r="A134" s="51"/>
      <c r="B134" s="41"/>
      <c r="C134" s="41"/>
      <c r="D134" s="41"/>
      <c r="E134" s="41"/>
      <c r="F134" s="41"/>
      <c r="G134" s="41"/>
      <c r="H134" s="41"/>
      <c r="I134" s="41"/>
      <c r="J134" s="41"/>
      <c r="K134" s="41"/>
      <c r="L134" s="50"/>
      <c r="M134" s="41"/>
      <c r="N134" s="41"/>
      <c r="O134" s="41"/>
      <c r="P134" s="41"/>
      <c r="Q134" s="41"/>
      <c r="R134" s="41"/>
      <c r="S134" s="41"/>
      <c r="T134" s="41"/>
      <c r="U134" s="41"/>
      <c r="V134" s="41"/>
      <c r="W134" s="41"/>
      <c r="X134" s="41"/>
      <c r="Y134" s="41"/>
      <c r="Z134" s="41"/>
    </row>
    <row r="135" spans="1:26" ht="12.75" customHeight="1">
      <c r="A135" s="51"/>
      <c r="B135" s="41"/>
      <c r="C135" s="41"/>
      <c r="D135" s="41"/>
      <c r="E135" s="41"/>
      <c r="F135" s="41"/>
      <c r="G135" s="41"/>
      <c r="H135" s="41"/>
      <c r="I135" s="41"/>
      <c r="J135" s="41"/>
      <c r="K135" s="41"/>
      <c r="L135" s="50"/>
      <c r="M135" s="41"/>
      <c r="N135" s="41"/>
      <c r="O135" s="41"/>
      <c r="P135" s="41"/>
      <c r="Q135" s="41"/>
      <c r="R135" s="41"/>
      <c r="S135" s="41"/>
      <c r="T135" s="41"/>
      <c r="U135" s="41"/>
      <c r="V135" s="41"/>
      <c r="W135" s="41"/>
      <c r="X135" s="41"/>
      <c r="Y135" s="41"/>
      <c r="Z135" s="41"/>
    </row>
    <row r="136" spans="1:26" ht="12.75" customHeight="1">
      <c r="A136" s="51"/>
      <c r="B136" s="41"/>
      <c r="C136" s="41"/>
      <c r="D136" s="41"/>
      <c r="E136" s="41"/>
      <c r="F136" s="41"/>
      <c r="G136" s="41"/>
      <c r="H136" s="41"/>
      <c r="I136" s="41"/>
      <c r="J136" s="41"/>
      <c r="K136" s="41"/>
      <c r="L136" s="50"/>
      <c r="M136" s="41"/>
      <c r="N136" s="41"/>
      <c r="O136" s="41"/>
      <c r="P136" s="41"/>
      <c r="Q136" s="41"/>
      <c r="R136" s="41"/>
      <c r="S136" s="41"/>
      <c r="T136" s="41"/>
      <c r="U136" s="41"/>
      <c r="V136" s="41"/>
      <c r="W136" s="41"/>
      <c r="X136" s="41"/>
      <c r="Y136" s="41"/>
      <c r="Z136" s="41"/>
    </row>
    <row r="137" spans="1:26" ht="12.75" customHeight="1">
      <c r="A137" s="51"/>
      <c r="B137" s="41"/>
      <c r="C137" s="41"/>
      <c r="D137" s="41"/>
      <c r="E137" s="41"/>
      <c r="F137" s="41"/>
      <c r="G137" s="41"/>
      <c r="H137" s="41"/>
      <c r="I137" s="41"/>
      <c r="J137" s="41"/>
      <c r="K137" s="41"/>
      <c r="L137" s="50"/>
      <c r="M137" s="41"/>
      <c r="N137" s="41"/>
      <c r="O137" s="41"/>
      <c r="P137" s="41"/>
      <c r="Q137" s="41"/>
      <c r="R137" s="41"/>
      <c r="S137" s="41"/>
      <c r="T137" s="41"/>
      <c r="U137" s="41"/>
      <c r="V137" s="41"/>
      <c r="W137" s="41"/>
      <c r="X137" s="41"/>
      <c r="Y137" s="41"/>
      <c r="Z137" s="41"/>
    </row>
    <row r="138" spans="1:26" ht="12.75" customHeight="1">
      <c r="A138" s="51"/>
      <c r="B138" s="41"/>
      <c r="C138" s="41"/>
      <c r="D138" s="41"/>
      <c r="E138" s="41"/>
      <c r="F138" s="41"/>
      <c r="G138" s="41"/>
      <c r="H138" s="41"/>
      <c r="I138" s="41"/>
      <c r="J138" s="41"/>
      <c r="K138" s="41"/>
      <c r="L138" s="50"/>
      <c r="M138" s="41"/>
      <c r="N138" s="41"/>
      <c r="O138" s="41"/>
      <c r="P138" s="41"/>
      <c r="Q138" s="41"/>
      <c r="R138" s="41"/>
      <c r="S138" s="41"/>
      <c r="T138" s="41"/>
      <c r="U138" s="41"/>
      <c r="V138" s="41"/>
      <c r="W138" s="41"/>
      <c r="X138" s="41"/>
      <c r="Y138" s="41"/>
      <c r="Z138" s="41"/>
    </row>
    <row r="139" spans="1:26" ht="12.75" customHeight="1">
      <c r="A139" s="51"/>
      <c r="B139" s="41"/>
      <c r="C139" s="41"/>
      <c r="D139" s="41"/>
      <c r="E139" s="41"/>
      <c r="F139" s="41"/>
      <c r="G139" s="41"/>
      <c r="H139" s="41"/>
      <c r="I139" s="41"/>
      <c r="J139" s="41"/>
      <c r="K139" s="41"/>
      <c r="L139" s="50"/>
      <c r="M139" s="41"/>
      <c r="N139" s="41"/>
      <c r="O139" s="41"/>
      <c r="P139" s="41"/>
      <c r="Q139" s="41"/>
      <c r="R139" s="41"/>
      <c r="S139" s="41"/>
      <c r="T139" s="41"/>
      <c r="U139" s="41"/>
      <c r="V139" s="41"/>
      <c r="W139" s="41"/>
      <c r="X139" s="41"/>
      <c r="Y139" s="41"/>
      <c r="Z139" s="41"/>
    </row>
    <row r="140" spans="1:26" ht="12.75" customHeight="1">
      <c r="A140" s="51"/>
      <c r="B140" s="41"/>
      <c r="C140" s="41"/>
      <c r="D140" s="41"/>
      <c r="E140" s="41"/>
      <c r="F140" s="41"/>
      <c r="G140" s="41"/>
      <c r="H140" s="41"/>
      <c r="I140" s="41"/>
      <c r="J140" s="41"/>
      <c r="K140" s="41"/>
      <c r="L140" s="50"/>
      <c r="M140" s="41"/>
      <c r="N140" s="41"/>
      <c r="O140" s="41"/>
      <c r="P140" s="41"/>
      <c r="Q140" s="41"/>
      <c r="R140" s="41"/>
      <c r="S140" s="41"/>
      <c r="T140" s="41"/>
      <c r="U140" s="41"/>
      <c r="V140" s="41"/>
      <c r="W140" s="41"/>
      <c r="X140" s="41"/>
      <c r="Y140" s="41"/>
      <c r="Z140" s="41"/>
    </row>
    <row r="141" spans="1:26" ht="12.75" customHeight="1">
      <c r="A141" s="51"/>
      <c r="B141" s="41"/>
      <c r="C141" s="41"/>
      <c r="D141" s="41"/>
      <c r="E141" s="41"/>
      <c r="F141" s="41"/>
      <c r="G141" s="41"/>
      <c r="H141" s="41"/>
      <c r="I141" s="41"/>
      <c r="J141" s="41"/>
      <c r="K141" s="41"/>
      <c r="L141" s="50"/>
      <c r="M141" s="41"/>
      <c r="N141" s="41"/>
      <c r="O141" s="41"/>
      <c r="P141" s="41"/>
      <c r="Q141" s="41"/>
      <c r="R141" s="41"/>
      <c r="S141" s="41"/>
      <c r="T141" s="41"/>
      <c r="U141" s="41"/>
      <c r="V141" s="41"/>
      <c r="W141" s="41"/>
      <c r="X141" s="41"/>
      <c r="Y141" s="41"/>
      <c r="Z141" s="41"/>
    </row>
    <row r="142" spans="1:26" ht="12.75" customHeight="1">
      <c r="A142" s="51"/>
      <c r="B142" s="41"/>
      <c r="C142" s="41"/>
      <c r="D142" s="41"/>
      <c r="E142" s="41"/>
      <c r="F142" s="41"/>
      <c r="G142" s="41"/>
      <c r="H142" s="41"/>
      <c r="I142" s="41"/>
      <c r="J142" s="41"/>
      <c r="K142" s="41"/>
      <c r="L142" s="50"/>
      <c r="M142" s="41"/>
      <c r="N142" s="41"/>
      <c r="O142" s="41"/>
      <c r="P142" s="41"/>
      <c r="Q142" s="41"/>
      <c r="R142" s="41"/>
      <c r="S142" s="41"/>
      <c r="T142" s="41"/>
      <c r="U142" s="41"/>
      <c r="V142" s="41"/>
      <c r="W142" s="41"/>
      <c r="X142" s="41"/>
      <c r="Y142" s="41"/>
      <c r="Z142" s="41"/>
    </row>
    <row r="143" spans="1:26" ht="12.75" customHeight="1">
      <c r="A143" s="51"/>
      <c r="B143" s="41"/>
      <c r="C143" s="41"/>
      <c r="D143" s="41"/>
      <c r="E143" s="41"/>
      <c r="F143" s="41"/>
      <c r="G143" s="41"/>
      <c r="H143" s="41"/>
      <c r="I143" s="41"/>
      <c r="J143" s="41"/>
      <c r="K143" s="41"/>
      <c r="L143" s="50"/>
      <c r="M143" s="41"/>
      <c r="N143" s="41"/>
      <c r="O143" s="41"/>
      <c r="P143" s="41"/>
      <c r="Q143" s="41"/>
      <c r="R143" s="41"/>
      <c r="S143" s="41"/>
      <c r="T143" s="41"/>
      <c r="U143" s="41"/>
      <c r="V143" s="41"/>
      <c r="W143" s="41"/>
      <c r="X143" s="41"/>
      <c r="Y143" s="41"/>
      <c r="Z143" s="41"/>
    </row>
    <row r="144" spans="1:26" ht="12.75" customHeight="1">
      <c r="A144" s="51"/>
      <c r="B144" s="41"/>
      <c r="C144" s="41"/>
      <c r="D144" s="41"/>
      <c r="E144" s="41"/>
      <c r="F144" s="41"/>
      <c r="G144" s="41"/>
      <c r="H144" s="41"/>
      <c r="I144" s="41"/>
      <c r="J144" s="41"/>
      <c r="K144" s="41"/>
      <c r="L144" s="50"/>
      <c r="M144" s="41"/>
      <c r="N144" s="41"/>
      <c r="O144" s="41"/>
      <c r="P144" s="41"/>
      <c r="Q144" s="41"/>
      <c r="R144" s="41"/>
      <c r="S144" s="41"/>
      <c r="T144" s="41"/>
      <c r="U144" s="41"/>
      <c r="V144" s="41"/>
      <c r="W144" s="41"/>
      <c r="X144" s="41"/>
      <c r="Y144" s="41"/>
      <c r="Z144" s="41"/>
    </row>
    <row r="145" spans="1:26" ht="12.75" customHeight="1">
      <c r="A145" s="51"/>
      <c r="B145" s="41"/>
      <c r="C145" s="41"/>
      <c r="D145" s="41"/>
      <c r="E145" s="41"/>
      <c r="F145" s="41"/>
      <c r="G145" s="41"/>
      <c r="H145" s="41"/>
      <c r="I145" s="41"/>
      <c r="J145" s="41"/>
      <c r="K145" s="41"/>
      <c r="L145" s="50"/>
      <c r="M145" s="41"/>
      <c r="N145" s="41"/>
      <c r="O145" s="41"/>
      <c r="P145" s="41"/>
      <c r="Q145" s="41"/>
      <c r="R145" s="41"/>
      <c r="S145" s="41"/>
      <c r="T145" s="41"/>
      <c r="U145" s="41"/>
      <c r="V145" s="41"/>
      <c r="W145" s="41"/>
      <c r="X145" s="41"/>
      <c r="Y145" s="41"/>
      <c r="Z145" s="41"/>
    </row>
    <row r="146" spans="1:26" ht="12.75" customHeight="1">
      <c r="A146" s="51"/>
      <c r="B146" s="41"/>
      <c r="C146" s="41"/>
      <c r="D146" s="41"/>
      <c r="E146" s="41"/>
      <c r="F146" s="41"/>
      <c r="G146" s="41"/>
      <c r="H146" s="41"/>
      <c r="I146" s="41"/>
      <c r="J146" s="41"/>
      <c r="K146" s="41"/>
      <c r="L146" s="50"/>
      <c r="M146" s="41"/>
      <c r="N146" s="41"/>
      <c r="O146" s="41"/>
      <c r="P146" s="41"/>
      <c r="Q146" s="41"/>
      <c r="R146" s="41"/>
      <c r="S146" s="41"/>
      <c r="T146" s="41"/>
      <c r="U146" s="41"/>
      <c r="V146" s="41"/>
      <c r="W146" s="41"/>
      <c r="X146" s="41"/>
      <c r="Y146" s="41"/>
      <c r="Z146" s="41"/>
    </row>
    <row r="147" spans="1:26" ht="12.75" customHeight="1">
      <c r="A147" s="51"/>
      <c r="B147" s="41"/>
      <c r="C147" s="41"/>
      <c r="D147" s="41"/>
      <c r="E147" s="41"/>
      <c r="F147" s="41"/>
      <c r="G147" s="41"/>
      <c r="H147" s="41"/>
      <c r="I147" s="41"/>
      <c r="J147" s="41"/>
      <c r="K147" s="41"/>
      <c r="L147" s="50"/>
      <c r="M147" s="41"/>
      <c r="N147" s="41"/>
      <c r="O147" s="41"/>
      <c r="P147" s="41"/>
      <c r="Q147" s="41"/>
      <c r="R147" s="41"/>
      <c r="S147" s="41"/>
      <c r="T147" s="41"/>
      <c r="U147" s="41"/>
      <c r="V147" s="41"/>
      <c r="W147" s="41"/>
      <c r="X147" s="41"/>
      <c r="Y147" s="41"/>
      <c r="Z147" s="41"/>
    </row>
    <row r="148" spans="1:26" ht="12.75" customHeight="1">
      <c r="A148" s="51"/>
      <c r="B148" s="41"/>
      <c r="C148" s="41"/>
      <c r="D148" s="41"/>
      <c r="E148" s="41"/>
      <c r="F148" s="41"/>
      <c r="G148" s="41"/>
      <c r="H148" s="41"/>
      <c r="I148" s="41"/>
      <c r="J148" s="41"/>
      <c r="K148" s="41"/>
      <c r="L148" s="50"/>
      <c r="M148" s="41"/>
      <c r="N148" s="41"/>
      <c r="O148" s="41"/>
      <c r="P148" s="41"/>
      <c r="Q148" s="41"/>
      <c r="R148" s="41"/>
      <c r="S148" s="41"/>
      <c r="T148" s="41"/>
      <c r="U148" s="41"/>
      <c r="V148" s="41"/>
      <c r="W148" s="41"/>
      <c r="X148" s="41"/>
      <c r="Y148" s="41"/>
      <c r="Z148" s="41"/>
    </row>
    <row r="149" spans="1:26" ht="12.75" customHeight="1">
      <c r="A149" s="51"/>
      <c r="B149" s="41"/>
      <c r="C149" s="41"/>
      <c r="D149" s="41"/>
      <c r="E149" s="41"/>
      <c r="F149" s="41"/>
      <c r="G149" s="41"/>
      <c r="H149" s="41"/>
      <c r="I149" s="41"/>
      <c r="J149" s="41"/>
      <c r="K149" s="41"/>
      <c r="L149" s="50"/>
      <c r="M149" s="41"/>
      <c r="N149" s="41"/>
      <c r="O149" s="41"/>
      <c r="P149" s="41"/>
      <c r="Q149" s="41"/>
      <c r="R149" s="41"/>
      <c r="S149" s="41"/>
      <c r="T149" s="41"/>
      <c r="U149" s="41"/>
      <c r="V149" s="41"/>
      <c r="W149" s="41"/>
      <c r="X149" s="41"/>
      <c r="Y149" s="41"/>
      <c r="Z149" s="41"/>
    </row>
    <row r="150" spans="1:26" ht="12.75" customHeight="1">
      <c r="A150" s="51"/>
      <c r="B150" s="41"/>
      <c r="C150" s="41"/>
      <c r="D150" s="41"/>
      <c r="E150" s="41"/>
      <c r="F150" s="41"/>
      <c r="G150" s="41"/>
      <c r="H150" s="41"/>
      <c r="I150" s="41"/>
      <c r="J150" s="41"/>
      <c r="K150" s="41"/>
      <c r="L150" s="50"/>
      <c r="M150" s="41"/>
      <c r="N150" s="41"/>
      <c r="O150" s="41"/>
      <c r="P150" s="41"/>
      <c r="Q150" s="41"/>
      <c r="R150" s="41"/>
      <c r="S150" s="41"/>
      <c r="T150" s="41"/>
      <c r="U150" s="41"/>
      <c r="V150" s="41"/>
      <c r="W150" s="41"/>
      <c r="X150" s="41"/>
      <c r="Y150" s="41"/>
      <c r="Z150" s="41"/>
    </row>
    <row r="151" spans="1:26" ht="12.75" customHeight="1">
      <c r="A151" s="51"/>
      <c r="B151" s="41"/>
      <c r="C151" s="41"/>
      <c r="D151" s="41"/>
      <c r="E151" s="41"/>
      <c r="F151" s="41"/>
      <c r="G151" s="41"/>
      <c r="H151" s="41"/>
      <c r="I151" s="41"/>
      <c r="J151" s="41"/>
      <c r="K151" s="41"/>
      <c r="L151" s="50"/>
      <c r="M151" s="41"/>
      <c r="N151" s="41"/>
      <c r="O151" s="41"/>
      <c r="P151" s="41"/>
      <c r="Q151" s="41"/>
      <c r="R151" s="41"/>
      <c r="S151" s="41"/>
      <c r="T151" s="41"/>
      <c r="U151" s="41"/>
      <c r="V151" s="41"/>
      <c r="W151" s="41"/>
      <c r="X151" s="41"/>
      <c r="Y151" s="41"/>
      <c r="Z151" s="41"/>
    </row>
    <row r="152" spans="1:26" ht="12.75" customHeight="1">
      <c r="A152" s="51"/>
      <c r="B152" s="41"/>
      <c r="C152" s="41"/>
      <c r="D152" s="41"/>
      <c r="E152" s="41"/>
      <c r="F152" s="41"/>
      <c r="G152" s="41"/>
      <c r="H152" s="41"/>
      <c r="I152" s="41"/>
      <c r="J152" s="41"/>
      <c r="K152" s="41"/>
      <c r="L152" s="50"/>
      <c r="M152" s="41"/>
      <c r="N152" s="41"/>
      <c r="O152" s="41"/>
      <c r="P152" s="41"/>
      <c r="Q152" s="41"/>
      <c r="R152" s="41"/>
      <c r="S152" s="41"/>
      <c r="T152" s="41"/>
      <c r="U152" s="41"/>
      <c r="V152" s="41"/>
      <c r="W152" s="41"/>
      <c r="X152" s="41"/>
      <c r="Y152" s="41"/>
      <c r="Z152" s="41"/>
    </row>
    <row r="153" spans="1:26" ht="12.75" customHeight="1">
      <c r="A153" s="51"/>
      <c r="B153" s="41"/>
      <c r="C153" s="41"/>
      <c r="D153" s="41"/>
      <c r="E153" s="41"/>
      <c r="F153" s="41"/>
      <c r="G153" s="41"/>
      <c r="H153" s="41"/>
      <c r="I153" s="41"/>
      <c r="J153" s="41"/>
      <c r="K153" s="41"/>
      <c r="L153" s="50"/>
      <c r="M153" s="41"/>
      <c r="N153" s="41"/>
      <c r="O153" s="41"/>
      <c r="P153" s="41"/>
      <c r="Q153" s="41"/>
      <c r="R153" s="41"/>
      <c r="S153" s="41"/>
      <c r="T153" s="41"/>
      <c r="U153" s="41"/>
      <c r="V153" s="41"/>
      <c r="W153" s="41"/>
      <c r="X153" s="41"/>
      <c r="Y153" s="41"/>
      <c r="Z153" s="41"/>
    </row>
    <row r="154" spans="1:26" ht="12.75" customHeight="1">
      <c r="A154" s="51"/>
      <c r="B154" s="41"/>
      <c r="C154" s="41"/>
      <c r="D154" s="41"/>
      <c r="E154" s="41"/>
      <c r="F154" s="41"/>
      <c r="G154" s="41"/>
      <c r="H154" s="41"/>
      <c r="I154" s="41"/>
      <c r="J154" s="41"/>
      <c r="K154" s="41"/>
      <c r="L154" s="50"/>
      <c r="M154" s="41"/>
      <c r="N154" s="41"/>
      <c r="O154" s="41"/>
      <c r="P154" s="41"/>
      <c r="Q154" s="41"/>
      <c r="R154" s="41"/>
      <c r="S154" s="41"/>
      <c r="T154" s="41"/>
      <c r="U154" s="41"/>
      <c r="V154" s="41"/>
      <c r="W154" s="41"/>
      <c r="X154" s="41"/>
      <c r="Y154" s="41"/>
      <c r="Z154" s="41"/>
    </row>
    <row r="155" spans="1:26" ht="12.75" customHeight="1">
      <c r="A155" s="51"/>
      <c r="B155" s="41"/>
      <c r="C155" s="41"/>
      <c r="D155" s="41"/>
      <c r="E155" s="41"/>
      <c r="F155" s="41"/>
      <c r="G155" s="41"/>
      <c r="H155" s="41"/>
      <c r="I155" s="41"/>
      <c r="J155" s="41"/>
      <c r="K155" s="41"/>
      <c r="L155" s="50"/>
      <c r="M155" s="41"/>
      <c r="N155" s="41"/>
      <c r="O155" s="41"/>
      <c r="P155" s="41"/>
      <c r="Q155" s="41"/>
      <c r="R155" s="41"/>
      <c r="S155" s="41"/>
      <c r="T155" s="41"/>
      <c r="U155" s="41"/>
      <c r="V155" s="41"/>
      <c r="W155" s="41"/>
      <c r="X155" s="41"/>
      <c r="Y155" s="41"/>
      <c r="Z155" s="41"/>
    </row>
    <row r="156" spans="1:26" ht="12.75" customHeight="1">
      <c r="A156" s="51"/>
      <c r="B156" s="41"/>
      <c r="C156" s="41"/>
      <c r="D156" s="41"/>
      <c r="E156" s="41"/>
      <c r="F156" s="41"/>
      <c r="G156" s="41"/>
      <c r="H156" s="41"/>
      <c r="I156" s="41"/>
      <c r="J156" s="41"/>
      <c r="K156" s="41"/>
      <c r="L156" s="50"/>
      <c r="M156" s="41"/>
      <c r="N156" s="41"/>
      <c r="O156" s="41"/>
      <c r="P156" s="41"/>
      <c r="Q156" s="41"/>
      <c r="R156" s="41"/>
      <c r="S156" s="41"/>
      <c r="T156" s="41"/>
      <c r="U156" s="41"/>
      <c r="V156" s="41"/>
      <c r="W156" s="41"/>
      <c r="X156" s="41"/>
      <c r="Y156" s="41"/>
      <c r="Z156" s="41"/>
    </row>
    <row r="157" spans="1:26" ht="12.75" customHeight="1">
      <c r="A157" s="51"/>
      <c r="B157" s="41"/>
      <c r="C157" s="41"/>
      <c r="D157" s="41"/>
      <c r="E157" s="41"/>
      <c r="F157" s="41"/>
      <c r="G157" s="41"/>
      <c r="H157" s="41"/>
      <c r="I157" s="41"/>
      <c r="J157" s="41"/>
      <c r="K157" s="41"/>
      <c r="L157" s="50"/>
      <c r="M157" s="41"/>
      <c r="N157" s="41"/>
      <c r="O157" s="41"/>
      <c r="P157" s="41"/>
      <c r="Q157" s="41"/>
      <c r="R157" s="41"/>
      <c r="S157" s="41"/>
      <c r="T157" s="41"/>
      <c r="U157" s="41"/>
      <c r="V157" s="41"/>
      <c r="W157" s="41"/>
      <c r="X157" s="41"/>
      <c r="Y157" s="41"/>
      <c r="Z157" s="41"/>
    </row>
    <row r="158" spans="1:26" ht="12.75" customHeight="1">
      <c r="A158" s="51"/>
      <c r="B158" s="41"/>
      <c r="C158" s="41"/>
      <c r="D158" s="41"/>
      <c r="E158" s="41"/>
      <c r="F158" s="41"/>
      <c r="G158" s="41"/>
      <c r="H158" s="41"/>
      <c r="I158" s="41"/>
      <c r="J158" s="41"/>
      <c r="K158" s="41"/>
      <c r="L158" s="50"/>
      <c r="M158" s="41"/>
      <c r="N158" s="41"/>
      <c r="O158" s="41"/>
      <c r="P158" s="41"/>
      <c r="Q158" s="41"/>
      <c r="R158" s="41"/>
      <c r="S158" s="41"/>
      <c r="T158" s="41"/>
      <c r="U158" s="41"/>
      <c r="V158" s="41"/>
      <c r="W158" s="41"/>
      <c r="X158" s="41"/>
      <c r="Y158" s="41"/>
      <c r="Z158" s="41"/>
    </row>
    <row r="159" spans="1:26" ht="12.75" customHeight="1">
      <c r="A159" s="51"/>
      <c r="B159" s="41"/>
      <c r="C159" s="41"/>
      <c r="D159" s="41"/>
      <c r="E159" s="41"/>
      <c r="F159" s="41"/>
      <c r="G159" s="41"/>
      <c r="H159" s="41"/>
      <c r="I159" s="41"/>
      <c r="J159" s="41"/>
      <c r="K159" s="41"/>
      <c r="L159" s="50"/>
      <c r="M159" s="41"/>
      <c r="N159" s="41"/>
      <c r="O159" s="41"/>
      <c r="P159" s="41"/>
      <c r="Q159" s="41"/>
      <c r="R159" s="41"/>
      <c r="S159" s="41"/>
      <c r="T159" s="41"/>
      <c r="U159" s="41"/>
      <c r="V159" s="41"/>
      <c r="W159" s="41"/>
      <c r="X159" s="41"/>
      <c r="Y159" s="41"/>
      <c r="Z159" s="41"/>
    </row>
    <row r="160" spans="1:26" ht="12.75" customHeight="1">
      <c r="A160" s="51"/>
      <c r="B160" s="41"/>
      <c r="C160" s="41"/>
      <c r="D160" s="41"/>
      <c r="E160" s="41"/>
      <c r="F160" s="41"/>
      <c r="G160" s="41"/>
      <c r="H160" s="41"/>
      <c r="I160" s="41"/>
      <c r="J160" s="41"/>
      <c r="K160" s="41"/>
      <c r="L160" s="50"/>
      <c r="M160" s="41"/>
      <c r="N160" s="41"/>
      <c r="O160" s="41"/>
      <c r="P160" s="41"/>
      <c r="Q160" s="41"/>
      <c r="R160" s="41"/>
      <c r="S160" s="41"/>
      <c r="T160" s="41"/>
      <c r="U160" s="41"/>
      <c r="V160" s="41"/>
      <c r="W160" s="41"/>
      <c r="X160" s="41"/>
      <c r="Y160" s="41"/>
      <c r="Z160" s="41"/>
    </row>
    <row r="161" spans="1:26" ht="12.75" customHeight="1">
      <c r="A161" s="51"/>
      <c r="B161" s="41"/>
      <c r="C161" s="41"/>
      <c r="D161" s="41"/>
      <c r="E161" s="41"/>
      <c r="F161" s="41"/>
      <c r="G161" s="41"/>
      <c r="H161" s="41"/>
      <c r="I161" s="41"/>
      <c r="J161" s="41"/>
      <c r="K161" s="41"/>
      <c r="L161" s="50"/>
      <c r="M161" s="41"/>
      <c r="N161" s="41"/>
      <c r="O161" s="41"/>
      <c r="P161" s="41"/>
      <c r="Q161" s="41"/>
      <c r="R161" s="41"/>
      <c r="S161" s="41"/>
      <c r="T161" s="41"/>
      <c r="U161" s="41"/>
      <c r="V161" s="41"/>
      <c r="W161" s="41"/>
      <c r="X161" s="41"/>
      <c r="Y161" s="41"/>
      <c r="Z161" s="41"/>
    </row>
    <row r="162" spans="1:26" ht="12.75" customHeight="1">
      <c r="A162" s="51"/>
      <c r="B162" s="41"/>
      <c r="C162" s="41"/>
      <c r="D162" s="41"/>
      <c r="E162" s="41"/>
      <c r="F162" s="41"/>
      <c r="G162" s="41"/>
      <c r="H162" s="41"/>
      <c r="I162" s="41"/>
      <c r="J162" s="41"/>
      <c r="K162" s="41"/>
      <c r="L162" s="50"/>
      <c r="M162" s="41"/>
      <c r="N162" s="41"/>
      <c r="O162" s="41"/>
      <c r="P162" s="41"/>
      <c r="Q162" s="41"/>
      <c r="R162" s="41"/>
      <c r="S162" s="41"/>
      <c r="T162" s="41"/>
      <c r="U162" s="41"/>
      <c r="V162" s="41"/>
      <c r="W162" s="41"/>
      <c r="X162" s="41"/>
      <c r="Y162" s="41"/>
      <c r="Z162" s="41"/>
    </row>
    <row r="163" spans="1:26" ht="12.75" customHeight="1">
      <c r="A163" s="51"/>
      <c r="B163" s="41"/>
      <c r="C163" s="41"/>
      <c r="D163" s="41"/>
      <c r="E163" s="41"/>
      <c r="F163" s="41"/>
      <c r="G163" s="41"/>
      <c r="H163" s="41"/>
      <c r="I163" s="41"/>
      <c r="J163" s="41"/>
      <c r="K163" s="41"/>
      <c r="L163" s="50"/>
      <c r="M163" s="41"/>
      <c r="N163" s="41"/>
      <c r="O163" s="41"/>
      <c r="P163" s="41"/>
      <c r="Q163" s="41"/>
      <c r="R163" s="41"/>
      <c r="S163" s="41"/>
      <c r="T163" s="41"/>
      <c r="U163" s="41"/>
      <c r="V163" s="41"/>
      <c r="W163" s="41"/>
      <c r="X163" s="41"/>
      <c r="Y163" s="41"/>
      <c r="Z163" s="41"/>
    </row>
    <row r="164" spans="1:26" ht="12.75" customHeight="1">
      <c r="A164" s="51"/>
      <c r="B164" s="41"/>
      <c r="C164" s="41"/>
      <c r="D164" s="41"/>
      <c r="E164" s="41"/>
      <c r="F164" s="41"/>
      <c r="G164" s="41"/>
      <c r="H164" s="41"/>
      <c r="I164" s="41"/>
      <c r="J164" s="41"/>
      <c r="K164" s="41"/>
      <c r="L164" s="50"/>
      <c r="M164" s="41"/>
      <c r="N164" s="41"/>
      <c r="O164" s="41"/>
      <c r="P164" s="41"/>
      <c r="Q164" s="41"/>
      <c r="R164" s="41"/>
      <c r="S164" s="41"/>
      <c r="T164" s="41"/>
      <c r="U164" s="41"/>
      <c r="V164" s="41"/>
      <c r="W164" s="41"/>
      <c r="X164" s="41"/>
      <c r="Y164" s="41"/>
      <c r="Z164" s="41"/>
    </row>
    <row r="165" spans="1:26" ht="12.75" customHeight="1">
      <c r="A165" s="51"/>
      <c r="B165" s="41"/>
      <c r="C165" s="41"/>
      <c r="D165" s="41"/>
      <c r="E165" s="41"/>
      <c r="F165" s="41"/>
      <c r="G165" s="41"/>
      <c r="H165" s="41"/>
      <c r="I165" s="41"/>
      <c r="J165" s="41"/>
      <c r="K165" s="41"/>
      <c r="L165" s="50"/>
      <c r="M165" s="41"/>
      <c r="N165" s="41"/>
      <c r="O165" s="41"/>
      <c r="P165" s="41"/>
      <c r="Q165" s="41"/>
      <c r="R165" s="41"/>
      <c r="S165" s="41"/>
      <c r="T165" s="41"/>
      <c r="U165" s="41"/>
      <c r="V165" s="41"/>
      <c r="W165" s="41"/>
      <c r="X165" s="41"/>
      <c r="Y165" s="41"/>
      <c r="Z165" s="41"/>
    </row>
    <row r="166" spans="1:26" ht="12.75" customHeight="1">
      <c r="A166" s="51"/>
      <c r="B166" s="41"/>
      <c r="C166" s="41"/>
      <c r="D166" s="41"/>
      <c r="E166" s="41"/>
      <c r="F166" s="41"/>
      <c r="G166" s="41"/>
      <c r="H166" s="41"/>
      <c r="I166" s="41"/>
      <c r="J166" s="41"/>
      <c r="K166" s="41"/>
      <c r="L166" s="50"/>
      <c r="M166" s="41"/>
      <c r="N166" s="41"/>
      <c r="O166" s="41"/>
      <c r="P166" s="41"/>
      <c r="Q166" s="41"/>
      <c r="R166" s="41"/>
      <c r="S166" s="41"/>
      <c r="T166" s="41"/>
      <c r="U166" s="41"/>
      <c r="V166" s="41"/>
      <c r="W166" s="41"/>
      <c r="X166" s="41"/>
      <c r="Y166" s="41"/>
      <c r="Z166" s="41"/>
    </row>
    <row r="167" spans="1:26" ht="12.75" customHeight="1">
      <c r="A167" s="51"/>
      <c r="B167" s="41"/>
      <c r="C167" s="41"/>
      <c r="D167" s="41"/>
      <c r="E167" s="41"/>
      <c r="F167" s="41"/>
      <c r="G167" s="41"/>
      <c r="H167" s="41"/>
      <c r="I167" s="41"/>
      <c r="J167" s="41"/>
      <c r="K167" s="41"/>
      <c r="L167" s="50"/>
      <c r="M167" s="41"/>
      <c r="N167" s="41"/>
      <c r="O167" s="41"/>
      <c r="P167" s="41"/>
      <c r="Q167" s="41"/>
      <c r="R167" s="41"/>
      <c r="S167" s="41"/>
      <c r="T167" s="41"/>
      <c r="U167" s="41"/>
      <c r="V167" s="41"/>
      <c r="W167" s="41"/>
      <c r="X167" s="41"/>
      <c r="Y167" s="41"/>
      <c r="Z167" s="41"/>
    </row>
    <row r="168" spans="1:26" ht="12.75" customHeight="1">
      <c r="A168" s="51"/>
      <c r="B168" s="41"/>
      <c r="C168" s="41"/>
      <c r="D168" s="41"/>
      <c r="E168" s="41"/>
      <c r="F168" s="41"/>
      <c r="G168" s="41"/>
      <c r="H168" s="41"/>
      <c r="I168" s="41"/>
      <c r="J168" s="41"/>
      <c r="K168" s="41"/>
      <c r="L168" s="50"/>
      <c r="M168" s="41"/>
      <c r="N168" s="41"/>
      <c r="O168" s="41"/>
      <c r="P168" s="41"/>
      <c r="Q168" s="41"/>
      <c r="R168" s="41"/>
      <c r="S168" s="41"/>
      <c r="T168" s="41"/>
      <c r="U168" s="41"/>
      <c r="V168" s="41"/>
      <c r="W168" s="41"/>
      <c r="X168" s="41"/>
      <c r="Y168" s="41"/>
      <c r="Z168" s="41"/>
    </row>
    <row r="169" spans="1:26" ht="12.75" customHeight="1">
      <c r="A169" s="51"/>
      <c r="B169" s="41"/>
      <c r="C169" s="41"/>
      <c r="D169" s="41"/>
      <c r="E169" s="41"/>
      <c r="F169" s="41"/>
      <c r="G169" s="41"/>
      <c r="H169" s="41"/>
      <c r="I169" s="41"/>
      <c r="J169" s="41"/>
      <c r="K169" s="41"/>
      <c r="L169" s="50"/>
      <c r="M169" s="41"/>
      <c r="N169" s="41"/>
      <c r="O169" s="41"/>
      <c r="P169" s="41"/>
      <c r="Q169" s="41"/>
      <c r="R169" s="41"/>
      <c r="S169" s="41"/>
      <c r="T169" s="41"/>
      <c r="U169" s="41"/>
      <c r="V169" s="41"/>
      <c r="W169" s="41"/>
      <c r="X169" s="41"/>
      <c r="Y169" s="41"/>
      <c r="Z169" s="41"/>
    </row>
    <row r="170" spans="1:26" ht="12.75" customHeight="1">
      <c r="A170" s="51"/>
      <c r="B170" s="41"/>
      <c r="C170" s="41"/>
      <c r="D170" s="41"/>
      <c r="E170" s="41"/>
      <c r="F170" s="41"/>
      <c r="G170" s="41"/>
      <c r="H170" s="41"/>
      <c r="I170" s="41"/>
      <c r="J170" s="41"/>
      <c r="K170" s="41"/>
      <c r="L170" s="50"/>
      <c r="M170" s="41"/>
      <c r="N170" s="41"/>
      <c r="O170" s="41"/>
      <c r="P170" s="41"/>
      <c r="Q170" s="41"/>
      <c r="R170" s="41"/>
      <c r="S170" s="41"/>
      <c r="T170" s="41"/>
      <c r="U170" s="41"/>
      <c r="V170" s="41"/>
      <c r="W170" s="41"/>
      <c r="X170" s="41"/>
      <c r="Y170" s="41"/>
      <c r="Z170" s="41"/>
    </row>
    <row r="171" spans="1:26" ht="12.75" customHeight="1">
      <c r="A171" s="51"/>
      <c r="B171" s="41"/>
      <c r="C171" s="41"/>
      <c r="D171" s="41"/>
      <c r="E171" s="41"/>
      <c r="F171" s="41"/>
      <c r="G171" s="41"/>
      <c r="H171" s="41"/>
      <c r="I171" s="41"/>
      <c r="J171" s="41"/>
      <c r="K171" s="41"/>
      <c r="L171" s="50"/>
      <c r="M171" s="41"/>
      <c r="N171" s="41"/>
      <c r="O171" s="41"/>
      <c r="P171" s="41"/>
      <c r="Q171" s="41"/>
      <c r="R171" s="41"/>
      <c r="S171" s="41"/>
      <c r="T171" s="41"/>
      <c r="U171" s="41"/>
      <c r="V171" s="41"/>
      <c r="W171" s="41"/>
      <c r="X171" s="41"/>
      <c r="Y171" s="41"/>
      <c r="Z171" s="41"/>
    </row>
    <row r="172" spans="1:26" ht="12.75" customHeight="1">
      <c r="A172" s="51"/>
      <c r="B172" s="41"/>
      <c r="C172" s="41"/>
      <c r="D172" s="41"/>
      <c r="E172" s="41"/>
      <c r="F172" s="41"/>
      <c r="G172" s="41"/>
      <c r="H172" s="41"/>
      <c r="I172" s="41"/>
      <c r="J172" s="41"/>
      <c r="K172" s="41"/>
      <c r="L172" s="50"/>
      <c r="M172" s="41"/>
      <c r="N172" s="41"/>
      <c r="O172" s="41"/>
      <c r="P172" s="41"/>
      <c r="Q172" s="41"/>
      <c r="R172" s="41"/>
      <c r="S172" s="41"/>
      <c r="T172" s="41"/>
      <c r="U172" s="41"/>
      <c r="V172" s="41"/>
      <c r="W172" s="41"/>
      <c r="X172" s="41"/>
      <c r="Y172" s="41"/>
      <c r="Z172" s="41"/>
    </row>
    <row r="173" spans="1:26" ht="12.75" customHeight="1">
      <c r="A173" s="51"/>
      <c r="B173" s="41"/>
      <c r="C173" s="41"/>
      <c r="D173" s="41"/>
      <c r="E173" s="41"/>
      <c r="F173" s="41"/>
      <c r="G173" s="41"/>
      <c r="H173" s="41"/>
      <c r="I173" s="41"/>
      <c r="J173" s="41"/>
      <c r="K173" s="41"/>
      <c r="L173" s="50"/>
      <c r="M173" s="41"/>
      <c r="N173" s="41"/>
      <c r="O173" s="41"/>
      <c r="P173" s="41"/>
      <c r="Q173" s="41"/>
      <c r="R173" s="41"/>
      <c r="S173" s="41"/>
      <c r="T173" s="41"/>
      <c r="U173" s="41"/>
      <c r="V173" s="41"/>
      <c r="W173" s="41"/>
      <c r="X173" s="41"/>
      <c r="Y173" s="41"/>
      <c r="Z173" s="41"/>
    </row>
    <row r="174" spans="1:26" ht="12.75" customHeight="1">
      <c r="A174" s="51"/>
      <c r="B174" s="41"/>
      <c r="C174" s="41"/>
      <c r="D174" s="41"/>
      <c r="E174" s="41"/>
      <c r="F174" s="41"/>
      <c r="G174" s="41"/>
      <c r="H174" s="41"/>
      <c r="I174" s="41"/>
      <c r="J174" s="41"/>
      <c r="K174" s="41"/>
      <c r="L174" s="50"/>
      <c r="M174" s="41"/>
      <c r="N174" s="41"/>
      <c r="O174" s="41"/>
      <c r="P174" s="41"/>
      <c r="Q174" s="41"/>
      <c r="R174" s="41"/>
      <c r="S174" s="41"/>
      <c r="T174" s="41"/>
      <c r="U174" s="41"/>
      <c r="V174" s="41"/>
      <c r="W174" s="41"/>
      <c r="X174" s="41"/>
      <c r="Y174" s="41"/>
      <c r="Z174" s="41"/>
    </row>
    <row r="175" spans="1:26" ht="12.75" customHeight="1">
      <c r="A175" s="51"/>
      <c r="B175" s="41"/>
      <c r="C175" s="41"/>
      <c r="D175" s="41"/>
      <c r="E175" s="41"/>
      <c r="F175" s="41"/>
      <c r="G175" s="41"/>
      <c r="H175" s="41"/>
      <c r="I175" s="41"/>
      <c r="J175" s="41"/>
      <c r="K175" s="41"/>
      <c r="L175" s="50"/>
      <c r="M175" s="41"/>
      <c r="N175" s="41"/>
      <c r="O175" s="41"/>
      <c r="P175" s="41"/>
      <c r="Q175" s="41"/>
      <c r="R175" s="41"/>
      <c r="S175" s="41"/>
      <c r="T175" s="41"/>
      <c r="U175" s="41"/>
      <c r="V175" s="41"/>
      <c r="W175" s="41"/>
      <c r="X175" s="41"/>
      <c r="Y175" s="41"/>
      <c r="Z175" s="41"/>
    </row>
    <row r="176" spans="1:26" ht="12.75" customHeight="1">
      <c r="A176" s="51"/>
      <c r="B176" s="41"/>
      <c r="C176" s="41"/>
      <c r="D176" s="41"/>
      <c r="E176" s="41"/>
      <c r="F176" s="41"/>
      <c r="G176" s="41"/>
      <c r="H176" s="41"/>
      <c r="I176" s="41"/>
      <c r="J176" s="41"/>
      <c r="K176" s="41"/>
      <c r="L176" s="50"/>
      <c r="M176" s="41"/>
      <c r="N176" s="41"/>
      <c r="O176" s="41"/>
      <c r="P176" s="41"/>
      <c r="Q176" s="41"/>
      <c r="R176" s="41"/>
      <c r="S176" s="41"/>
      <c r="T176" s="41"/>
      <c r="U176" s="41"/>
      <c r="V176" s="41"/>
      <c r="W176" s="41"/>
      <c r="X176" s="41"/>
      <c r="Y176" s="41"/>
      <c r="Z176" s="41"/>
    </row>
    <row r="177" spans="1:26" ht="12.75" customHeight="1">
      <c r="A177" s="51"/>
      <c r="B177" s="41"/>
      <c r="C177" s="41"/>
      <c r="D177" s="41"/>
      <c r="E177" s="41"/>
      <c r="F177" s="41"/>
      <c r="G177" s="41"/>
      <c r="H177" s="41"/>
      <c r="I177" s="41"/>
      <c r="J177" s="41"/>
      <c r="K177" s="41"/>
      <c r="L177" s="50"/>
      <c r="M177" s="41"/>
      <c r="N177" s="41"/>
      <c r="O177" s="41"/>
      <c r="P177" s="41"/>
      <c r="Q177" s="41"/>
      <c r="R177" s="41"/>
      <c r="S177" s="41"/>
      <c r="T177" s="41"/>
      <c r="U177" s="41"/>
      <c r="V177" s="41"/>
      <c r="W177" s="41"/>
      <c r="X177" s="41"/>
      <c r="Y177" s="41"/>
      <c r="Z177" s="41"/>
    </row>
    <row r="178" spans="1:26" ht="12.75" customHeight="1">
      <c r="A178" s="51"/>
      <c r="B178" s="41"/>
      <c r="C178" s="41"/>
      <c r="D178" s="41"/>
      <c r="E178" s="41"/>
      <c r="F178" s="41"/>
      <c r="G178" s="41"/>
      <c r="H178" s="41"/>
      <c r="I178" s="41"/>
      <c r="J178" s="41"/>
      <c r="K178" s="41"/>
      <c r="L178" s="50"/>
      <c r="M178" s="41"/>
      <c r="N178" s="41"/>
      <c r="O178" s="41"/>
      <c r="P178" s="41"/>
      <c r="Q178" s="41"/>
      <c r="R178" s="41"/>
      <c r="S178" s="41"/>
      <c r="T178" s="41"/>
      <c r="U178" s="41"/>
      <c r="V178" s="41"/>
      <c r="W178" s="41"/>
      <c r="X178" s="41"/>
      <c r="Y178" s="41"/>
      <c r="Z178" s="41"/>
    </row>
    <row r="179" spans="1:26" ht="12.75" customHeight="1">
      <c r="A179" s="51"/>
      <c r="B179" s="41"/>
      <c r="C179" s="41"/>
      <c r="D179" s="41"/>
      <c r="E179" s="41"/>
      <c r="F179" s="41"/>
      <c r="G179" s="41"/>
      <c r="H179" s="41"/>
      <c r="I179" s="41"/>
      <c r="J179" s="41"/>
      <c r="K179" s="41"/>
      <c r="L179" s="50"/>
      <c r="M179" s="41"/>
      <c r="N179" s="41"/>
      <c r="O179" s="41"/>
      <c r="P179" s="41"/>
      <c r="Q179" s="41"/>
      <c r="R179" s="41"/>
      <c r="S179" s="41"/>
      <c r="T179" s="41"/>
      <c r="U179" s="41"/>
      <c r="V179" s="41"/>
      <c r="W179" s="41"/>
      <c r="X179" s="41"/>
      <c r="Y179" s="41"/>
      <c r="Z179" s="41"/>
    </row>
    <row r="180" spans="1:26" ht="12.75" customHeight="1">
      <c r="A180" s="51"/>
      <c r="B180" s="41"/>
      <c r="C180" s="41"/>
      <c r="D180" s="41"/>
      <c r="E180" s="41"/>
      <c r="F180" s="41"/>
      <c r="G180" s="41"/>
      <c r="H180" s="41"/>
      <c r="I180" s="41"/>
      <c r="J180" s="41"/>
      <c r="K180" s="41"/>
      <c r="L180" s="50"/>
      <c r="M180" s="41"/>
      <c r="N180" s="41"/>
      <c r="O180" s="41"/>
      <c r="P180" s="41"/>
      <c r="Q180" s="41"/>
      <c r="R180" s="41"/>
      <c r="S180" s="41"/>
      <c r="T180" s="41"/>
      <c r="U180" s="41"/>
      <c r="V180" s="41"/>
      <c r="W180" s="41"/>
      <c r="X180" s="41"/>
      <c r="Y180" s="41"/>
      <c r="Z180" s="41"/>
    </row>
    <row r="181" spans="1:26" ht="12.75" customHeight="1">
      <c r="A181" s="51"/>
      <c r="B181" s="41"/>
      <c r="C181" s="41"/>
      <c r="D181" s="41"/>
      <c r="E181" s="41"/>
      <c r="F181" s="41"/>
      <c r="G181" s="41"/>
      <c r="H181" s="41"/>
      <c r="I181" s="41"/>
      <c r="J181" s="41"/>
      <c r="K181" s="41"/>
      <c r="L181" s="50"/>
      <c r="M181" s="41"/>
      <c r="N181" s="41"/>
      <c r="O181" s="41"/>
      <c r="P181" s="41"/>
      <c r="Q181" s="41"/>
      <c r="R181" s="41"/>
      <c r="S181" s="41"/>
      <c r="T181" s="41"/>
      <c r="U181" s="41"/>
      <c r="V181" s="41"/>
      <c r="W181" s="41"/>
      <c r="X181" s="41"/>
      <c r="Y181" s="41"/>
      <c r="Z181" s="41"/>
    </row>
    <row r="182" spans="1:26" ht="12.75" customHeight="1">
      <c r="A182" s="51"/>
      <c r="B182" s="41"/>
      <c r="C182" s="41"/>
      <c r="D182" s="41"/>
      <c r="E182" s="41"/>
      <c r="F182" s="41"/>
      <c r="G182" s="41"/>
      <c r="H182" s="41"/>
      <c r="I182" s="41"/>
      <c r="J182" s="41"/>
      <c r="K182" s="41"/>
      <c r="L182" s="50"/>
      <c r="M182" s="41"/>
      <c r="N182" s="41"/>
      <c r="O182" s="41"/>
      <c r="P182" s="41"/>
      <c r="Q182" s="41"/>
      <c r="R182" s="41"/>
      <c r="S182" s="41"/>
      <c r="T182" s="41"/>
      <c r="U182" s="41"/>
      <c r="V182" s="41"/>
      <c r="W182" s="41"/>
      <c r="X182" s="41"/>
      <c r="Y182" s="41"/>
      <c r="Z182" s="41"/>
    </row>
    <row r="183" spans="1:26" ht="12.75" customHeight="1">
      <c r="A183" s="51"/>
      <c r="B183" s="41"/>
      <c r="C183" s="41"/>
      <c r="D183" s="41"/>
      <c r="E183" s="41"/>
      <c r="F183" s="41"/>
      <c r="G183" s="41"/>
      <c r="H183" s="41"/>
      <c r="I183" s="41"/>
      <c r="J183" s="41"/>
      <c r="K183" s="41"/>
      <c r="L183" s="50"/>
      <c r="M183" s="41"/>
      <c r="N183" s="41"/>
      <c r="O183" s="41"/>
      <c r="P183" s="41"/>
      <c r="Q183" s="41"/>
      <c r="R183" s="41"/>
      <c r="S183" s="41"/>
      <c r="T183" s="41"/>
      <c r="U183" s="41"/>
      <c r="V183" s="41"/>
      <c r="W183" s="41"/>
      <c r="X183" s="41"/>
      <c r="Y183" s="41"/>
      <c r="Z183" s="41"/>
    </row>
    <row r="184" spans="1:26" ht="12.75" customHeight="1">
      <c r="A184" s="51"/>
      <c r="B184" s="41"/>
      <c r="C184" s="41"/>
      <c r="D184" s="41"/>
      <c r="E184" s="41"/>
      <c r="F184" s="41"/>
      <c r="G184" s="41"/>
      <c r="H184" s="41"/>
      <c r="I184" s="41"/>
      <c r="J184" s="41"/>
      <c r="K184" s="41"/>
      <c r="L184" s="50"/>
      <c r="M184" s="41"/>
      <c r="N184" s="41"/>
      <c r="O184" s="41"/>
      <c r="P184" s="41"/>
      <c r="Q184" s="41"/>
      <c r="R184" s="41"/>
      <c r="S184" s="41"/>
      <c r="T184" s="41"/>
      <c r="U184" s="41"/>
      <c r="V184" s="41"/>
      <c r="W184" s="41"/>
      <c r="X184" s="41"/>
      <c r="Y184" s="41"/>
      <c r="Z184" s="41"/>
    </row>
    <row r="185" spans="1:26" ht="12.75" customHeight="1">
      <c r="A185" s="51"/>
      <c r="B185" s="41"/>
      <c r="C185" s="41"/>
      <c r="D185" s="41"/>
      <c r="E185" s="41"/>
      <c r="F185" s="41"/>
      <c r="G185" s="41"/>
      <c r="H185" s="41"/>
      <c r="I185" s="41"/>
      <c r="J185" s="41"/>
      <c r="K185" s="41"/>
      <c r="L185" s="50"/>
      <c r="M185" s="41"/>
      <c r="N185" s="41"/>
      <c r="O185" s="41"/>
      <c r="P185" s="41"/>
      <c r="Q185" s="41"/>
      <c r="R185" s="41"/>
      <c r="S185" s="41"/>
      <c r="T185" s="41"/>
      <c r="U185" s="41"/>
      <c r="V185" s="41"/>
      <c r="W185" s="41"/>
      <c r="X185" s="41"/>
      <c r="Y185" s="41"/>
      <c r="Z185" s="41"/>
    </row>
    <row r="186" spans="1:26" ht="12.75" customHeight="1">
      <c r="A186" s="51"/>
      <c r="B186" s="41"/>
      <c r="C186" s="41"/>
      <c r="D186" s="41"/>
      <c r="E186" s="41"/>
      <c r="F186" s="41"/>
      <c r="G186" s="41"/>
      <c r="H186" s="41"/>
      <c r="I186" s="41"/>
      <c r="J186" s="41"/>
      <c r="K186" s="41"/>
      <c r="L186" s="50"/>
      <c r="M186" s="41"/>
      <c r="N186" s="41"/>
      <c r="O186" s="41"/>
      <c r="P186" s="41"/>
      <c r="Q186" s="41"/>
      <c r="R186" s="41"/>
      <c r="S186" s="41"/>
      <c r="T186" s="41"/>
      <c r="U186" s="41"/>
      <c r="V186" s="41"/>
      <c r="W186" s="41"/>
      <c r="X186" s="41"/>
      <c r="Y186" s="41"/>
      <c r="Z186" s="41"/>
    </row>
    <row r="187" spans="1:26" ht="12.75" customHeight="1">
      <c r="A187" s="51"/>
      <c r="B187" s="41"/>
      <c r="C187" s="41"/>
      <c r="D187" s="41"/>
      <c r="E187" s="41"/>
      <c r="F187" s="41"/>
      <c r="G187" s="41"/>
      <c r="H187" s="41"/>
      <c r="I187" s="41"/>
      <c r="J187" s="41"/>
      <c r="K187" s="41"/>
      <c r="L187" s="50"/>
      <c r="M187" s="41"/>
      <c r="N187" s="41"/>
      <c r="O187" s="41"/>
      <c r="P187" s="41"/>
      <c r="Q187" s="41"/>
      <c r="R187" s="41"/>
      <c r="S187" s="41"/>
      <c r="T187" s="41"/>
      <c r="U187" s="41"/>
      <c r="V187" s="41"/>
      <c r="W187" s="41"/>
      <c r="X187" s="41"/>
      <c r="Y187" s="41"/>
      <c r="Z187" s="41"/>
    </row>
    <row r="188" spans="1:26" ht="12.75" customHeight="1">
      <c r="A188" s="51"/>
      <c r="B188" s="41"/>
      <c r="C188" s="41"/>
      <c r="D188" s="41"/>
      <c r="E188" s="41"/>
      <c r="F188" s="41"/>
      <c r="G188" s="41"/>
      <c r="H188" s="41"/>
      <c r="I188" s="41"/>
      <c r="J188" s="41"/>
      <c r="K188" s="41"/>
      <c r="L188" s="50"/>
      <c r="M188" s="41"/>
      <c r="N188" s="41"/>
      <c r="O188" s="41"/>
      <c r="P188" s="41"/>
      <c r="Q188" s="41"/>
      <c r="R188" s="41"/>
      <c r="S188" s="41"/>
      <c r="T188" s="41"/>
      <c r="U188" s="41"/>
      <c r="V188" s="41"/>
      <c r="W188" s="41"/>
      <c r="X188" s="41"/>
      <c r="Y188" s="41"/>
      <c r="Z188" s="41"/>
    </row>
    <row r="189" spans="1:26" ht="12.75" customHeight="1">
      <c r="A189" s="51"/>
      <c r="B189" s="41"/>
      <c r="C189" s="41"/>
      <c r="D189" s="41"/>
      <c r="E189" s="41"/>
      <c r="F189" s="41"/>
      <c r="G189" s="41"/>
      <c r="H189" s="41"/>
      <c r="I189" s="41"/>
      <c r="J189" s="41"/>
      <c r="K189" s="41"/>
      <c r="L189" s="50"/>
      <c r="M189" s="41"/>
      <c r="N189" s="41"/>
      <c r="O189" s="41"/>
      <c r="P189" s="41"/>
      <c r="Q189" s="41"/>
      <c r="R189" s="41"/>
      <c r="S189" s="41"/>
      <c r="T189" s="41"/>
      <c r="U189" s="41"/>
      <c r="V189" s="41"/>
      <c r="W189" s="41"/>
      <c r="X189" s="41"/>
      <c r="Y189" s="41"/>
      <c r="Z189" s="41"/>
    </row>
    <row r="190" spans="1:26" ht="12.75" customHeight="1">
      <c r="A190" s="51"/>
      <c r="B190" s="41"/>
      <c r="C190" s="41"/>
      <c r="D190" s="41"/>
      <c r="E190" s="41"/>
      <c r="F190" s="41"/>
      <c r="G190" s="41"/>
      <c r="H190" s="41"/>
      <c r="I190" s="41"/>
      <c r="J190" s="41"/>
      <c r="K190" s="41"/>
      <c r="L190" s="50"/>
      <c r="M190" s="41"/>
      <c r="N190" s="41"/>
      <c r="O190" s="41"/>
      <c r="P190" s="41"/>
      <c r="Q190" s="41"/>
      <c r="R190" s="41"/>
      <c r="S190" s="41"/>
      <c r="T190" s="41"/>
      <c r="U190" s="41"/>
      <c r="V190" s="41"/>
      <c r="W190" s="41"/>
      <c r="X190" s="41"/>
      <c r="Y190" s="41"/>
      <c r="Z190" s="41"/>
    </row>
    <row r="191" spans="1:26" ht="12.75" customHeight="1">
      <c r="A191" s="51"/>
      <c r="B191" s="41"/>
      <c r="C191" s="41"/>
      <c r="D191" s="41"/>
      <c r="E191" s="41"/>
      <c r="F191" s="41"/>
      <c r="G191" s="41"/>
      <c r="H191" s="41"/>
      <c r="I191" s="41"/>
      <c r="J191" s="41"/>
      <c r="K191" s="41"/>
      <c r="L191" s="50"/>
      <c r="M191" s="41"/>
      <c r="N191" s="41"/>
      <c r="O191" s="41"/>
      <c r="P191" s="41"/>
      <c r="Q191" s="41"/>
      <c r="R191" s="41"/>
      <c r="S191" s="41"/>
      <c r="T191" s="41"/>
      <c r="U191" s="41"/>
      <c r="V191" s="41"/>
      <c r="W191" s="41"/>
      <c r="X191" s="41"/>
      <c r="Y191" s="41"/>
      <c r="Z191" s="41"/>
    </row>
    <row r="192" spans="1:26" ht="12.75" customHeight="1">
      <c r="A192" s="51"/>
      <c r="B192" s="41"/>
      <c r="C192" s="41"/>
      <c r="D192" s="41"/>
      <c r="E192" s="41"/>
      <c r="F192" s="41"/>
      <c r="G192" s="41"/>
      <c r="H192" s="41"/>
      <c r="I192" s="41"/>
      <c r="J192" s="41"/>
      <c r="K192" s="41"/>
      <c r="L192" s="50"/>
      <c r="M192" s="41"/>
      <c r="N192" s="41"/>
      <c r="O192" s="41"/>
      <c r="P192" s="41"/>
      <c r="Q192" s="41"/>
      <c r="R192" s="41"/>
      <c r="S192" s="41"/>
      <c r="T192" s="41"/>
      <c r="U192" s="41"/>
      <c r="V192" s="41"/>
      <c r="W192" s="41"/>
      <c r="X192" s="41"/>
      <c r="Y192" s="41"/>
      <c r="Z192" s="41"/>
    </row>
    <row r="193" spans="1:26" ht="12.75" customHeight="1">
      <c r="A193" s="51"/>
      <c r="B193" s="41"/>
      <c r="C193" s="41"/>
      <c r="D193" s="41"/>
      <c r="E193" s="41"/>
      <c r="F193" s="41"/>
      <c r="G193" s="41"/>
      <c r="H193" s="41"/>
      <c r="I193" s="41"/>
      <c r="J193" s="41"/>
      <c r="K193" s="41"/>
      <c r="L193" s="50"/>
      <c r="M193" s="41"/>
      <c r="N193" s="41"/>
      <c r="O193" s="41"/>
      <c r="P193" s="41"/>
      <c r="Q193" s="41"/>
      <c r="R193" s="41"/>
      <c r="S193" s="41"/>
      <c r="T193" s="41"/>
      <c r="U193" s="41"/>
      <c r="V193" s="41"/>
      <c r="W193" s="41"/>
      <c r="X193" s="41"/>
      <c r="Y193" s="41"/>
      <c r="Z193" s="41"/>
    </row>
    <row r="194" spans="1:26" ht="12.75" customHeight="1">
      <c r="A194" s="51"/>
      <c r="B194" s="41"/>
      <c r="C194" s="41"/>
      <c r="D194" s="41"/>
      <c r="E194" s="41"/>
      <c r="F194" s="41"/>
      <c r="G194" s="41"/>
      <c r="H194" s="41"/>
      <c r="I194" s="41"/>
      <c r="J194" s="41"/>
      <c r="K194" s="41"/>
      <c r="L194" s="50"/>
      <c r="M194" s="41"/>
      <c r="N194" s="41"/>
      <c r="O194" s="41"/>
      <c r="P194" s="41"/>
      <c r="Q194" s="41"/>
      <c r="R194" s="41"/>
      <c r="S194" s="41"/>
      <c r="T194" s="41"/>
      <c r="U194" s="41"/>
      <c r="V194" s="41"/>
      <c r="W194" s="41"/>
      <c r="X194" s="41"/>
      <c r="Y194" s="41"/>
      <c r="Z194" s="41"/>
    </row>
    <row r="195" spans="1:26" ht="12.75" customHeight="1">
      <c r="A195" s="51"/>
      <c r="B195" s="41"/>
      <c r="C195" s="41"/>
      <c r="D195" s="41"/>
      <c r="E195" s="41"/>
      <c r="F195" s="41"/>
      <c r="G195" s="41"/>
      <c r="H195" s="41"/>
      <c r="I195" s="41"/>
      <c r="J195" s="41"/>
      <c r="K195" s="41"/>
      <c r="L195" s="50"/>
      <c r="M195" s="41"/>
      <c r="N195" s="41"/>
      <c r="O195" s="41"/>
      <c r="P195" s="41"/>
      <c r="Q195" s="41"/>
      <c r="R195" s="41"/>
      <c r="S195" s="41"/>
      <c r="T195" s="41"/>
      <c r="U195" s="41"/>
      <c r="V195" s="41"/>
      <c r="W195" s="41"/>
      <c r="X195" s="41"/>
      <c r="Y195" s="41"/>
      <c r="Z195" s="41"/>
    </row>
    <row r="196" spans="1:26" ht="12.75" customHeight="1">
      <c r="A196" s="51"/>
      <c r="B196" s="41"/>
      <c r="C196" s="41"/>
      <c r="D196" s="41"/>
      <c r="E196" s="41"/>
      <c r="F196" s="41"/>
      <c r="G196" s="41"/>
      <c r="H196" s="41"/>
      <c r="I196" s="41"/>
      <c r="J196" s="41"/>
      <c r="K196" s="41"/>
      <c r="L196" s="50"/>
      <c r="M196" s="41"/>
      <c r="N196" s="41"/>
      <c r="O196" s="41"/>
      <c r="P196" s="41"/>
      <c r="Q196" s="41"/>
      <c r="R196" s="41"/>
      <c r="S196" s="41"/>
      <c r="T196" s="41"/>
      <c r="U196" s="41"/>
      <c r="V196" s="41"/>
      <c r="W196" s="41"/>
      <c r="X196" s="41"/>
      <c r="Y196" s="41"/>
      <c r="Z196" s="41"/>
    </row>
    <row r="197" spans="1:26" ht="12.75" customHeight="1">
      <c r="A197" s="51"/>
      <c r="B197" s="41"/>
      <c r="C197" s="41"/>
      <c r="D197" s="41"/>
      <c r="E197" s="41"/>
      <c r="F197" s="41"/>
      <c r="G197" s="41"/>
      <c r="H197" s="41"/>
      <c r="I197" s="41"/>
      <c r="J197" s="41"/>
      <c r="K197" s="41"/>
      <c r="L197" s="50"/>
      <c r="M197" s="41"/>
      <c r="N197" s="41"/>
      <c r="O197" s="41"/>
      <c r="P197" s="41"/>
      <c r="Q197" s="41"/>
      <c r="R197" s="41"/>
      <c r="S197" s="41"/>
      <c r="T197" s="41"/>
      <c r="U197" s="41"/>
      <c r="V197" s="41"/>
      <c r="W197" s="41"/>
      <c r="X197" s="41"/>
      <c r="Y197" s="41"/>
      <c r="Z197" s="41"/>
    </row>
    <row r="198" spans="1:26" ht="12.75" customHeight="1">
      <c r="A198" s="51"/>
      <c r="B198" s="41"/>
      <c r="C198" s="41"/>
      <c r="D198" s="41"/>
      <c r="E198" s="41"/>
      <c r="F198" s="41"/>
      <c r="G198" s="41"/>
      <c r="H198" s="41"/>
      <c r="I198" s="41"/>
      <c r="J198" s="41"/>
      <c r="K198" s="41"/>
      <c r="L198" s="50"/>
      <c r="M198" s="41"/>
      <c r="N198" s="41"/>
      <c r="O198" s="41"/>
      <c r="P198" s="41"/>
      <c r="Q198" s="41"/>
      <c r="R198" s="41"/>
      <c r="S198" s="41"/>
      <c r="T198" s="41"/>
      <c r="U198" s="41"/>
      <c r="V198" s="41"/>
      <c r="W198" s="41"/>
      <c r="X198" s="41"/>
      <c r="Y198" s="41"/>
      <c r="Z198" s="41"/>
    </row>
    <row r="199" spans="1:26" ht="12.75" customHeight="1">
      <c r="A199" s="51"/>
      <c r="B199" s="41"/>
      <c r="C199" s="41"/>
      <c r="D199" s="41"/>
      <c r="E199" s="41"/>
      <c r="F199" s="41"/>
      <c r="G199" s="41"/>
      <c r="H199" s="41"/>
      <c r="I199" s="41"/>
      <c r="J199" s="41"/>
      <c r="K199" s="41"/>
      <c r="L199" s="50"/>
      <c r="M199" s="41"/>
      <c r="N199" s="41"/>
      <c r="O199" s="41"/>
      <c r="P199" s="41"/>
      <c r="Q199" s="41"/>
      <c r="R199" s="41"/>
      <c r="S199" s="41"/>
      <c r="T199" s="41"/>
      <c r="U199" s="41"/>
      <c r="V199" s="41"/>
      <c r="W199" s="41"/>
      <c r="X199" s="41"/>
      <c r="Y199" s="41"/>
      <c r="Z199" s="41"/>
    </row>
    <row r="200" spans="1:26" ht="12.75" customHeight="1">
      <c r="A200" s="51"/>
      <c r="B200" s="41"/>
      <c r="C200" s="41"/>
      <c r="D200" s="41"/>
      <c r="E200" s="41"/>
      <c r="F200" s="41"/>
      <c r="G200" s="41"/>
      <c r="H200" s="41"/>
      <c r="I200" s="41"/>
      <c r="J200" s="41"/>
      <c r="K200" s="41"/>
      <c r="L200" s="50"/>
      <c r="M200" s="41"/>
      <c r="N200" s="41"/>
      <c r="O200" s="41"/>
      <c r="P200" s="41"/>
      <c r="Q200" s="41"/>
      <c r="R200" s="41"/>
      <c r="S200" s="41"/>
      <c r="T200" s="41"/>
      <c r="U200" s="41"/>
      <c r="V200" s="41"/>
      <c r="W200" s="41"/>
      <c r="X200" s="41"/>
      <c r="Y200" s="41"/>
      <c r="Z200" s="41"/>
    </row>
    <row r="201" spans="1:26" ht="12.75" customHeight="1">
      <c r="A201" s="51"/>
      <c r="B201" s="41"/>
      <c r="C201" s="41"/>
      <c r="D201" s="41"/>
      <c r="E201" s="41"/>
      <c r="F201" s="41"/>
      <c r="G201" s="41"/>
      <c r="H201" s="41"/>
      <c r="I201" s="41"/>
      <c r="J201" s="41"/>
      <c r="K201" s="41"/>
      <c r="L201" s="50"/>
      <c r="M201" s="41"/>
      <c r="N201" s="41"/>
      <c r="O201" s="41"/>
      <c r="P201" s="41"/>
      <c r="Q201" s="41"/>
      <c r="R201" s="41"/>
      <c r="S201" s="41"/>
      <c r="T201" s="41"/>
      <c r="U201" s="41"/>
      <c r="V201" s="41"/>
      <c r="W201" s="41"/>
      <c r="X201" s="41"/>
      <c r="Y201" s="41"/>
      <c r="Z201" s="41"/>
    </row>
    <row r="202" spans="1:26" ht="12.75" customHeight="1">
      <c r="A202" s="51"/>
      <c r="B202" s="41"/>
      <c r="C202" s="41"/>
      <c r="D202" s="41"/>
      <c r="E202" s="41"/>
      <c r="F202" s="41"/>
      <c r="G202" s="41"/>
      <c r="H202" s="41"/>
      <c r="I202" s="41"/>
      <c r="J202" s="41"/>
      <c r="K202" s="41"/>
      <c r="L202" s="50"/>
      <c r="M202" s="41"/>
      <c r="N202" s="41"/>
      <c r="O202" s="41"/>
      <c r="P202" s="41"/>
      <c r="Q202" s="41"/>
      <c r="R202" s="41"/>
      <c r="S202" s="41"/>
      <c r="T202" s="41"/>
      <c r="U202" s="41"/>
      <c r="V202" s="41"/>
      <c r="W202" s="41"/>
      <c r="X202" s="41"/>
      <c r="Y202" s="41"/>
      <c r="Z202" s="41"/>
    </row>
    <row r="203" spans="1:26" ht="12.75" customHeight="1">
      <c r="A203" s="51"/>
      <c r="B203" s="41"/>
      <c r="C203" s="41"/>
      <c r="D203" s="41"/>
      <c r="E203" s="41"/>
      <c r="F203" s="41"/>
      <c r="G203" s="41"/>
      <c r="H203" s="41"/>
      <c r="I203" s="41"/>
      <c r="J203" s="41"/>
      <c r="K203" s="41"/>
      <c r="L203" s="50"/>
      <c r="M203" s="41"/>
      <c r="N203" s="41"/>
      <c r="O203" s="41"/>
      <c r="P203" s="41"/>
      <c r="Q203" s="41"/>
      <c r="R203" s="41"/>
      <c r="S203" s="41"/>
      <c r="T203" s="41"/>
      <c r="U203" s="41"/>
      <c r="V203" s="41"/>
      <c r="W203" s="41"/>
      <c r="X203" s="41"/>
      <c r="Y203" s="41"/>
      <c r="Z203" s="41"/>
    </row>
    <row r="204" spans="1:26" ht="12.75" customHeight="1">
      <c r="A204" s="51"/>
      <c r="B204" s="41"/>
      <c r="C204" s="41"/>
      <c r="D204" s="41"/>
      <c r="E204" s="41"/>
      <c r="F204" s="41"/>
      <c r="G204" s="41"/>
      <c r="H204" s="41"/>
      <c r="I204" s="41"/>
      <c r="J204" s="41"/>
      <c r="K204" s="41"/>
      <c r="L204" s="50"/>
      <c r="M204" s="41"/>
      <c r="N204" s="41"/>
      <c r="O204" s="41"/>
      <c r="P204" s="41"/>
      <c r="Q204" s="41"/>
      <c r="R204" s="41"/>
      <c r="S204" s="41"/>
      <c r="T204" s="41"/>
      <c r="U204" s="41"/>
      <c r="V204" s="41"/>
      <c r="W204" s="41"/>
      <c r="X204" s="41"/>
      <c r="Y204" s="41"/>
      <c r="Z204" s="41"/>
    </row>
    <row r="205" spans="1:26" ht="12.75" customHeight="1">
      <c r="A205" s="51"/>
      <c r="B205" s="41"/>
      <c r="C205" s="41"/>
      <c r="D205" s="41"/>
      <c r="E205" s="41"/>
      <c r="F205" s="41"/>
      <c r="G205" s="41"/>
      <c r="H205" s="41"/>
      <c r="I205" s="41"/>
      <c r="J205" s="41"/>
      <c r="K205" s="41"/>
      <c r="L205" s="50"/>
      <c r="M205" s="41"/>
      <c r="N205" s="41"/>
      <c r="O205" s="41"/>
      <c r="P205" s="41"/>
      <c r="Q205" s="41"/>
      <c r="R205" s="41"/>
      <c r="S205" s="41"/>
      <c r="T205" s="41"/>
      <c r="U205" s="41"/>
      <c r="V205" s="41"/>
      <c r="W205" s="41"/>
      <c r="X205" s="41"/>
      <c r="Y205" s="41"/>
      <c r="Z205" s="41"/>
    </row>
    <row r="206" spans="1:26" ht="12.75" customHeight="1">
      <c r="A206" s="51"/>
      <c r="B206" s="41"/>
      <c r="C206" s="41"/>
      <c r="D206" s="41"/>
      <c r="E206" s="41"/>
      <c r="F206" s="41"/>
      <c r="G206" s="41"/>
      <c r="H206" s="41"/>
      <c r="I206" s="41"/>
      <c r="J206" s="41"/>
      <c r="K206" s="41"/>
      <c r="L206" s="50"/>
      <c r="M206" s="41"/>
      <c r="N206" s="41"/>
      <c r="O206" s="41"/>
      <c r="P206" s="41"/>
      <c r="Q206" s="41"/>
      <c r="R206" s="41"/>
      <c r="S206" s="41"/>
      <c r="T206" s="41"/>
      <c r="U206" s="41"/>
      <c r="V206" s="41"/>
      <c r="W206" s="41"/>
      <c r="X206" s="41"/>
      <c r="Y206" s="41"/>
      <c r="Z206" s="41"/>
    </row>
    <row r="207" spans="1:26" ht="12.75" customHeight="1">
      <c r="A207" s="51"/>
      <c r="B207" s="41"/>
      <c r="C207" s="41"/>
      <c r="D207" s="41"/>
      <c r="E207" s="41"/>
      <c r="F207" s="41"/>
      <c r="G207" s="41"/>
      <c r="H207" s="41"/>
      <c r="I207" s="41"/>
      <c r="J207" s="41"/>
      <c r="K207" s="41"/>
      <c r="L207" s="50"/>
      <c r="M207" s="41"/>
      <c r="N207" s="41"/>
      <c r="O207" s="41"/>
      <c r="P207" s="41"/>
      <c r="Q207" s="41"/>
      <c r="R207" s="41"/>
      <c r="S207" s="41"/>
      <c r="T207" s="41"/>
      <c r="U207" s="41"/>
      <c r="V207" s="41"/>
      <c r="W207" s="41"/>
      <c r="X207" s="41"/>
      <c r="Y207" s="41"/>
      <c r="Z207" s="41"/>
    </row>
    <row r="208" spans="1:26" ht="12.75" customHeight="1">
      <c r="A208" s="51"/>
      <c r="B208" s="41"/>
      <c r="C208" s="41"/>
      <c r="D208" s="41"/>
      <c r="E208" s="41"/>
      <c r="F208" s="41"/>
      <c r="G208" s="41"/>
      <c r="H208" s="41"/>
      <c r="I208" s="41"/>
      <c r="J208" s="41"/>
      <c r="K208" s="41"/>
      <c r="L208" s="50"/>
      <c r="M208" s="41"/>
      <c r="N208" s="41"/>
      <c r="O208" s="41"/>
      <c r="P208" s="41"/>
      <c r="Q208" s="41"/>
      <c r="R208" s="41"/>
      <c r="S208" s="41"/>
      <c r="T208" s="41"/>
      <c r="U208" s="41"/>
      <c r="V208" s="41"/>
      <c r="W208" s="41"/>
      <c r="X208" s="41"/>
      <c r="Y208" s="41"/>
      <c r="Z208" s="41"/>
    </row>
    <row r="209" spans="1:26" ht="12.75" customHeight="1">
      <c r="A209" s="51"/>
      <c r="B209" s="41"/>
      <c r="C209" s="41"/>
      <c r="D209" s="41"/>
      <c r="E209" s="41"/>
      <c r="F209" s="41"/>
      <c r="G209" s="41"/>
      <c r="H209" s="41"/>
      <c r="I209" s="41"/>
      <c r="J209" s="41"/>
      <c r="K209" s="41"/>
      <c r="L209" s="50"/>
      <c r="M209" s="41"/>
      <c r="N209" s="41"/>
      <c r="O209" s="41"/>
      <c r="P209" s="41"/>
      <c r="Q209" s="41"/>
      <c r="R209" s="41"/>
      <c r="S209" s="41"/>
      <c r="T209" s="41"/>
      <c r="U209" s="41"/>
      <c r="V209" s="41"/>
      <c r="W209" s="41"/>
      <c r="X209" s="41"/>
      <c r="Y209" s="41"/>
      <c r="Z209" s="41"/>
    </row>
    <row r="210" spans="1:26" ht="12.75" customHeight="1">
      <c r="A210" s="51"/>
      <c r="B210" s="41"/>
      <c r="C210" s="41"/>
      <c r="D210" s="41"/>
      <c r="E210" s="41"/>
      <c r="F210" s="41"/>
      <c r="G210" s="41"/>
      <c r="H210" s="41"/>
      <c r="I210" s="41"/>
      <c r="J210" s="41"/>
      <c r="K210" s="41"/>
      <c r="L210" s="50"/>
      <c r="M210" s="41"/>
      <c r="N210" s="41"/>
      <c r="O210" s="41"/>
      <c r="P210" s="41"/>
      <c r="Q210" s="41"/>
      <c r="R210" s="41"/>
      <c r="S210" s="41"/>
      <c r="T210" s="41"/>
      <c r="U210" s="41"/>
      <c r="V210" s="41"/>
      <c r="W210" s="41"/>
      <c r="X210" s="41"/>
      <c r="Y210" s="41"/>
      <c r="Z210" s="41"/>
    </row>
    <row r="211" spans="1:26" ht="12.75" customHeight="1">
      <c r="A211" s="51"/>
      <c r="B211" s="41"/>
      <c r="C211" s="41"/>
      <c r="D211" s="41"/>
      <c r="E211" s="41"/>
      <c r="F211" s="41"/>
      <c r="G211" s="41"/>
      <c r="H211" s="41"/>
      <c r="I211" s="41"/>
      <c r="J211" s="41"/>
      <c r="K211" s="41"/>
      <c r="L211" s="50"/>
      <c r="M211" s="41"/>
      <c r="N211" s="41"/>
      <c r="O211" s="41"/>
      <c r="P211" s="41"/>
      <c r="Q211" s="41"/>
      <c r="R211" s="41"/>
      <c r="S211" s="41"/>
      <c r="T211" s="41"/>
      <c r="U211" s="41"/>
      <c r="V211" s="41"/>
      <c r="W211" s="41"/>
      <c r="X211" s="41"/>
      <c r="Y211" s="41"/>
      <c r="Z211" s="41"/>
    </row>
    <row r="212" spans="1:26" ht="12.75" customHeight="1">
      <c r="A212" s="51"/>
      <c r="B212" s="41"/>
      <c r="C212" s="41"/>
      <c r="D212" s="41"/>
      <c r="E212" s="41"/>
      <c r="F212" s="41"/>
      <c r="G212" s="41"/>
      <c r="H212" s="41"/>
      <c r="I212" s="41"/>
      <c r="J212" s="41"/>
      <c r="K212" s="41"/>
      <c r="L212" s="50"/>
      <c r="M212" s="41"/>
      <c r="N212" s="41"/>
      <c r="O212" s="41"/>
      <c r="P212" s="41"/>
      <c r="Q212" s="41"/>
      <c r="R212" s="41"/>
      <c r="S212" s="41"/>
      <c r="T212" s="41"/>
      <c r="U212" s="41"/>
      <c r="V212" s="41"/>
      <c r="W212" s="41"/>
      <c r="X212" s="41"/>
      <c r="Y212" s="41"/>
      <c r="Z212" s="41"/>
    </row>
    <row r="213" spans="1:26" ht="12.75" customHeight="1">
      <c r="A213" s="51"/>
      <c r="B213" s="41"/>
      <c r="C213" s="41"/>
      <c r="D213" s="41"/>
      <c r="E213" s="41"/>
      <c r="F213" s="41"/>
      <c r="G213" s="41"/>
      <c r="H213" s="41"/>
      <c r="I213" s="41"/>
      <c r="J213" s="41"/>
      <c r="K213" s="41"/>
      <c r="L213" s="50"/>
      <c r="M213" s="41"/>
      <c r="N213" s="41"/>
      <c r="O213" s="41"/>
      <c r="P213" s="41"/>
      <c r="Q213" s="41"/>
      <c r="R213" s="41"/>
      <c r="S213" s="41"/>
      <c r="T213" s="41"/>
      <c r="U213" s="41"/>
      <c r="V213" s="41"/>
      <c r="W213" s="41"/>
      <c r="X213" s="41"/>
      <c r="Y213" s="41"/>
      <c r="Z213" s="41"/>
    </row>
    <row r="214" spans="1:26" ht="12.75" customHeight="1">
      <c r="A214" s="51"/>
      <c r="B214" s="41"/>
      <c r="C214" s="41"/>
      <c r="D214" s="41"/>
      <c r="E214" s="41"/>
      <c r="F214" s="41"/>
      <c r="G214" s="41"/>
      <c r="H214" s="41"/>
      <c r="I214" s="41"/>
      <c r="J214" s="41"/>
      <c r="K214" s="41"/>
      <c r="L214" s="50"/>
      <c r="M214" s="41"/>
      <c r="N214" s="41"/>
      <c r="O214" s="41"/>
      <c r="P214" s="41"/>
      <c r="Q214" s="41"/>
      <c r="R214" s="41"/>
      <c r="S214" s="41"/>
      <c r="T214" s="41"/>
      <c r="U214" s="41"/>
      <c r="V214" s="41"/>
      <c r="W214" s="41"/>
      <c r="X214" s="41"/>
      <c r="Y214" s="41"/>
      <c r="Z214" s="41"/>
    </row>
    <row r="215" spans="1:26" ht="12.75" customHeight="1">
      <c r="A215" s="51"/>
      <c r="B215" s="41"/>
      <c r="C215" s="41"/>
      <c r="D215" s="41"/>
      <c r="E215" s="41"/>
      <c r="F215" s="41"/>
      <c r="G215" s="41"/>
      <c r="H215" s="41"/>
      <c r="I215" s="41"/>
      <c r="J215" s="41"/>
      <c r="K215" s="41"/>
      <c r="L215" s="50"/>
      <c r="M215" s="41"/>
      <c r="N215" s="41"/>
      <c r="O215" s="41"/>
      <c r="P215" s="41"/>
      <c r="Q215" s="41"/>
      <c r="R215" s="41"/>
      <c r="S215" s="41"/>
      <c r="T215" s="41"/>
      <c r="U215" s="41"/>
      <c r="V215" s="41"/>
      <c r="W215" s="41"/>
      <c r="X215" s="41"/>
      <c r="Y215" s="41"/>
      <c r="Z215" s="41"/>
    </row>
    <row r="216" spans="1:26" ht="12.75" customHeight="1">
      <c r="A216" s="51"/>
      <c r="B216" s="41"/>
      <c r="C216" s="41"/>
      <c r="D216" s="41"/>
      <c r="E216" s="41"/>
      <c r="F216" s="41"/>
      <c r="G216" s="41"/>
      <c r="H216" s="41"/>
      <c r="I216" s="41"/>
      <c r="J216" s="41"/>
      <c r="K216" s="41"/>
      <c r="L216" s="50"/>
      <c r="M216" s="41"/>
      <c r="N216" s="41"/>
      <c r="O216" s="41"/>
      <c r="P216" s="41"/>
      <c r="Q216" s="41"/>
      <c r="R216" s="41"/>
      <c r="S216" s="41"/>
      <c r="T216" s="41"/>
      <c r="U216" s="41"/>
      <c r="V216" s="41"/>
      <c r="W216" s="41"/>
      <c r="X216" s="41"/>
      <c r="Y216" s="41"/>
      <c r="Z216" s="41"/>
    </row>
    <row r="217" spans="1:26" ht="12.75" customHeight="1">
      <c r="A217" s="51"/>
      <c r="B217" s="41"/>
      <c r="C217" s="41"/>
      <c r="D217" s="41"/>
      <c r="E217" s="41"/>
      <c r="F217" s="41"/>
      <c r="G217" s="41"/>
      <c r="H217" s="41"/>
      <c r="I217" s="41"/>
      <c r="J217" s="41"/>
      <c r="K217" s="41"/>
      <c r="L217" s="50"/>
      <c r="M217" s="41"/>
      <c r="N217" s="41"/>
      <c r="O217" s="41"/>
      <c r="P217" s="41"/>
      <c r="Q217" s="41"/>
      <c r="R217" s="41"/>
      <c r="S217" s="41"/>
      <c r="T217" s="41"/>
      <c r="U217" s="41"/>
      <c r="V217" s="41"/>
      <c r="W217" s="41"/>
      <c r="X217" s="41"/>
      <c r="Y217" s="41"/>
      <c r="Z217" s="41"/>
    </row>
    <row r="218" spans="1:26" ht="12.75" customHeight="1">
      <c r="A218" s="51"/>
      <c r="B218" s="41"/>
      <c r="C218" s="41"/>
      <c r="D218" s="41"/>
      <c r="E218" s="41"/>
      <c r="F218" s="41"/>
      <c r="G218" s="41"/>
      <c r="H218" s="41"/>
      <c r="I218" s="41"/>
      <c r="J218" s="41"/>
      <c r="K218" s="41"/>
      <c r="L218" s="50"/>
      <c r="M218" s="41"/>
      <c r="N218" s="41"/>
      <c r="O218" s="41"/>
      <c r="P218" s="41"/>
      <c r="Q218" s="41"/>
      <c r="R218" s="41"/>
      <c r="S218" s="41"/>
      <c r="T218" s="41"/>
      <c r="U218" s="41"/>
      <c r="V218" s="41"/>
      <c r="W218" s="41"/>
      <c r="X218" s="41"/>
      <c r="Y218" s="41"/>
      <c r="Z218" s="41"/>
    </row>
    <row r="219" spans="1:26" ht="12.75" customHeight="1">
      <c r="A219" s="51"/>
      <c r="B219" s="41"/>
      <c r="C219" s="41"/>
      <c r="D219" s="41"/>
      <c r="E219" s="41"/>
      <c r="F219" s="41"/>
      <c r="G219" s="41"/>
      <c r="H219" s="41"/>
      <c r="I219" s="41"/>
      <c r="J219" s="41"/>
      <c r="K219" s="41"/>
      <c r="L219" s="50"/>
      <c r="M219" s="41"/>
      <c r="N219" s="41"/>
      <c r="O219" s="41"/>
      <c r="P219" s="41"/>
      <c r="Q219" s="41"/>
      <c r="R219" s="41"/>
      <c r="S219" s="41"/>
      <c r="T219" s="41"/>
      <c r="U219" s="41"/>
      <c r="V219" s="41"/>
      <c r="W219" s="41"/>
      <c r="X219" s="41"/>
      <c r="Y219" s="41"/>
      <c r="Z219" s="41"/>
    </row>
    <row r="220" spans="1:26" ht="12.75" customHeight="1">
      <c r="A220" s="51"/>
      <c r="B220" s="41"/>
      <c r="C220" s="41"/>
      <c r="D220" s="41"/>
      <c r="E220" s="41"/>
      <c r="F220" s="41"/>
      <c r="G220" s="41"/>
      <c r="H220" s="41"/>
      <c r="I220" s="41"/>
      <c r="J220" s="41"/>
      <c r="K220" s="41"/>
      <c r="L220" s="50"/>
      <c r="M220" s="41"/>
      <c r="N220" s="41"/>
      <c r="O220" s="41"/>
      <c r="P220" s="41"/>
      <c r="Q220" s="41"/>
      <c r="R220" s="41"/>
      <c r="S220" s="41"/>
      <c r="T220" s="41"/>
      <c r="U220" s="41"/>
      <c r="V220" s="41"/>
      <c r="W220" s="41"/>
      <c r="X220" s="41"/>
      <c r="Y220" s="41"/>
      <c r="Z220" s="41"/>
    </row>
    <row r="221" spans="1:26" ht="12.75" customHeight="1">
      <c r="A221" s="51"/>
      <c r="B221" s="41"/>
      <c r="C221" s="41"/>
      <c r="D221" s="41"/>
      <c r="E221" s="41"/>
      <c r="F221" s="41"/>
      <c r="G221" s="41"/>
      <c r="H221" s="41"/>
      <c r="I221" s="41"/>
      <c r="J221" s="41"/>
      <c r="K221" s="41"/>
      <c r="L221" s="50"/>
      <c r="M221" s="41"/>
      <c r="N221" s="41"/>
      <c r="O221" s="41"/>
      <c r="P221" s="41"/>
      <c r="Q221" s="41"/>
      <c r="R221" s="41"/>
      <c r="S221" s="41"/>
      <c r="T221" s="41"/>
      <c r="U221" s="41"/>
      <c r="V221" s="41"/>
      <c r="W221" s="41"/>
      <c r="X221" s="41"/>
      <c r="Y221" s="41"/>
      <c r="Z221" s="41"/>
    </row>
    <row r="222" spans="1:26" ht="12.75" customHeight="1">
      <c r="A222" s="51"/>
      <c r="B222" s="41"/>
      <c r="C222" s="41"/>
      <c r="D222" s="41"/>
      <c r="E222" s="41"/>
      <c r="F222" s="41"/>
      <c r="G222" s="41"/>
      <c r="H222" s="41"/>
      <c r="I222" s="41"/>
      <c r="J222" s="41"/>
      <c r="K222" s="41"/>
      <c r="L222" s="50"/>
      <c r="M222" s="41"/>
      <c r="N222" s="41"/>
      <c r="O222" s="41"/>
      <c r="P222" s="41"/>
      <c r="Q222" s="41"/>
      <c r="R222" s="41"/>
      <c r="S222" s="41"/>
      <c r="T222" s="41"/>
      <c r="U222" s="41"/>
      <c r="V222" s="41"/>
      <c r="W222" s="41"/>
      <c r="X222" s="41"/>
      <c r="Y222" s="41"/>
      <c r="Z222" s="41"/>
    </row>
    <row r="223" spans="1:26" ht="12.75" customHeight="1">
      <c r="A223" s="51"/>
      <c r="B223" s="41"/>
      <c r="C223" s="41"/>
      <c r="D223" s="41"/>
      <c r="E223" s="41"/>
      <c r="F223" s="41"/>
      <c r="G223" s="41"/>
      <c r="H223" s="41"/>
      <c r="I223" s="41"/>
      <c r="J223" s="41"/>
      <c r="K223" s="41"/>
      <c r="L223" s="50"/>
      <c r="M223" s="41"/>
      <c r="N223" s="41"/>
      <c r="O223" s="41"/>
      <c r="P223" s="41"/>
      <c r="Q223" s="41"/>
      <c r="R223" s="41"/>
      <c r="S223" s="41"/>
      <c r="T223" s="41"/>
      <c r="U223" s="41"/>
      <c r="V223" s="41"/>
      <c r="W223" s="41"/>
      <c r="X223" s="41"/>
      <c r="Y223" s="41"/>
      <c r="Z223" s="41"/>
    </row>
    <row r="224" spans="1:26" ht="12.75" customHeight="1">
      <c r="A224" s="51"/>
      <c r="B224" s="41"/>
      <c r="C224" s="41"/>
      <c r="D224" s="41"/>
      <c r="E224" s="41"/>
      <c r="F224" s="41"/>
      <c r="G224" s="41"/>
      <c r="H224" s="41"/>
      <c r="I224" s="41"/>
      <c r="J224" s="41"/>
      <c r="K224" s="41"/>
      <c r="L224" s="50"/>
      <c r="M224" s="41"/>
      <c r="N224" s="41"/>
      <c r="O224" s="41"/>
      <c r="P224" s="41"/>
      <c r="Q224" s="41"/>
      <c r="R224" s="41"/>
      <c r="S224" s="41"/>
      <c r="T224" s="41"/>
      <c r="U224" s="41"/>
      <c r="V224" s="41"/>
      <c r="W224" s="41"/>
      <c r="X224" s="41"/>
      <c r="Y224" s="41"/>
      <c r="Z224" s="41"/>
    </row>
    <row r="225" spans="1:26" ht="12.75" customHeight="1">
      <c r="A225" s="51"/>
      <c r="B225" s="41"/>
      <c r="C225" s="41"/>
      <c r="D225" s="41"/>
      <c r="E225" s="41"/>
      <c r="F225" s="41"/>
      <c r="G225" s="41"/>
      <c r="H225" s="41"/>
      <c r="I225" s="41"/>
      <c r="J225" s="41"/>
      <c r="K225" s="41"/>
      <c r="L225" s="50"/>
      <c r="M225" s="41"/>
      <c r="N225" s="41"/>
      <c r="O225" s="41"/>
      <c r="P225" s="41"/>
      <c r="Q225" s="41"/>
      <c r="R225" s="41"/>
      <c r="S225" s="41"/>
      <c r="T225" s="41"/>
      <c r="U225" s="41"/>
      <c r="V225" s="41"/>
      <c r="W225" s="41"/>
      <c r="X225" s="41"/>
      <c r="Y225" s="41"/>
      <c r="Z225" s="41"/>
    </row>
    <row r="226" spans="1:26" ht="12.75" customHeight="1">
      <c r="A226" s="51"/>
      <c r="B226" s="41"/>
      <c r="C226" s="41"/>
      <c r="D226" s="41"/>
      <c r="E226" s="41"/>
      <c r="F226" s="41"/>
      <c r="G226" s="41"/>
      <c r="H226" s="41"/>
      <c r="I226" s="41"/>
      <c r="J226" s="41"/>
      <c r="K226" s="41"/>
      <c r="L226" s="50"/>
      <c r="M226" s="41"/>
      <c r="N226" s="41"/>
      <c r="O226" s="41"/>
      <c r="P226" s="41"/>
      <c r="Q226" s="41"/>
      <c r="R226" s="41"/>
      <c r="S226" s="41"/>
      <c r="T226" s="41"/>
      <c r="U226" s="41"/>
      <c r="V226" s="41"/>
      <c r="W226" s="41"/>
      <c r="X226" s="41"/>
      <c r="Y226" s="41"/>
      <c r="Z226" s="41"/>
    </row>
    <row r="227" spans="1:26" ht="12.75" customHeight="1">
      <c r="A227" s="51"/>
      <c r="B227" s="41"/>
      <c r="C227" s="41"/>
      <c r="D227" s="41"/>
      <c r="E227" s="41"/>
      <c r="F227" s="41"/>
      <c r="G227" s="41"/>
      <c r="H227" s="41"/>
      <c r="I227" s="41"/>
      <c r="J227" s="41"/>
      <c r="K227" s="41"/>
      <c r="L227" s="50"/>
      <c r="M227" s="41"/>
      <c r="N227" s="41"/>
      <c r="O227" s="41"/>
      <c r="P227" s="41"/>
      <c r="Q227" s="41"/>
      <c r="R227" s="41"/>
      <c r="S227" s="41"/>
      <c r="T227" s="41"/>
      <c r="U227" s="41"/>
      <c r="V227" s="41"/>
      <c r="W227" s="41"/>
      <c r="X227" s="41"/>
      <c r="Y227" s="41"/>
      <c r="Z227" s="41"/>
    </row>
    <row r="228" spans="1:26" ht="12.75" customHeight="1">
      <c r="A228" s="51"/>
      <c r="B228" s="41"/>
      <c r="C228" s="41"/>
      <c r="D228" s="41"/>
      <c r="E228" s="41"/>
      <c r="F228" s="41"/>
      <c r="G228" s="41"/>
      <c r="H228" s="41"/>
      <c r="I228" s="41"/>
      <c r="J228" s="41"/>
      <c r="K228" s="41"/>
      <c r="L228" s="50"/>
      <c r="M228" s="41"/>
      <c r="N228" s="41"/>
      <c r="O228" s="41"/>
      <c r="P228" s="41"/>
      <c r="Q228" s="41"/>
      <c r="R228" s="41"/>
      <c r="S228" s="41"/>
      <c r="T228" s="41"/>
      <c r="U228" s="41"/>
      <c r="V228" s="41"/>
      <c r="W228" s="41"/>
      <c r="X228" s="41"/>
      <c r="Y228" s="41"/>
      <c r="Z228" s="41"/>
    </row>
    <row r="229" spans="1:26" ht="12.75" customHeight="1">
      <c r="A229" s="51"/>
      <c r="B229" s="41"/>
      <c r="C229" s="41"/>
      <c r="D229" s="41"/>
      <c r="E229" s="41"/>
      <c r="F229" s="41"/>
      <c r="G229" s="41"/>
      <c r="H229" s="41"/>
      <c r="I229" s="41"/>
      <c r="J229" s="41"/>
      <c r="K229" s="41"/>
      <c r="L229" s="50"/>
      <c r="M229" s="41"/>
      <c r="N229" s="41"/>
      <c r="O229" s="41"/>
      <c r="P229" s="41"/>
      <c r="Q229" s="41"/>
      <c r="R229" s="41"/>
      <c r="S229" s="41"/>
      <c r="T229" s="41"/>
      <c r="U229" s="41"/>
      <c r="V229" s="41"/>
      <c r="W229" s="41"/>
      <c r="X229" s="41"/>
      <c r="Y229" s="41"/>
      <c r="Z229" s="41"/>
    </row>
    <row r="230" spans="1:26" ht="12.75" customHeight="1">
      <c r="A230" s="51"/>
      <c r="B230" s="41"/>
      <c r="C230" s="41"/>
      <c r="D230" s="41"/>
      <c r="E230" s="41"/>
      <c r="F230" s="41"/>
      <c r="G230" s="41"/>
      <c r="H230" s="41"/>
      <c r="I230" s="41"/>
      <c r="J230" s="41"/>
      <c r="K230" s="41"/>
      <c r="L230" s="50"/>
      <c r="M230" s="41"/>
      <c r="N230" s="41"/>
      <c r="O230" s="41"/>
      <c r="P230" s="41"/>
      <c r="Q230" s="41"/>
      <c r="R230" s="41"/>
      <c r="S230" s="41"/>
      <c r="T230" s="41"/>
      <c r="U230" s="41"/>
      <c r="V230" s="41"/>
      <c r="W230" s="41"/>
      <c r="X230" s="41"/>
      <c r="Y230" s="41"/>
      <c r="Z230" s="41"/>
    </row>
    <row r="231" spans="1:26" ht="12.75" customHeight="1">
      <c r="A231" s="51"/>
      <c r="B231" s="41"/>
      <c r="C231" s="41"/>
      <c r="D231" s="41"/>
      <c r="E231" s="41"/>
      <c r="F231" s="41"/>
      <c r="G231" s="41"/>
      <c r="H231" s="41"/>
      <c r="I231" s="41"/>
      <c r="J231" s="41"/>
      <c r="K231" s="41"/>
      <c r="L231" s="50"/>
      <c r="M231" s="41"/>
      <c r="N231" s="41"/>
      <c r="O231" s="41"/>
      <c r="P231" s="41"/>
      <c r="Q231" s="41"/>
      <c r="R231" s="41"/>
      <c r="S231" s="41"/>
      <c r="T231" s="41"/>
      <c r="U231" s="41"/>
      <c r="V231" s="41"/>
      <c r="W231" s="41"/>
      <c r="X231" s="41"/>
      <c r="Y231" s="41"/>
      <c r="Z231" s="41"/>
    </row>
    <row r="232" spans="1:26" ht="12.75" customHeight="1">
      <c r="A232" s="51"/>
      <c r="B232" s="41"/>
      <c r="C232" s="41"/>
      <c r="D232" s="41"/>
      <c r="E232" s="41"/>
      <c r="F232" s="41"/>
      <c r="G232" s="41"/>
      <c r="H232" s="41"/>
      <c r="I232" s="41"/>
      <c r="J232" s="41"/>
      <c r="K232" s="41"/>
      <c r="L232" s="50"/>
      <c r="M232" s="41"/>
      <c r="N232" s="41"/>
      <c r="O232" s="41"/>
      <c r="P232" s="41"/>
      <c r="Q232" s="41"/>
      <c r="R232" s="41"/>
      <c r="S232" s="41"/>
      <c r="T232" s="41"/>
      <c r="U232" s="41"/>
      <c r="V232" s="41"/>
      <c r="W232" s="41"/>
      <c r="X232" s="41"/>
      <c r="Y232" s="41"/>
      <c r="Z232" s="41"/>
    </row>
    <row r="233" spans="1:26" ht="12.75" customHeight="1">
      <c r="A233" s="51"/>
      <c r="B233" s="41"/>
      <c r="C233" s="41"/>
      <c r="D233" s="41"/>
      <c r="E233" s="41"/>
      <c r="F233" s="41"/>
      <c r="G233" s="41"/>
      <c r="H233" s="41"/>
      <c r="I233" s="41"/>
      <c r="J233" s="41"/>
      <c r="K233" s="41"/>
      <c r="L233" s="50"/>
      <c r="M233" s="41"/>
      <c r="N233" s="41"/>
      <c r="O233" s="41"/>
      <c r="P233" s="41"/>
      <c r="Q233" s="41"/>
      <c r="R233" s="41"/>
      <c r="S233" s="41"/>
      <c r="T233" s="41"/>
      <c r="U233" s="41"/>
      <c r="V233" s="41"/>
      <c r="W233" s="41"/>
      <c r="X233" s="41"/>
      <c r="Y233" s="41"/>
      <c r="Z233" s="41"/>
    </row>
    <row r="234" spans="1:26" ht="12.75" customHeight="1">
      <c r="A234" s="51"/>
      <c r="B234" s="41"/>
      <c r="C234" s="41"/>
      <c r="D234" s="41"/>
      <c r="E234" s="41"/>
      <c r="F234" s="41"/>
      <c r="G234" s="41"/>
      <c r="H234" s="41"/>
      <c r="I234" s="41"/>
      <c r="J234" s="41"/>
      <c r="K234" s="41"/>
      <c r="L234" s="50"/>
      <c r="M234" s="41"/>
      <c r="N234" s="41"/>
      <c r="O234" s="41"/>
      <c r="P234" s="41"/>
      <c r="Q234" s="41"/>
      <c r="R234" s="41"/>
      <c r="S234" s="41"/>
      <c r="T234" s="41"/>
      <c r="U234" s="41"/>
      <c r="V234" s="41"/>
      <c r="W234" s="41"/>
      <c r="X234" s="41"/>
      <c r="Y234" s="41"/>
      <c r="Z234" s="41"/>
    </row>
    <row r="235" spans="1:26" ht="12.75" customHeight="1">
      <c r="A235" s="51"/>
      <c r="B235" s="41"/>
      <c r="C235" s="41"/>
      <c r="D235" s="41"/>
      <c r="E235" s="41"/>
      <c r="F235" s="41"/>
      <c r="G235" s="41"/>
      <c r="H235" s="41"/>
      <c r="I235" s="41"/>
      <c r="J235" s="41"/>
      <c r="K235" s="41"/>
      <c r="L235" s="50"/>
      <c r="M235" s="41"/>
      <c r="N235" s="41"/>
      <c r="O235" s="41"/>
      <c r="P235" s="41"/>
      <c r="Q235" s="41"/>
      <c r="R235" s="41"/>
      <c r="S235" s="41"/>
      <c r="T235" s="41"/>
      <c r="U235" s="41"/>
      <c r="V235" s="41"/>
      <c r="W235" s="41"/>
      <c r="X235" s="41"/>
      <c r="Y235" s="41"/>
      <c r="Z235" s="41"/>
    </row>
    <row r="236" spans="1:26" ht="12.75" customHeight="1">
      <c r="A236" s="51"/>
      <c r="B236" s="41"/>
      <c r="C236" s="41"/>
      <c r="D236" s="41"/>
      <c r="E236" s="41"/>
      <c r="F236" s="41"/>
      <c r="G236" s="41"/>
      <c r="H236" s="41"/>
      <c r="I236" s="41"/>
      <c r="J236" s="41"/>
      <c r="K236" s="41"/>
      <c r="L236" s="50"/>
      <c r="M236" s="41"/>
      <c r="N236" s="41"/>
      <c r="O236" s="41"/>
      <c r="P236" s="41"/>
      <c r="Q236" s="41"/>
      <c r="R236" s="41"/>
      <c r="S236" s="41"/>
      <c r="T236" s="41"/>
      <c r="U236" s="41"/>
      <c r="V236" s="41"/>
      <c r="W236" s="41"/>
      <c r="X236" s="41"/>
      <c r="Y236" s="41"/>
      <c r="Z236" s="41"/>
    </row>
    <row r="237" spans="1:26" ht="12.75" customHeight="1">
      <c r="A237" s="51"/>
      <c r="B237" s="41"/>
      <c r="C237" s="41"/>
      <c r="D237" s="41"/>
      <c r="E237" s="41"/>
      <c r="F237" s="41"/>
      <c r="G237" s="41"/>
      <c r="H237" s="41"/>
      <c r="I237" s="41"/>
      <c r="J237" s="41"/>
      <c r="K237" s="41"/>
      <c r="L237" s="50"/>
      <c r="M237" s="41"/>
      <c r="N237" s="41"/>
      <c r="O237" s="41"/>
      <c r="P237" s="41"/>
      <c r="Q237" s="41"/>
      <c r="R237" s="41"/>
      <c r="S237" s="41"/>
      <c r="T237" s="41"/>
      <c r="U237" s="41"/>
      <c r="V237" s="41"/>
      <c r="W237" s="41"/>
      <c r="X237" s="41"/>
      <c r="Y237" s="41"/>
      <c r="Z237" s="41"/>
    </row>
    <row r="238" spans="1:26" ht="12.75" customHeight="1">
      <c r="A238" s="51"/>
      <c r="B238" s="41"/>
      <c r="C238" s="41"/>
      <c r="D238" s="41"/>
      <c r="E238" s="41"/>
      <c r="F238" s="41"/>
      <c r="G238" s="41"/>
      <c r="H238" s="41"/>
      <c r="I238" s="41"/>
      <c r="J238" s="41"/>
      <c r="K238" s="41"/>
      <c r="L238" s="50"/>
      <c r="M238" s="41"/>
      <c r="N238" s="41"/>
      <c r="O238" s="41"/>
      <c r="P238" s="41"/>
      <c r="Q238" s="41"/>
      <c r="R238" s="41"/>
      <c r="S238" s="41"/>
      <c r="T238" s="41"/>
      <c r="U238" s="41"/>
      <c r="V238" s="41"/>
      <c r="W238" s="41"/>
      <c r="X238" s="41"/>
      <c r="Y238" s="41"/>
      <c r="Z238" s="41"/>
    </row>
    <row r="239" spans="1:26" ht="12.75" customHeight="1">
      <c r="A239" s="51"/>
      <c r="B239" s="41"/>
      <c r="C239" s="41"/>
      <c r="D239" s="41"/>
      <c r="E239" s="41"/>
      <c r="F239" s="41"/>
      <c r="G239" s="41"/>
      <c r="H239" s="41"/>
      <c r="I239" s="41"/>
      <c r="J239" s="41"/>
      <c r="K239" s="41"/>
      <c r="L239" s="50"/>
      <c r="M239" s="41"/>
      <c r="N239" s="41"/>
      <c r="O239" s="41"/>
      <c r="P239" s="41"/>
      <c r="Q239" s="41"/>
      <c r="R239" s="41"/>
      <c r="S239" s="41"/>
      <c r="T239" s="41"/>
      <c r="U239" s="41"/>
      <c r="V239" s="41"/>
      <c r="W239" s="41"/>
      <c r="X239" s="41"/>
      <c r="Y239" s="41"/>
      <c r="Z239" s="41"/>
    </row>
    <row r="240" spans="1:26" ht="12.75" customHeight="1">
      <c r="A240" s="51"/>
      <c r="B240" s="41"/>
      <c r="C240" s="41"/>
      <c r="D240" s="41"/>
      <c r="E240" s="41"/>
      <c r="F240" s="41"/>
      <c r="G240" s="41"/>
      <c r="H240" s="41"/>
      <c r="I240" s="41"/>
      <c r="J240" s="41"/>
      <c r="K240" s="41"/>
      <c r="L240" s="50"/>
      <c r="M240" s="41"/>
      <c r="N240" s="41"/>
      <c r="O240" s="41"/>
      <c r="P240" s="41"/>
      <c r="Q240" s="41"/>
      <c r="R240" s="41"/>
      <c r="S240" s="41"/>
      <c r="T240" s="41"/>
      <c r="U240" s="41"/>
      <c r="V240" s="41"/>
      <c r="W240" s="41"/>
      <c r="X240" s="41"/>
      <c r="Y240" s="41"/>
      <c r="Z240" s="41"/>
    </row>
    <row r="241" spans="1:26" ht="12.75" customHeight="1">
      <c r="A241" s="51"/>
      <c r="B241" s="41"/>
      <c r="C241" s="41"/>
      <c r="D241" s="41"/>
      <c r="E241" s="41"/>
      <c r="F241" s="41"/>
      <c r="G241" s="41"/>
      <c r="H241" s="41"/>
      <c r="I241" s="41"/>
      <c r="J241" s="41"/>
      <c r="K241" s="41"/>
      <c r="L241" s="50"/>
      <c r="M241" s="41"/>
      <c r="N241" s="41"/>
      <c r="O241" s="41"/>
      <c r="P241" s="41"/>
      <c r="Q241" s="41"/>
      <c r="R241" s="41"/>
      <c r="S241" s="41"/>
      <c r="T241" s="41"/>
      <c r="U241" s="41"/>
      <c r="V241" s="41"/>
      <c r="W241" s="41"/>
      <c r="X241" s="41"/>
      <c r="Y241" s="41"/>
      <c r="Z241" s="41"/>
    </row>
    <row r="242" spans="1:26" ht="12.75" customHeight="1">
      <c r="A242" s="51"/>
      <c r="B242" s="41"/>
      <c r="C242" s="41"/>
      <c r="D242" s="41"/>
      <c r="E242" s="41"/>
      <c r="F242" s="41"/>
      <c r="G242" s="41"/>
      <c r="H242" s="41"/>
      <c r="I242" s="41"/>
      <c r="J242" s="41"/>
      <c r="K242" s="41"/>
      <c r="L242" s="50"/>
      <c r="M242" s="41"/>
      <c r="N242" s="41"/>
      <c r="O242" s="41"/>
      <c r="P242" s="41"/>
      <c r="Q242" s="41"/>
      <c r="R242" s="41"/>
      <c r="S242" s="41"/>
      <c r="T242" s="41"/>
      <c r="U242" s="41"/>
      <c r="V242" s="41"/>
      <c r="W242" s="41"/>
      <c r="X242" s="41"/>
      <c r="Y242" s="41"/>
      <c r="Z242" s="41"/>
    </row>
    <row r="243" spans="1:26" ht="12.75" customHeight="1">
      <c r="A243" s="51"/>
      <c r="B243" s="41"/>
      <c r="C243" s="41"/>
      <c r="D243" s="41"/>
      <c r="E243" s="41"/>
      <c r="F243" s="41"/>
      <c r="G243" s="41"/>
      <c r="H243" s="41"/>
      <c r="I243" s="41"/>
      <c r="J243" s="41"/>
      <c r="K243" s="41"/>
      <c r="L243" s="50"/>
      <c r="M243" s="41"/>
      <c r="N243" s="41"/>
      <c r="O243" s="41"/>
      <c r="P243" s="41"/>
      <c r="Q243" s="41"/>
      <c r="R243" s="41"/>
      <c r="S243" s="41"/>
      <c r="T243" s="41"/>
      <c r="U243" s="41"/>
      <c r="V243" s="41"/>
      <c r="W243" s="41"/>
      <c r="X243" s="41"/>
      <c r="Y243" s="41"/>
      <c r="Z243" s="41"/>
    </row>
    <row r="244" spans="1:26" ht="12.75" customHeight="1">
      <c r="A244" s="51"/>
      <c r="B244" s="41"/>
      <c r="C244" s="41"/>
      <c r="D244" s="41"/>
      <c r="E244" s="41"/>
      <c r="F244" s="41"/>
      <c r="G244" s="41"/>
      <c r="H244" s="41"/>
      <c r="I244" s="41"/>
      <c r="J244" s="41"/>
      <c r="K244" s="41"/>
      <c r="L244" s="50"/>
      <c r="M244" s="41"/>
      <c r="N244" s="41"/>
      <c r="O244" s="41"/>
      <c r="P244" s="41"/>
      <c r="Q244" s="41"/>
      <c r="R244" s="41"/>
      <c r="S244" s="41"/>
      <c r="T244" s="41"/>
      <c r="U244" s="41"/>
      <c r="V244" s="41"/>
      <c r="W244" s="41"/>
      <c r="X244" s="41"/>
      <c r="Y244" s="41"/>
      <c r="Z244" s="41"/>
    </row>
    <row r="245" spans="1:26" ht="12.75" customHeight="1">
      <c r="A245" s="51"/>
      <c r="B245" s="41"/>
      <c r="C245" s="41"/>
      <c r="D245" s="41"/>
      <c r="E245" s="41"/>
      <c r="F245" s="41"/>
      <c r="G245" s="41"/>
      <c r="H245" s="41"/>
      <c r="I245" s="41"/>
      <c r="J245" s="41"/>
      <c r="K245" s="41"/>
      <c r="L245" s="50"/>
      <c r="M245" s="41"/>
      <c r="N245" s="41"/>
      <c r="O245" s="41"/>
      <c r="P245" s="41"/>
      <c r="Q245" s="41"/>
      <c r="R245" s="41"/>
      <c r="S245" s="41"/>
      <c r="T245" s="41"/>
      <c r="U245" s="41"/>
      <c r="V245" s="41"/>
      <c r="W245" s="41"/>
      <c r="X245" s="41"/>
      <c r="Y245" s="41"/>
      <c r="Z245" s="41"/>
    </row>
    <row r="246" spans="1:26" ht="12.75" customHeight="1">
      <c r="A246" s="51"/>
      <c r="B246" s="41"/>
      <c r="C246" s="41"/>
      <c r="D246" s="41"/>
      <c r="E246" s="41"/>
      <c r="F246" s="41"/>
      <c r="G246" s="41"/>
      <c r="H246" s="41"/>
      <c r="I246" s="41"/>
      <c r="J246" s="41"/>
      <c r="K246" s="41"/>
      <c r="L246" s="50"/>
      <c r="M246" s="41"/>
      <c r="N246" s="41"/>
      <c r="O246" s="41"/>
      <c r="P246" s="41"/>
      <c r="Q246" s="41"/>
      <c r="R246" s="41"/>
      <c r="S246" s="41"/>
      <c r="T246" s="41"/>
      <c r="U246" s="41"/>
      <c r="V246" s="41"/>
      <c r="W246" s="41"/>
      <c r="X246" s="41"/>
      <c r="Y246" s="41"/>
      <c r="Z246" s="41"/>
    </row>
    <row r="247" spans="1:26" ht="12.75" customHeight="1">
      <c r="A247" s="51"/>
      <c r="B247" s="41"/>
      <c r="C247" s="41"/>
      <c r="D247" s="41"/>
      <c r="E247" s="41"/>
      <c r="F247" s="41"/>
      <c r="G247" s="41"/>
      <c r="H247" s="41"/>
      <c r="I247" s="41"/>
      <c r="J247" s="41"/>
      <c r="K247" s="41"/>
      <c r="L247" s="50"/>
      <c r="M247" s="41"/>
      <c r="N247" s="41"/>
      <c r="O247" s="41"/>
      <c r="P247" s="41"/>
      <c r="Q247" s="41"/>
      <c r="R247" s="41"/>
      <c r="S247" s="41"/>
      <c r="T247" s="41"/>
      <c r="U247" s="41"/>
      <c r="V247" s="41"/>
      <c r="W247" s="41"/>
      <c r="X247" s="41"/>
      <c r="Y247" s="41"/>
      <c r="Z247" s="41"/>
    </row>
    <row r="248" spans="1:26" ht="12.75" customHeight="1">
      <c r="A248" s="51"/>
      <c r="B248" s="41"/>
      <c r="C248" s="41"/>
      <c r="D248" s="41"/>
      <c r="E248" s="41"/>
      <c r="F248" s="41"/>
      <c r="G248" s="41"/>
      <c r="H248" s="41"/>
      <c r="I248" s="41"/>
      <c r="J248" s="41"/>
      <c r="K248" s="41"/>
      <c r="L248" s="50"/>
      <c r="M248" s="41"/>
      <c r="N248" s="41"/>
      <c r="O248" s="41"/>
      <c r="P248" s="41"/>
      <c r="Q248" s="41"/>
      <c r="R248" s="41"/>
      <c r="S248" s="41"/>
      <c r="T248" s="41"/>
      <c r="U248" s="41"/>
      <c r="V248" s="41"/>
      <c r="W248" s="41"/>
      <c r="X248" s="41"/>
      <c r="Y248" s="41"/>
      <c r="Z248" s="41"/>
    </row>
    <row r="249" spans="1:26" ht="12.75" customHeight="1">
      <c r="A249" s="51"/>
      <c r="B249" s="41"/>
      <c r="C249" s="41"/>
      <c r="D249" s="41"/>
      <c r="E249" s="41"/>
      <c r="F249" s="41"/>
      <c r="G249" s="41"/>
      <c r="H249" s="41"/>
      <c r="I249" s="41"/>
      <c r="J249" s="41"/>
      <c r="K249" s="41"/>
      <c r="L249" s="50"/>
      <c r="M249" s="41"/>
      <c r="N249" s="41"/>
      <c r="O249" s="41"/>
      <c r="P249" s="41"/>
      <c r="Q249" s="41"/>
      <c r="R249" s="41"/>
      <c r="S249" s="41"/>
      <c r="T249" s="41"/>
      <c r="U249" s="41"/>
      <c r="V249" s="41"/>
      <c r="W249" s="41"/>
      <c r="X249" s="41"/>
      <c r="Y249" s="41"/>
      <c r="Z249" s="41"/>
    </row>
    <row r="250" spans="1:26" ht="12.75" customHeight="1">
      <c r="A250" s="51"/>
      <c r="B250" s="41"/>
      <c r="C250" s="41"/>
      <c r="D250" s="41"/>
      <c r="E250" s="41"/>
      <c r="F250" s="41"/>
      <c r="G250" s="41"/>
      <c r="H250" s="41"/>
      <c r="I250" s="41"/>
      <c r="J250" s="41"/>
      <c r="K250" s="41"/>
      <c r="L250" s="50"/>
      <c r="M250" s="41"/>
      <c r="N250" s="41"/>
      <c r="O250" s="41"/>
      <c r="P250" s="41"/>
      <c r="Q250" s="41"/>
      <c r="R250" s="41"/>
      <c r="S250" s="41"/>
      <c r="T250" s="41"/>
      <c r="U250" s="41"/>
      <c r="V250" s="41"/>
      <c r="W250" s="41"/>
      <c r="X250" s="41"/>
      <c r="Y250" s="41"/>
      <c r="Z250" s="41"/>
    </row>
    <row r="251" spans="1:26" ht="12.75" customHeight="1">
      <c r="A251" s="51"/>
      <c r="B251" s="41"/>
      <c r="C251" s="41"/>
      <c r="D251" s="41"/>
      <c r="E251" s="41"/>
      <c r="F251" s="41"/>
      <c r="G251" s="41"/>
      <c r="H251" s="41"/>
      <c r="I251" s="41"/>
      <c r="J251" s="41"/>
      <c r="K251" s="41"/>
      <c r="L251" s="50"/>
      <c r="M251" s="41"/>
      <c r="N251" s="41"/>
      <c r="O251" s="41"/>
      <c r="P251" s="41"/>
      <c r="Q251" s="41"/>
      <c r="R251" s="41"/>
      <c r="S251" s="41"/>
      <c r="T251" s="41"/>
      <c r="U251" s="41"/>
      <c r="V251" s="41"/>
      <c r="W251" s="41"/>
      <c r="X251" s="41"/>
      <c r="Y251" s="41"/>
      <c r="Z251" s="41"/>
    </row>
    <row r="252" spans="1:26" ht="12.75" customHeight="1">
      <c r="A252" s="51"/>
      <c r="B252" s="41"/>
      <c r="C252" s="41"/>
      <c r="D252" s="41"/>
      <c r="E252" s="41"/>
      <c r="F252" s="41"/>
      <c r="G252" s="41"/>
      <c r="H252" s="41"/>
      <c r="I252" s="41"/>
      <c r="J252" s="41"/>
      <c r="K252" s="41"/>
      <c r="L252" s="50"/>
      <c r="M252" s="41"/>
      <c r="N252" s="41"/>
      <c r="O252" s="41"/>
      <c r="P252" s="41"/>
      <c r="Q252" s="41"/>
      <c r="R252" s="41"/>
      <c r="S252" s="41"/>
      <c r="T252" s="41"/>
      <c r="U252" s="41"/>
      <c r="V252" s="41"/>
      <c r="W252" s="41"/>
      <c r="X252" s="41"/>
      <c r="Y252" s="41"/>
      <c r="Z252" s="41"/>
    </row>
    <row r="253" spans="1:26" ht="12.75" customHeight="1">
      <c r="A253" s="51"/>
      <c r="B253" s="41"/>
      <c r="C253" s="41"/>
      <c r="D253" s="41"/>
      <c r="E253" s="41"/>
      <c r="F253" s="41"/>
      <c r="G253" s="41"/>
      <c r="H253" s="41"/>
      <c r="I253" s="41"/>
      <c r="J253" s="41"/>
      <c r="K253" s="41"/>
      <c r="L253" s="50"/>
      <c r="M253" s="41"/>
      <c r="N253" s="41"/>
      <c r="O253" s="41"/>
      <c r="P253" s="41"/>
      <c r="Q253" s="41"/>
      <c r="R253" s="41"/>
      <c r="S253" s="41"/>
      <c r="T253" s="41"/>
      <c r="U253" s="41"/>
      <c r="V253" s="41"/>
      <c r="W253" s="41"/>
      <c r="X253" s="41"/>
      <c r="Y253" s="41"/>
      <c r="Z253" s="41"/>
    </row>
    <row r="254" spans="1:26" ht="12.75" customHeight="1">
      <c r="A254" s="51"/>
      <c r="B254" s="41"/>
      <c r="C254" s="41"/>
      <c r="D254" s="41"/>
      <c r="E254" s="41"/>
      <c r="F254" s="41"/>
      <c r="G254" s="41"/>
      <c r="H254" s="41"/>
      <c r="I254" s="41"/>
      <c r="J254" s="41"/>
      <c r="K254" s="41"/>
      <c r="L254" s="50"/>
      <c r="M254" s="41"/>
      <c r="N254" s="41"/>
      <c r="O254" s="41"/>
      <c r="P254" s="41"/>
      <c r="Q254" s="41"/>
      <c r="R254" s="41"/>
      <c r="S254" s="41"/>
      <c r="T254" s="41"/>
      <c r="U254" s="41"/>
      <c r="V254" s="41"/>
      <c r="W254" s="41"/>
      <c r="X254" s="41"/>
      <c r="Y254" s="41"/>
      <c r="Z254" s="41"/>
    </row>
    <row r="255" spans="1:26" ht="12.75" customHeight="1">
      <c r="A255" s="51"/>
      <c r="B255" s="41"/>
      <c r="C255" s="41"/>
      <c r="D255" s="41"/>
      <c r="E255" s="41"/>
      <c r="F255" s="41"/>
      <c r="G255" s="41"/>
      <c r="H255" s="41"/>
      <c r="I255" s="41"/>
      <c r="J255" s="41"/>
      <c r="K255" s="41"/>
      <c r="L255" s="50"/>
      <c r="M255" s="41"/>
      <c r="N255" s="41"/>
      <c r="O255" s="41"/>
      <c r="P255" s="41"/>
      <c r="Q255" s="41"/>
      <c r="R255" s="41"/>
      <c r="S255" s="41"/>
      <c r="T255" s="41"/>
      <c r="U255" s="41"/>
      <c r="V255" s="41"/>
      <c r="W255" s="41"/>
      <c r="X255" s="41"/>
      <c r="Y255" s="41"/>
      <c r="Z255" s="41"/>
    </row>
    <row r="256" spans="1:26" ht="12.75" customHeight="1">
      <c r="A256" s="51"/>
      <c r="B256" s="41"/>
      <c r="C256" s="41"/>
      <c r="D256" s="41"/>
      <c r="E256" s="41"/>
      <c r="F256" s="41"/>
      <c r="G256" s="41"/>
      <c r="H256" s="41"/>
      <c r="I256" s="41"/>
      <c r="J256" s="41"/>
      <c r="K256" s="41"/>
      <c r="L256" s="50"/>
      <c r="M256" s="41"/>
      <c r="N256" s="41"/>
      <c r="O256" s="41"/>
      <c r="P256" s="41"/>
      <c r="Q256" s="41"/>
      <c r="R256" s="41"/>
      <c r="S256" s="41"/>
      <c r="T256" s="41"/>
      <c r="U256" s="41"/>
      <c r="V256" s="41"/>
      <c r="W256" s="41"/>
      <c r="X256" s="41"/>
      <c r="Y256" s="41"/>
      <c r="Z256" s="41"/>
    </row>
    <row r="257" spans="1:26" ht="12.75" customHeight="1">
      <c r="A257" s="51"/>
      <c r="B257" s="41"/>
      <c r="C257" s="41"/>
      <c r="D257" s="41"/>
      <c r="E257" s="41"/>
      <c r="F257" s="41"/>
      <c r="G257" s="41"/>
      <c r="H257" s="41"/>
      <c r="I257" s="41"/>
      <c r="J257" s="41"/>
      <c r="K257" s="41"/>
      <c r="L257" s="50"/>
      <c r="M257" s="41"/>
      <c r="N257" s="41"/>
      <c r="O257" s="41"/>
      <c r="P257" s="41"/>
      <c r="Q257" s="41"/>
      <c r="R257" s="41"/>
      <c r="S257" s="41"/>
      <c r="T257" s="41"/>
      <c r="U257" s="41"/>
      <c r="V257" s="41"/>
      <c r="W257" s="41"/>
      <c r="X257" s="41"/>
      <c r="Y257" s="41"/>
      <c r="Z257" s="41"/>
    </row>
    <row r="258" spans="1:26" ht="12.75" customHeight="1">
      <c r="A258" s="51"/>
      <c r="B258" s="41"/>
      <c r="C258" s="41"/>
      <c r="D258" s="41"/>
      <c r="E258" s="41"/>
      <c r="F258" s="41"/>
      <c r="G258" s="41"/>
      <c r="H258" s="41"/>
      <c r="I258" s="41"/>
      <c r="J258" s="41"/>
      <c r="K258" s="41"/>
      <c r="L258" s="50"/>
      <c r="M258" s="41"/>
      <c r="N258" s="41"/>
      <c r="O258" s="41"/>
      <c r="P258" s="41"/>
      <c r="Q258" s="41"/>
      <c r="R258" s="41"/>
      <c r="S258" s="41"/>
      <c r="T258" s="41"/>
      <c r="U258" s="41"/>
      <c r="V258" s="41"/>
      <c r="W258" s="41"/>
      <c r="X258" s="41"/>
      <c r="Y258" s="41"/>
      <c r="Z258" s="41"/>
    </row>
    <row r="259" spans="1:26" ht="12.75" customHeight="1">
      <c r="A259" s="51"/>
      <c r="B259" s="41"/>
      <c r="C259" s="41"/>
      <c r="D259" s="41"/>
      <c r="E259" s="41"/>
      <c r="F259" s="41"/>
      <c r="G259" s="41"/>
      <c r="H259" s="41"/>
      <c r="I259" s="41"/>
      <c r="J259" s="41"/>
      <c r="K259" s="41"/>
      <c r="L259" s="50"/>
      <c r="M259" s="41"/>
      <c r="N259" s="41"/>
      <c r="O259" s="41"/>
      <c r="P259" s="41"/>
      <c r="Q259" s="41"/>
      <c r="R259" s="41"/>
      <c r="S259" s="41"/>
      <c r="T259" s="41"/>
      <c r="U259" s="41"/>
      <c r="V259" s="41"/>
      <c r="W259" s="41"/>
      <c r="X259" s="41"/>
      <c r="Y259" s="41"/>
      <c r="Z259" s="41"/>
    </row>
    <row r="260" spans="1:26" ht="12.75" customHeight="1">
      <c r="A260" s="51"/>
      <c r="B260" s="41"/>
      <c r="C260" s="41"/>
      <c r="D260" s="41"/>
      <c r="E260" s="41"/>
      <c r="F260" s="41"/>
      <c r="G260" s="41"/>
      <c r="H260" s="41"/>
      <c r="I260" s="41"/>
      <c r="J260" s="41"/>
      <c r="K260" s="41"/>
      <c r="L260" s="50"/>
      <c r="M260" s="41"/>
      <c r="N260" s="41"/>
      <c r="O260" s="41"/>
      <c r="P260" s="41"/>
      <c r="Q260" s="41"/>
      <c r="R260" s="41"/>
      <c r="S260" s="41"/>
      <c r="T260" s="41"/>
      <c r="U260" s="41"/>
      <c r="V260" s="41"/>
      <c r="W260" s="41"/>
      <c r="X260" s="41"/>
      <c r="Y260" s="41"/>
      <c r="Z260" s="41"/>
    </row>
    <row r="261" spans="1:26" ht="12.75" customHeight="1">
      <c r="A261" s="51"/>
      <c r="B261" s="41"/>
      <c r="C261" s="41"/>
      <c r="D261" s="41"/>
      <c r="E261" s="41"/>
      <c r="F261" s="41"/>
      <c r="G261" s="41"/>
      <c r="H261" s="41"/>
      <c r="I261" s="41"/>
      <c r="J261" s="41"/>
      <c r="K261" s="41"/>
      <c r="L261" s="50"/>
      <c r="M261" s="41"/>
      <c r="N261" s="41"/>
      <c r="O261" s="41"/>
      <c r="P261" s="41"/>
      <c r="Q261" s="41"/>
      <c r="R261" s="41"/>
      <c r="S261" s="41"/>
      <c r="T261" s="41"/>
      <c r="U261" s="41"/>
      <c r="V261" s="41"/>
      <c r="W261" s="41"/>
      <c r="X261" s="41"/>
      <c r="Y261" s="41"/>
      <c r="Z261" s="41"/>
    </row>
    <row r="262" spans="1:26" ht="12.75" customHeight="1">
      <c r="A262" s="51"/>
      <c r="B262" s="41"/>
      <c r="C262" s="41"/>
      <c r="D262" s="41"/>
      <c r="E262" s="41"/>
      <c r="F262" s="41"/>
      <c r="G262" s="41"/>
      <c r="H262" s="41"/>
      <c r="I262" s="41"/>
      <c r="J262" s="41"/>
      <c r="K262" s="41"/>
      <c r="L262" s="50"/>
      <c r="M262" s="41"/>
      <c r="N262" s="41"/>
      <c r="O262" s="41"/>
      <c r="P262" s="41"/>
      <c r="Q262" s="41"/>
      <c r="R262" s="41"/>
      <c r="S262" s="41"/>
      <c r="T262" s="41"/>
      <c r="U262" s="41"/>
      <c r="V262" s="41"/>
      <c r="W262" s="41"/>
      <c r="X262" s="41"/>
      <c r="Y262" s="41"/>
      <c r="Z262" s="41"/>
    </row>
    <row r="263" spans="1:26" ht="12.75" customHeight="1">
      <c r="A263" s="51"/>
      <c r="B263" s="41"/>
      <c r="C263" s="41"/>
      <c r="D263" s="41"/>
      <c r="E263" s="41"/>
      <c r="F263" s="41"/>
      <c r="G263" s="41"/>
      <c r="H263" s="41"/>
      <c r="I263" s="41"/>
      <c r="J263" s="41"/>
      <c r="K263" s="41"/>
      <c r="L263" s="50"/>
      <c r="M263" s="41"/>
      <c r="N263" s="41"/>
      <c r="O263" s="41"/>
      <c r="P263" s="41"/>
      <c r="Q263" s="41"/>
      <c r="R263" s="41"/>
      <c r="S263" s="41"/>
      <c r="T263" s="41"/>
      <c r="U263" s="41"/>
      <c r="V263" s="41"/>
      <c r="W263" s="41"/>
      <c r="X263" s="41"/>
      <c r="Y263" s="41"/>
      <c r="Z263" s="41"/>
    </row>
    <row r="264" spans="1:26" ht="12.75" customHeight="1">
      <c r="A264" s="51"/>
      <c r="B264" s="41"/>
      <c r="C264" s="41"/>
      <c r="D264" s="41"/>
      <c r="E264" s="41"/>
      <c r="F264" s="41"/>
      <c r="G264" s="41"/>
      <c r="H264" s="41"/>
      <c r="I264" s="41"/>
      <c r="J264" s="41"/>
      <c r="K264" s="41"/>
      <c r="L264" s="50"/>
      <c r="M264" s="41"/>
      <c r="N264" s="41"/>
      <c r="O264" s="41"/>
      <c r="P264" s="41"/>
      <c r="Q264" s="41"/>
      <c r="R264" s="41"/>
      <c r="S264" s="41"/>
      <c r="T264" s="41"/>
      <c r="U264" s="41"/>
      <c r="V264" s="41"/>
      <c r="W264" s="41"/>
      <c r="X264" s="41"/>
      <c r="Y264" s="41"/>
      <c r="Z264" s="41"/>
    </row>
    <row r="265" spans="1:26" ht="12.75" customHeight="1">
      <c r="A265" s="51"/>
      <c r="B265" s="41"/>
      <c r="C265" s="41"/>
      <c r="D265" s="41"/>
      <c r="E265" s="41"/>
      <c r="F265" s="41"/>
      <c r="G265" s="41"/>
      <c r="H265" s="41"/>
      <c r="I265" s="41"/>
      <c r="J265" s="41"/>
      <c r="K265" s="41"/>
      <c r="L265" s="50"/>
      <c r="M265" s="41"/>
      <c r="N265" s="41"/>
      <c r="O265" s="41"/>
      <c r="P265" s="41"/>
      <c r="Q265" s="41"/>
      <c r="R265" s="41"/>
      <c r="S265" s="41"/>
      <c r="T265" s="41"/>
      <c r="U265" s="41"/>
      <c r="V265" s="41"/>
      <c r="W265" s="41"/>
      <c r="X265" s="41"/>
      <c r="Y265" s="41"/>
      <c r="Z265" s="41"/>
    </row>
    <row r="266" spans="1:26" ht="12.75" customHeight="1">
      <c r="A266" s="51"/>
      <c r="B266" s="41"/>
      <c r="C266" s="41"/>
      <c r="D266" s="41"/>
      <c r="E266" s="41"/>
      <c r="F266" s="41"/>
      <c r="G266" s="41"/>
      <c r="H266" s="41"/>
      <c r="I266" s="41"/>
      <c r="J266" s="41"/>
      <c r="K266" s="41"/>
      <c r="L266" s="50"/>
      <c r="M266" s="41"/>
      <c r="N266" s="41"/>
      <c r="O266" s="41"/>
      <c r="P266" s="41"/>
      <c r="Q266" s="41"/>
      <c r="R266" s="41"/>
      <c r="S266" s="41"/>
      <c r="T266" s="41"/>
      <c r="U266" s="41"/>
      <c r="V266" s="41"/>
      <c r="W266" s="41"/>
      <c r="X266" s="41"/>
      <c r="Y266" s="41"/>
      <c r="Z266" s="41"/>
    </row>
    <row r="267" spans="1:26" ht="12.75" customHeight="1">
      <c r="A267" s="51"/>
      <c r="B267" s="41"/>
      <c r="C267" s="41"/>
      <c r="D267" s="41"/>
      <c r="E267" s="41"/>
      <c r="F267" s="41"/>
      <c r="G267" s="41"/>
      <c r="H267" s="41"/>
      <c r="I267" s="41"/>
      <c r="J267" s="41"/>
      <c r="K267" s="41"/>
      <c r="L267" s="50"/>
      <c r="M267" s="41"/>
      <c r="N267" s="41"/>
      <c r="O267" s="41"/>
      <c r="P267" s="41"/>
      <c r="Q267" s="41"/>
      <c r="R267" s="41"/>
      <c r="S267" s="41"/>
      <c r="T267" s="41"/>
      <c r="U267" s="41"/>
      <c r="V267" s="41"/>
      <c r="W267" s="41"/>
      <c r="X267" s="41"/>
      <c r="Y267" s="41"/>
      <c r="Z267" s="41"/>
    </row>
    <row r="268" spans="1:26" ht="12.75" customHeight="1">
      <c r="A268" s="51"/>
      <c r="B268" s="41"/>
      <c r="C268" s="41"/>
      <c r="D268" s="41"/>
      <c r="E268" s="41"/>
      <c r="F268" s="41"/>
      <c r="G268" s="41"/>
      <c r="H268" s="41"/>
      <c r="I268" s="41"/>
      <c r="J268" s="41"/>
      <c r="K268" s="41"/>
      <c r="L268" s="50"/>
      <c r="M268" s="41"/>
      <c r="N268" s="41"/>
      <c r="O268" s="41"/>
      <c r="P268" s="41"/>
      <c r="Q268" s="41"/>
      <c r="R268" s="41"/>
      <c r="S268" s="41"/>
      <c r="T268" s="41"/>
      <c r="U268" s="41"/>
      <c r="V268" s="41"/>
      <c r="W268" s="41"/>
      <c r="X268" s="41"/>
      <c r="Y268" s="41"/>
      <c r="Z268" s="41"/>
    </row>
    <row r="269" spans="1:26" ht="12.75" customHeight="1">
      <c r="A269" s="51"/>
      <c r="B269" s="41"/>
      <c r="C269" s="41"/>
      <c r="D269" s="41"/>
      <c r="E269" s="41"/>
      <c r="F269" s="41"/>
      <c r="G269" s="41"/>
      <c r="H269" s="41"/>
      <c r="I269" s="41"/>
      <c r="J269" s="41"/>
      <c r="K269" s="41"/>
      <c r="L269" s="50"/>
      <c r="M269" s="41"/>
      <c r="N269" s="41"/>
      <c r="O269" s="41"/>
      <c r="P269" s="41"/>
      <c r="Q269" s="41"/>
      <c r="R269" s="41"/>
      <c r="S269" s="41"/>
      <c r="T269" s="41"/>
      <c r="U269" s="41"/>
      <c r="V269" s="41"/>
      <c r="W269" s="41"/>
      <c r="X269" s="41"/>
      <c r="Y269" s="41"/>
      <c r="Z269" s="41"/>
    </row>
    <row r="270" spans="1:26" ht="12.75" customHeight="1">
      <c r="A270" s="51"/>
      <c r="B270" s="41"/>
      <c r="C270" s="41"/>
      <c r="D270" s="41"/>
      <c r="E270" s="41"/>
      <c r="F270" s="41"/>
      <c r="G270" s="41"/>
      <c r="H270" s="41"/>
      <c r="I270" s="41"/>
      <c r="J270" s="41"/>
      <c r="K270" s="41"/>
      <c r="L270" s="50"/>
      <c r="M270" s="41"/>
      <c r="N270" s="41"/>
      <c r="O270" s="41"/>
      <c r="P270" s="41"/>
      <c r="Q270" s="41"/>
      <c r="R270" s="41"/>
      <c r="S270" s="41"/>
      <c r="T270" s="41"/>
      <c r="U270" s="41"/>
      <c r="V270" s="41"/>
      <c r="W270" s="41"/>
      <c r="X270" s="41"/>
      <c r="Y270" s="41"/>
      <c r="Z270" s="41"/>
    </row>
    <row r="271" spans="1:26" ht="12.75" customHeight="1">
      <c r="A271" s="51"/>
      <c r="B271" s="41"/>
      <c r="C271" s="41"/>
      <c r="D271" s="41"/>
      <c r="E271" s="41"/>
      <c r="F271" s="41"/>
      <c r="G271" s="41"/>
      <c r="H271" s="41"/>
      <c r="I271" s="41"/>
      <c r="J271" s="41"/>
      <c r="K271" s="41"/>
      <c r="L271" s="50"/>
      <c r="M271" s="41"/>
      <c r="N271" s="41"/>
      <c r="O271" s="41"/>
      <c r="P271" s="41"/>
      <c r="Q271" s="41"/>
      <c r="R271" s="41"/>
      <c r="S271" s="41"/>
      <c r="T271" s="41"/>
      <c r="U271" s="41"/>
      <c r="V271" s="41"/>
      <c r="W271" s="41"/>
      <c r="X271" s="41"/>
      <c r="Y271" s="41"/>
      <c r="Z271" s="41"/>
    </row>
    <row r="272" spans="1:26" ht="12.75" customHeight="1">
      <c r="A272" s="51"/>
      <c r="B272" s="41"/>
      <c r="C272" s="41"/>
      <c r="D272" s="41"/>
      <c r="E272" s="41"/>
      <c r="F272" s="41"/>
      <c r="G272" s="41"/>
      <c r="H272" s="41"/>
      <c r="I272" s="41"/>
      <c r="J272" s="41"/>
      <c r="K272" s="41"/>
      <c r="L272" s="50"/>
      <c r="M272" s="41"/>
      <c r="N272" s="41"/>
      <c r="O272" s="41"/>
      <c r="P272" s="41"/>
      <c r="Q272" s="41"/>
      <c r="R272" s="41"/>
      <c r="S272" s="41"/>
      <c r="T272" s="41"/>
      <c r="U272" s="41"/>
      <c r="V272" s="41"/>
      <c r="W272" s="41"/>
      <c r="X272" s="41"/>
      <c r="Y272" s="41"/>
      <c r="Z272" s="41"/>
    </row>
    <row r="273" spans="1:26" ht="12.75" customHeight="1">
      <c r="A273" s="51"/>
      <c r="B273" s="41"/>
      <c r="C273" s="41"/>
      <c r="D273" s="41"/>
      <c r="E273" s="41"/>
      <c r="F273" s="41"/>
      <c r="G273" s="41"/>
      <c r="H273" s="41"/>
      <c r="I273" s="41"/>
      <c r="J273" s="41"/>
      <c r="K273" s="41"/>
      <c r="L273" s="50"/>
      <c r="M273" s="41"/>
      <c r="N273" s="41"/>
      <c r="O273" s="41"/>
      <c r="P273" s="41"/>
      <c r="Q273" s="41"/>
      <c r="R273" s="41"/>
      <c r="S273" s="41"/>
      <c r="T273" s="41"/>
      <c r="U273" s="41"/>
      <c r="V273" s="41"/>
      <c r="W273" s="41"/>
      <c r="X273" s="41"/>
      <c r="Y273" s="41"/>
      <c r="Z273" s="41"/>
    </row>
    <row r="274" spans="1:26" ht="12.75" customHeight="1">
      <c r="A274" s="51"/>
      <c r="B274" s="41"/>
      <c r="C274" s="41"/>
      <c r="D274" s="41"/>
      <c r="E274" s="41"/>
      <c r="F274" s="41"/>
      <c r="G274" s="41"/>
      <c r="H274" s="41"/>
      <c r="I274" s="41"/>
      <c r="J274" s="41"/>
      <c r="K274" s="41"/>
      <c r="L274" s="50"/>
      <c r="M274" s="41"/>
      <c r="N274" s="41"/>
      <c r="O274" s="41"/>
      <c r="P274" s="41"/>
      <c r="Q274" s="41"/>
      <c r="R274" s="41"/>
      <c r="S274" s="41"/>
      <c r="T274" s="41"/>
      <c r="U274" s="41"/>
      <c r="V274" s="41"/>
      <c r="W274" s="41"/>
      <c r="X274" s="41"/>
      <c r="Y274" s="41"/>
      <c r="Z274" s="41"/>
    </row>
    <row r="275" spans="1:26" ht="12.75" customHeight="1">
      <c r="A275" s="51"/>
      <c r="B275" s="41"/>
      <c r="C275" s="41"/>
      <c r="D275" s="41"/>
      <c r="E275" s="41"/>
      <c r="F275" s="41"/>
      <c r="G275" s="41"/>
      <c r="H275" s="41"/>
      <c r="I275" s="41"/>
      <c r="J275" s="41"/>
      <c r="K275" s="41"/>
      <c r="L275" s="50"/>
      <c r="M275" s="41"/>
      <c r="N275" s="41"/>
      <c r="O275" s="41"/>
      <c r="P275" s="41"/>
      <c r="Q275" s="41"/>
      <c r="R275" s="41"/>
      <c r="S275" s="41"/>
      <c r="T275" s="41"/>
      <c r="U275" s="41"/>
      <c r="V275" s="41"/>
      <c r="W275" s="41"/>
      <c r="X275" s="41"/>
      <c r="Y275" s="41"/>
      <c r="Z275" s="41"/>
    </row>
    <row r="276" spans="1:26" ht="12.75" customHeight="1">
      <c r="A276" s="51"/>
      <c r="B276" s="41"/>
      <c r="C276" s="41"/>
      <c r="D276" s="41"/>
      <c r="E276" s="41"/>
      <c r="F276" s="41"/>
      <c r="G276" s="41"/>
      <c r="H276" s="41"/>
      <c r="I276" s="41"/>
      <c r="J276" s="41"/>
      <c r="K276" s="41"/>
      <c r="L276" s="50"/>
      <c r="M276" s="41"/>
      <c r="N276" s="41"/>
      <c r="O276" s="41"/>
      <c r="P276" s="41"/>
      <c r="Q276" s="41"/>
      <c r="R276" s="41"/>
      <c r="S276" s="41"/>
      <c r="T276" s="41"/>
      <c r="U276" s="41"/>
      <c r="V276" s="41"/>
      <c r="W276" s="41"/>
      <c r="X276" s="41"/>
      <c r="Y276" s="41"/>
      <c r="Z276" s="41"/>
    </row>
    <row r="277" spans="1:26" ht="12.75" customHeight="1">
      <c r="A277" s="51"/>
      <c r="B277" s="41"/>
      <c r="C277" s="41"/>
      <c r="D277" s="41"/>
      <c r="E277" s="41"/>
      <c r="F277" s="41"/>
      <c r="G277" s="41"/>
      <c r="H277" s="41"/>
      <c r="I277" s="41"/>
      <c r="J277" s="41"/>
      <c r="K277" s="41"/>
      <c r="L277" s="50"/>
      <c r="M277" s="41"/>
      <c r="N277" s="41"/>
      <c r="O277" s="41"/>
      <c r="P277" s="41"/>
      <c r="Q277" s="41"/>
      <c r="R277" s="41"/>
      <c r="S277" s="41"/>
      <c r="T277" s="41"/>
      <c r="U277" s="41"/>
      <c r="V277" s="41"/>
      <c r="W277" s="41"/>
      <c r="X277" s="41"/>
      <c r="Y277" s="41"/>
      <c r="Z277" s="41"/>
    </row>
    <row r="278" spans="1:26" ht="12.75" customHeight="1">
      <c r="A278" s="51"/>
      <c r="B278" s="41"/>
      <c r="C278" s="41"/>
      <c r="D278" s="41"/>
      <c r="E278" s="41"/>
      <c r="F278" s="41"/>
      <c r="G278" s="41"/>
      <c r="H278" s="41"/>
      <c r="I278" s="41"/>
      <c r="J278" s="41"/>
      <c r="K278" s="41"/>
      <c r="L278" s="50"/>
      <c r="M278" s="41"/>
      <c r="N278" s="41"/>
      <c r="O278" s="41"/>
      <c r="P278" s="41"/>
      <c r="Q278" s="41"/>
      <c r="R278" s="41"/>
      <c r="S278" s="41"/>
      <c r="T278" s="41"/>
      <c r="U278" s="41"/>
      <c r="V278" s="41"/>
      <c r="W278" s="41"/>
      <c r="X278" s="41"/>
      <c r="Y278" s="41"/>
      <c r="Z278" s="41"/>
    </row>
    <row r="279" spans="1:26" ht="12.75" customHeight="1">
      <c r="A279" s="51"/>
      <c r="B279" s="41"/>
      <c r="C279" s="41"/>
      <c r="D279" s="41"/>
      <c r="E279" s="41"/>
      <c r="F279" s="41"/>
      <c r="G279" s="41"/>
      <c r="H279" s="41"/>
      <c r="I279" s="41"/>
      <c r="J279" s="41"/>
      <c r="K279" s="41"/>
      <c r="L279" s="50"/>
      <c r="M279" s="41"/>
      <c r="N279" s="41"/>
      <c r="O279" s="41"/>
      <c r="P279" s="41"/>
      <c r="Q279" s="41"/>
      <c r="R279" s="41"/>
      <c r="S279" s="41"/>
      <c r="T279" s="41"/>
      <c r="U279" s="41"/>
      <c r="V279" s="41"/>
      <c r="W279" s="41"/>
      <c r="X279" s="41"/>
      <c r="Y279" s="41"/>
      <c r="Z279" s="41"/>
    </row>
    <row r="280" spans="1:26" ht="12.75" customHeight="1">
      <c r="A280" s="51"/>
      <c r="B280" s="41"/>
      <c r="C280" s="41"/>
      <c r="D280" s="41"/>
      <c r="E280" s="41"/>
      <c r="F280" s="41"/>
      <c r="G280" s="41"/>
      <c r="H280" s="41"/>
      <c r="I280" s="41"/>
      <c r="J280" s="41"/>
      <c r="K280" s="41"/>
      <c r="L280" s="50"/>
      <c r="M280" s="41"/>
      <c r="N280" s="41"/>
      <c r="O280" s="41"/>
      <c r="P280" s="41"/>
      <c r="Q280" s="41"/>
      <c r="R280" s="41"/>
      <c r="S280" s="41"/>
      <c r="T280" s="41"/>
      <c r="U280" s="41"/>
      <c r="V280" s="41"/>
      <c r="W280" s="41"/>
      <c r="X280" s="41"/>
      <c r="Y280" s="41"/>
      <c r="Z280" s="41"/>
    </row>
    <row r="281" spans="1:26" ht="12.75" customHeight="1">
      <c r="A281" s="51"/>
      <c r="B281" s="41"/>
      <c r="C281" s="41"/>
      <c r="D281" s="41"/>
      <c r="E281" s="41"/>
      <c r="F281" s="41"/>
      <c r="G281" s="41"/>
      <c r="H281" s="41"/>
      <c r="I281" s="41"/>
      <c r="J281" s="41"/>
      <c r="K281" s="41"/>
      <c r="L281" s="50"/>
      <c r="M281" s="41"/>
      <c r="N281" s="41"/>
      <c r="O281" s="41"/>
      <c r="P281" s="41"/>
      <c r="Q281" s="41"/>
      <c r="R281" s="41"/>
      <c r="S281" s="41"/>
      <c r="T281" s="41"/>
      <c r="U281" s="41"/>
      <c r="V281" s="41"/>
      <c r="W281" s="41"/>
      <c r="X281" s="41"/>
      <c r="Y281" s="41"/>
      <c r="Z281" s="41"/>
    </row>
    <row r="282" spans="1:26" ht="12.75" customHeight="1">
      <c r="A282" s="51"/>
      <c r="B282" s="41"/>
      <c r="C282" s="41"/>
      <c r="D282" s="41"/>
      <c r="E282" s="41"/>
      <c r="F282" s="41"/>
      <c r="G282" s="41"/>
      <c r="H282" s="41"/>
      <c r="I282" s="41"/>
      <c r="J282" s="41"/>
      <c r="K282" s="41"/>
      <c r="L282" s="50"/>
      <c r="M282" s="41"/>
      <c r="N282" s="41"/>
      <c r="O282" s="41"/>
      <c r="P282" s="41"/>
      <c r="Q282" s="41"/>
      <c r="R282" s="41"/>
      <c r="S282" s="41"/>
      <c r="T282" s="41"/>
      <c r="U282" s="41"/>
      <c r="V282" s="41"/>
      <c r="W282" s="41"/>
      <c r="X282" s="41"/>
      <c r="Y282" s="41"/>
      <c r="Z282" s="41"/>
    </row>
    <row r="283" spans="1:26" ht="12.75" customHeight="1">
      <c r="A283" s="51"/>
      <c r="B283" s="41"/>
      <c r="C283" s="41"/>
      <c r="D283" s="41"/>
      <c r="E283" s="41"/>
      <c r="F283" s="41"/>
      <c r="G283" s="41"/>
      <c r="H283" s="41"/>
      <c r="I283" s="41"/>
      <c r="J283" s="41"/>
      <c r="K283" s="41"/>
      <c r="L283" s="50"/>
      <c r="M283" s="41"/>
      <c r="N283" s="41"/>
      <c r="O283" s="41"/>
      <c r="P283" s="41"/>
      <c r="Q283" s="41"/>
      <c r="R283" s="41"/>
      <c r="S283" s="41"/>
      <c r="T283" s="41"/>
      <c r="U283" s="41"/>
      <c r="V283" s="41"/>
      <c r="W283" s="41"/>
      <c r="X283" s="41"/>
      <c r="Y283" s="41"/>
      <c r="Z283" s="41"/>
    </row>
    <row r="284" spans="1:26" ht="12.75" customHeight="1">
      <c r="A284" s="51"/>
      <c r="B284" s="41"/>
      <c r="C284" s="41"/>
      <c r="D284" s="41"/>
      <c r="E284" s="41"/>
      <c r="F284" s="41"/>
      <c r="G284" s="41"/>
      <c r="H284" s="41"/>
      <c r="I284" s="41"/>
      <c r="J284" s="41"/>
      <c r="K284" s="41"/>
      <c r="L284" s="50"/>
      <c r="M284" s="41"/>
      <c r="N284" s="41"/>
      <c r="O284" s="41"/>
      <c r="P284" s="41"/>
      <c r="Q284" s="41"/>
      <c r="R284" s="41"/>
      <c r="S284" s="41"/>
      <c r="T284" s="41"/>
      <c r="U284" s="41"/>
      <c r="V284" s="41"/>
      <c r="W284" s="41"/>
      <c r="X284" s="41"/>
      <c r="Y284" s="41"/>
      <c r="Z284" s="41"/>
    </row>
    <row r="285" spans="1:26" ht="12.75" customHeight="1">
      <c r="A285" s="51"/>
      <c r="B285" s="41"/>
      <c r="C285" s="41"/>
      <c r="D285" s="41"/>
      <c r="E285" s="41"/>
      <c r="F285" s="41"/>
      <c r="G285" s="41"/>
      <c r="H285" s="41"/>
      <c r="I285" s="41"/>
      <c r="J285" s="41"/>
      <c r="K285" s="41"/>
      <c r="L285" s="50"/>
      <c r="M285" s="41"/>
      <c r="N285" s="41"/>
      <c r="O285" s="41"/>
      <c r="P285" s="41"/>
      <c r="Q285" s="41"/>
      <c r="R285" s="41"/>
      <c r="S285" s="41"/>
      <c r="T285" s="41"/>
      <c r="U285" s="41"/>
      <c r="V285" s="41"/>
      <c r="W285" s="41"/>
      <c r="X285" s="41"/>
      <c r="Y285" s="41"/>
      <c r="Z285" s="41"/>
    </row>
    <row r="286" spans="1:26" ht="12.75" customHeight="1">
      <c r="A286" s="51"/>
      <c r="B286" s="41"/>
      <c r="C286" s="41"/>
      <c r="D286" s="41"/>
      <c r="E286" s="41"/>
      <c r="F286" s="41"/>
      <c r="G286" s="41"/>
      <c r="H286" s="41"/>
      <c r="I286" s="41"/>
      <c r="J286" s="41"/>
      <c r="K286" s="41"/>
      <c r="L286" s="50"/>
      <c r="M286" s="41"/>
      <c r="N286" s="41"/>
      <c r="O286" s="41"/>
      <c r="P286" s="41"/>
      <c r="Q286" s="41"/>
      <c r="R286" s="41"/>
      <c r="S286" s="41"/>
      <c r="T286" s="41"/>
      <c r="U286" s="41"/>
      <c r="V286" s="41"/>
      <c r="W286" s="41"/>
      <c r="X286" s="41"/>
      <c r="Y286" s="41"/>
      <c r="Z286" s="41"/>
    </row>
    <row r="287" spans="1:26" ht="12.75" customHeight="1">
      <c r="A287" s="51"/>
      <c r="B287" s="41"/>
      <c r="C287" s="41"/>
      <c r="D287" s="41"/>
      <c r="E287" s="41"/>
      <c r="F287" s="41"/>
      <c r="G287" s="41"/>
      <c r="H287" s="41"/>
      <c r="I287" s="41"/>
      <c r="J287" s="41"/>
      <c r="K287" s="41"/>
      <c r="L287" s="50"/>
      <c r="M287" s="41"/>
      <c r="N287" s="41"/>
      <c r="O287" s="41"/>
      <c r="P287" s="41"/>
      <c r="Q287" s="41"/>
      <c r="R287" s="41"/>
      <c r="S287" s="41"/>
      <c r="T287" s="41"/>
      <c r="U287" s="41"/>
      <c r="V287" s="41"/>
      <c r="W287" s="41"/>
      <c r="X287" s="41"/>
      <c r="Y287" s="41"/>
      <c r="Z287" s="41"/>
    </row>
    <row r="288" spans="1:26" ht="12.75" customHeight="1">
      <c r="A288" s="51"/>
      <c r="B288" s="41"/>
      <c r="C288" s="41"/>
      <c r="D288" s="41"/>
      <c r="E288" s="41"/>
      <c r="F288" s="41"/>
      <c r="G288" s="41"/>
      <c r="H288" s="41"/>
      <c r="I288" s="41"/>
      <c r="J288" s="41"/>
      <c r="K288" s="41"/>
      <c r="L288" s="50"/>
      <c r="M288" s="41"/>
      <c r="N288" s="41"/>
      <c r="O288" s="41"/>
      <c r="P288" s="41"/>
      <c r="Q288" s="41"/>
      <c r="R288" s="41"/>
      <c r="S288" s="41"/>
      <c r="T288" s="41"/>
      <c r="U288" s="41"/>
      <c r="V288" s="41"/>
      <c r="W288" s="41"/>
      <c r="X288" s="41"/>
      <c r="Y288" s="41"/>
      <c r="Z288" s="41"/>
    </row>
    <row r="289" spans="1:26" ht="12.75" customHeight="1">
      <c r="A289" s="51"/>
      <c r="B289" s="41"/>
      <c r="C289" s="41"/>
      <c r="D289" s="41"/>
      <c r="E289" s="41"/>
      <c r="F289" s="41"/>
      <c r="G289" s="41"/>
      <c r="H289" s="41"/>
      <c r="I289" s="41"/>
      <c r="J289" s="41"/>
      <c r="K289" s="41"/>
      <c r="L289" s="50"/>
      <c r="M289" s="41"/>
      <c r="N289" s="41"/>
      <c r="O289" s="41"/>
      <c r="P289" s="41"/>
      <c r="Q289" s="41"/>
      <c r="R289" s="41"/>
      <c r="S289" s="41"/>
      <c r="T289" s="41"/>
      <c r="U289" s="41"/>
      <c r="V289" s="41"/>
      <c r="W289" s="41"/>
      <c r="X289" s="41"/>
      <c r="Y289" s="41"/>
      <c r="Z289" s="41"/>
    </row>
    <row r="290" spans="1:26" ht="12.75" customHeight="1">
      <c r="A290" s="51"/>
      <c r="B290" s="41"/>
      <c r="C290" s="41"/>
      <c r="D290" s="41"/>
      <c r="E290" s="41"/>
      <c r="F290" s="41"/>
      <c r="G290" s="41"/>
      <c r="H290" s="41"/>
      <c r="I290" s="41"/>
      <c r="J290" s="41"/>
      <c r="K290" s="41"/>
      <c r="L290" s="50"/>
      <c r="M290" s="41"/>
      <c r="N290" s="41"/>
      <c r="O290" s="41"/>
      <c r="P290" s="41"/>
      <c r="Q290" s="41"/>
      <c r="R290" s="41"/>
      <c r="S290" s="41"/>
      <c r="T290" s="41"/>
      <c r="U290" s="41"/>
      <c r="V290" s="41"/>
      <c r="W290" s="41"/>
      <c r="X290" s="41"/>
      <c r="Y290" s="41"/>
      <c r="Z290" s="41"/>
    </row>
    <row r="291" spans="1:26" ht="12.75" customHeight="1">
      <c r="A291" s="51"/>
      <c r="B291" s="41"/>
      <c r="C291" s="41"/>
      <c r="D291" s="41"/>
      <c r="E291" s="41"/>
      <c r="F291" s="41"/>
      <c r="G291" s="41"/>
      <c r="H291" s="41"/>
      <c r="I291" s="41"/>
      <c r="J291" s="41"/>
      <c r="K291" s="41"/>
      <c r="L291" s="50"/>
      <c r="M291" s="41"/>
      <c r="N291" s="41"/>
      <c r="O291" s="41"/>
      <c r="P291" s="41"/>
      <c r="Q291" s="41"/>
      <c r="R291" s="41"/>
      <c r="S291" s="41"/>
      <c r="T291" s="41"/>
      <c r="U291" s="41"/>
      <c r="V291" s="41"/>
      <c r="W291" s="41"/>
      <c r="X291" s="41"/>
      <c r="Y291" s="41"/>
      <c r="Z291" s="41"/>
    </row>
    <row r="292" spans="1:26" ht="12.75" customHeight="1">
      <c r="A292" s="51"/>
      <c r="B292" s="41"/>
      <c r="C292" s="41"/>
      <c r="D292" s="41"/>
      <c r="E292" s="41"/>
      <c r="F292" s="41"/>
      <c r="G292" s="41"/>
      <c r="H292" s="41"/>
      <c r="I292" s="41"/>
      <c r="J292" s="41"/>
      <c r="K292" s="41"/>
      <c r="L292" s="50"/>
      <c r="M292" s="41"/>
      <c r="N292" s="41"/>
      <c r="O292" s="41"/>
      <c r="P292" s="41"/>
      <c r="Q292" s="41"/>
      <c r="R292" s="41"/>
      <c r="S292" s="41"/>
      <c r="T292" s="41"/>
      <c r="U292" s="41"/>
      <c r="V292" s="41"/>
      <c r="W292" s="41"/>
      <c r="X292" s="41"/>
      <c r="Y292" s="41"/>
      <c r="Z292" s="41"/>
    </row>
    <row r="293" spans="1:26" ht="12.75" customHeight="1">
      <c r="A293" s="51"/>
      <c r="B293" s="41"/>
      <c r="C293" s="41"/>
      <c r="D293" s="41"/>
      <c r="E293" s="41"/>
      <c r="F293" s="41"/>
      <c r="G293" s="41"/>
      <c r="H293" s="41"/>
      <c r="I293" s="41"/>
      <c r="J293" s="41"/>
      <c r="K293" s="41"/>
      <c r="L293" s="50"/>
      <c r="M293" s="41"/>
      <c r="N293" s="41"/>
      <c r="O293" s="41"/>
      <c r="P293" s="41"/>
      <c r="Q293" s="41"/>
      <c r="R293" s="41"/>
      <c r="S293" s="41"/>
      <c r="T293" s="41"/>
      <c r="U293" s="41"/>
      <c r="V293" s="41"/>
      <c r="W293" s="41"/>
      <c r="X293" s="41"/>
      <c r="Y293" s="41"/>
      <c r="Z293" s="41"/>
    </row>
    <row r="294" spans="1:26" ht="12.75" customHeight="1">
      <c r="A294" s="51"/>
      <c r="B294" s="41"/>
      <c r="C294" s="41"/>
      <c r="D294" s="41"/>
      <c r="E294" s="41"/>
      <c r="F294" s="41"/>
      <c r="G294" s="41"/>
      <c r="H294" s="41"/>
      <c r="I294" s="41"/>
      <c r="J294" s="41"/>
      <c r="K294" s="41"/>
      <c r="L294" s="50"/>
      <c r="M294" s="41"/>
      <c r="N294" s="41"/>
      <c r="O294" s="41"/>
      <c r="P294" s="41"/>
      <c r="Q294" s="41"/>
      <c r="R294" s="41"/>
      <c r="S294" s="41"/>
      <c r="T294" s="41"/>
      <c r="U294" s="41"/>
      <c r="V294" s="41"/>
      <c r="W294" s="41"/>
      <c r="X294" s="41"/>
      <c r="Y294" s="41"/>
      <c r="Z294" s="41"/>
    </row>
    <row r="295" spans="1:26" ht="12.75" customHeight="1">
      <c r="A295" s="51"/>
      <c r="B295" s="41"/>
      <c r="C295" s="41"/>
      <c r="D295" s="41"/>
      <c r="E295" s="41"/>
      <c r="F295" s="41"/>
      <c r="G295" s="41"/>
      <c r="H295" s="41"/>
      <c r="I295" s="41"/>
      <c r="J295" s="41"/>
      <c r="K295" s="41"/>
      <c r="L295" s="50"/>
      <c r="M295" s="41"/>
      <c r="N295" s="41"/>
      <c r="O295" s="41"/>
      <c r="P295" s="41"/>
      <c r="Q295" s="41"/>
      <c r="R295" s="41"/>
      <c r="S295" s="41"/>
      <c r="T295" s="41"/>
      <c r="U295" s="41"/>
      <c r="V295" s="41"/>
      <c r="W295" s="41"/>
      <c r="X295" s="41"/>
      <c r="Y295" s="41"/>
      <c r="Z295" s="41"/>
    </row>
    <row r="296" spans="1:26" ht="12.75" customHeight="1">
      <c r="A296" s="51"/>
      <c r="B296" s="41"/>
      <c r="C296" s="41"/>
      <c r="D296" s="41"/>
      <c r="E296" s="41"/>
      <c r="F296" s="41"/>
      <c r="G296" s="41"/>
      <c r="H296" s="41"/>
      <c r="I296" s="41"/>
      <c r="J296" s="41"/>
      <c r="K296" s="41"/>
      <c r="L296" s="50"/>
      <c r="M296" s="41"/>
      <c r="N296" s="41"/>
      <c r="O296" s="41"/>
      <c r="P296" s="41"/>
      <c r="Q296" s="41"/>
      <c r="R296" s="41"/>
      <c r="S296" s="41"/>
      <c r="T296" s="41"/>
      <c r="U296" s="41"/>
      <c r="V296" s="41"/>
      <c r="W296" s="41"/>
      <c r="X296" s="41"/>
      <c r="Y296" s="41"/>
      <c r="Z296" s="41"/>
    </row>
    <row r="297" spans="1:26" ht="12.75" customHeight="1">
      <c r="A297" s="51"/>
      <c r="B297" s="41"/>
      <c r="C297" s="41"/>
      <c r="D297" s="41"/>
      <c r="E297" s="41"/>
      <c r="F297" s="41"/>
      <c r="G297" s="41"/>
      <c r="H297" s="41"/>
      <c r="I297" s="41"/>
      <c r="J297" s="41"/>
      <c r="K297" s="41"/>
      <c r="L297" s="50"/>
      <c r="M297" s="41"/>
      <c r="N297" s="41"/>
      <c r="O297" s="41"/>
      <c r="P297" s="41"/>
      <c r="Q297" s="41"/>
      <c r="R297" s="41"/>
      <c r="S297" s="41"/>
      <c r="T297" s="41"/>
      <c r="U297" s="41"/>
      <c r="V297" s="41"/>
      <c r="W297" s="41"/>
      <c r="X297" s="41"/>
      <c r="Y297" s="41"/>
      <c r="Z297" s="41"/>
    </row>
    <row r="298" spans="1:26" ht="12.75" customHeight="1">
      <c r="A298" s="51"/>
      <c r="B298" s="41"/>
      <c r="C298" s="41"/>
      <c r="D298" s="41"/>
      <c r="E298" s="41"/>
      <c r="F298" s="41"/>
      <c r="G298" s="41"/>
      <c r="H298" s="41"/>
      <c r="I298" s="41"/>
      <c r="J298" s="41"/>
      <c r="K298" s="41"/>
      <c r="L298" s="50"/>
      <c r="M298" s="41"/>
      <c r="N298" s="41"/>
      <c r="O298" s="41"/>
      <c r="P298" s="41"/>
      <c r="Q298" s="41"/>
      <c r="R298" s="41"/>
      <c r="S298" s="41"/>
      <c r="T298" s="41"/>
      <c r="U298" s="41"/>
      <c r="V298" s="41"/>
      <c r="W298" s="41"/>
      <c r="X298" s="41"/>
      <c r="Y298" s="41"/>
      <c r="Z298" s="41"/>
    </row>
    <row r="299" spans="1:26" ht="12.75" customHeight="1">
      <c r="A299" s="51"/>
      <c r="B299" s="41"/>
      <c r="C299" s="41"/>
      <c r="D299" s="41"/>
      <c r="E299" s="41"/>
      <c r="F299" s="41"/>
      <c r="G299" s="41"/>
      <c r="H299" s="41"/>
      <c r="I299" s="41"/>
      <c r="J299" s="41"/>
      <c r="K299" s="41"/>
      <c r="L299" s="50"/>
      <c r="M299" s="41"/>
      <c r="N299" s="41"/>
      <c r="O299" s="41"/>
      <c r="P299" s="41"/>
      <c r="Q299" s="41"/>
      <c r="R299" s="41"/>
      <c r="S299" s="41"/>
      <c r="T299" s="41"/>
      <c r="U299" s="41"/>
      <c r="V299" s="41"/>
      <c r="W299" s="41"/>
      <c r="X299" s="41"/>
      <c r="Y299" s="41"/>
      <c r="Z299" s="41"/>
    </row>
    <row r="300" spans="1:26" ht="12.75" customHeight="1">
      <c r="A300" s="51"/>
      <c r="B300" s="41"/>
      <c r="C300" s="41"/>
      <c r="D300" s="41"/>
      <c r="E300" s="41"/>
      <c r="F300" s="41"/>
      <c r="G300" s="41"/>
      <c r="H300" s="41"/>
      <c r="I300" s="41"/>
      <c r="J300" s="41"/>
      <c r="K300" s="41"/>
      <c r="L300" s="50"/>
      <c r="M300" s="41"/>
      <c r="N300" s="41"/>
      <c r="O300" s="41"/>
      <c r="P300" s="41"/>
      <c r="Q300" s="41"/>
      <c r="R300" s="41"/>
      <c r="S300" s="41"/>
      <c r="T300" s="41"/>
      <c r="U300" s="41"/>
      <c r="V300" s="41"/>
      <c r="W300" s="41"/>
      <c r="X300" s="41"/>
      <c r="Y300" s="41"/>
      <c r="Z300" s="41"/>
    </row>
    <row r="301" spans="1:26" ht="12.75" customHeight="1">
      <c r="A301" s="51"/>
      <c r="B301" s="41"/>
      <c r="C301" s="41"/>
      <c r="D301" s="41"/>
      <c r="E301" s="41"/>
      <c r="F301" s="41"/>
      <c r="G301" s="41"/>
      <c r="H301" s="41"/>
      <c r="I301" s="41"/>
      <c r="J301" s="41"/>
      <c r="K301" s="41"/>
      <c r="L301" s="50"/>
      <c r="M301" s="41"/>
      <c r="N301" s="41"/>
      <c r="O301" s="41"/>
      <c r="P301" s="41"/>
      <c r="Q301" s="41"/>
      <c r="R301" s="41"/>
      <c r="S301" s="41"/>
      <c r="T301" s="41"/>
      <c r="U301" s="41"/>
      <c r="V301" s="41"/>
      <c r="W301" s="41"/>
      <c r="X301" s="41"/>
      <c r="Y301" s="41"/>
      <c r="Z301" s="41"/>
    </row>
    <row r="302" spans="1:26" ht="12.75" customHeight="1">
      <c r="A302" s="51"/>
      <c r="B302" s="41"/>
      <c r="C302" s="41"/>
      <c r="D302" s="41"/>
      <c r="E302" s="41"/>
      <c r="F302" s="41"/>
      <c r="G302" s="41"/>
      <c r="H302" s="41"/>
      <c r="I302" s="41"/>
      <c r="J302" s="41"/>
      <c r="K302" s="41"/>
      <c r="L302" s="50"/>
      <c r="M302" s="41"/>
      <c r="N302" s="41"/>
      <c r="O302" s="41"/>
      <c r="P302" s="41"/>
      <c r="Q302" s="41"/>
      <c r="R302" s="41"/>
      <c r="S302" s="41"/>
      <c r="T302" s="41"/>
      <c r="U302" s="41"/>
      <c r="V302" s="41"/>
      <c r="W302" s="41"/>
      <c r="X302" s="41"/>
      <c r="Y302" s="41"/>
      <c r="Z302" s="41"/>
    </row>
    <row r="303" spans="1:26" ht="12.75" customHeight="1">
      <c r="A303" s="51"/>
      <c r="B303" s="41"/>
      <c r="C303" s="41"/>
      <c r="D303" s="41"/>
      <c r="E303" s="41"/>
      <c r="F303" s="41"/>
      <c r="G303" s="41"/>
      <c r="H303" s="41"/>
      <c r="I303" s="41"/>
      <c r="J303" s="41"/>
      <c r="K303" s="41"/>
      <c r="L303" s="50"/>
      <c r="M303" s="41"/>
      <c r="N303" s="41"/>
      <c r="O303" s="41"/>
      <c r="P303" s="41"/>
      <c r="Q303" s="41"/>
      <c r="R303" s="41"/>
      <c r="S303" s="41"/>
      <c r="T303" s="41"/>
      <c r="U303" s="41"/>
      <c r="V303" s="41"/>
      <c r="W303" s="41"/>
      <c r="X303" s="41"/>
      <c r="Y303" s="41"/>
      <c r="Z303" s="41"/>
    </row>
    <row r="304" spans="1:26" ht="12.75" customHeight="1">
      <c r="A304" s="51"/>
      <c r="B304" s="41"/>
      <c r="C304" s="41"/>
      <c r="D304" s="41"/>
      <c r="E304" s="41"/>
      <c r="F304" s="41"/>
      <c r="G304" s="41"/>
      <c r="H304" s="41"/>
      <c r="I304" s="41"/>
      <c r="J304" s="41"/>
      <c r="K304" s="41"/>
      <c r="L304" s="50"/>
      <c r="M304" s="41"/>
      <c r="N304" s="41"/>
      <c r="O304" s="41"/>
      <c r="P304" s="41"/>
      <c r="Q304" s="41"/>
      <c r="R304" s="41"/>
      <c r="S304" s="41"/>
      <c r="T304" s="41"/>
      <c r="U304" s="41"/>
      <c r="V304" s="41"/>
      <c r="W304" s="41"/>
      <c r="X304" s="41"/>
      <c r="Y304" s="41"/>
      <c r="Z304" s="41"/>
    </row>
    <row r="305" spans="1:26" ht="12.75" customHeight="1">
      <c r="A305" s="51"/>
      <c r="B305" s="41"/>
      <c r="C305" s="41"/>
      <c r="D305" s="41"/>
      <c r="E305" s="41"/>
      <c r="F305" s="41"/>
      <c r="G305" s="41"/>
      <c r="H305" s="41"/>
      <c r="I305" s="41"/>
      <c r="J305" s="41"/>
      <c r="K305" s="41"/>
      <c r="L305" s="50"/>
      <c r="M305" s="41"/>
      <c r="N305" s="41"/>
      <c r="O305" s="41"/>
      <c r="P305" s="41"/>
      <c r="Q305" s="41"/>
      <c r="R305" s="41"/>
      <c r="S305" s="41"/>
      <c r="T305" s="41"/>
      <c r="U305" s="41"/>
      <c r="V305" s="41"/>
      <c r="W305" s="41"/>
      <c r="X305" s="41"/>
      <c r="Y305" s="41"/>
      <c r="Z305" s="41"/>
    </row>
    <row r="306" spans="1:26" ht="12.75" customHeight="1">
      <c r="A306" s="51"/>
      <c r="B306" s="41"/>
      <c r="C306" s="41"/>
      <c r="D306" s="41"/>
      <c r="E306" s="41"/>
      <c r="F306" s="41"/>
      <c r="G306" s="41"/>
      <c r="H306" s="41"/>
      <c r="I306" s="41"/>
      <c r="J306" s="41"/>
      <c r="K306" s="41"/>
      <c r="L306" s="50"/>
      <c r="M306" s="41"/>
      <c r="N306" s="41"/>
      <c r="O306" s="41"/>
      <c r="P306" s="41"/>
      <c r="Q306" s="41"/>
      <c r="R306" s="41"/>
      <c r="S306" s="41"/>
      <c r="T306" s="41"/>
      <c r="U306" s="41"/>
      <c r="V306" s="41"/>
      <c r="W306" s="41"/>
      <c r="X306" s="41"/>
      <c r="Y306" s="41"/>
      <c r="Z306" s="41"/>
    </row>
    <row r="307" spans="1:26" ht="12.75" customHeight="1">
      <c r="A307" s="51"/>
      <c r="B307" s="41"/>
      <c r="C307" s="41"/>
      <c r="D307" s="41"/>
      <c r="E307" s="41"/>
      <c r="F307" s="41"/>
      <c r="G307" s="41"/>
      <c r="H307" s="41"/>
      <c r="I307" s="41"/>
      <c r="J307" s="41"/>
      <c r="K307" s="41"/>
      <c r="L307" s="50"/>
      <c r="M307" s="41"/>
      <c r="N307" s="41"/>
      <c r="O307" s="41"/>
      <c r="P307" s="41"/>
      <c r="Q307" s="41"/>
      <c r="R307" s="41"/>
      <c r="S307" s="41"/>
      <c r="T307" s="41"/>
      <c r="U307" s="41"/>
      <c r="V307" s="41"/>
      <c r="W307" s="41"/>
      <c r="X307" s="41"/>
      <c r="Y307" s="41"/>
      <c r="Z307" s="41"/>
    </row>
    <row r="308" spans="1:26" ht="12.75" customHeight="1">
      <c r="A308" s="51"/>
      <c r="B308" s="41"/>
      <c r="C308" s="41"/>
      <c r="D308" s="41"/>
      <c r="E308" s="41"/>
      <c r="F308" s="41"/>
      <c r="G308" s="41"/>
      <c r="H308" s="41"/>
      <c r="I308" s="41"/>
      <c r="J308" s="41"/>
      <c r="K308" s="41"/>
      <c r="L308" s="50"/>
      <c r="M308" s="41"/>
      <c r="N308" s="41"/>
      <c r="O308" s="41"/>
      <c r="P308" s="41"/>
      <c r="Q308" s="41"/>
      <c r="R308" s="41"/>
      <c r="S308" s="41"/>
      <c r="T308" s="41"/>
      <c r="U308" s="41"/>
      <c r="V308" s="41"/>
      <c r="W308" s="41"/>
      <c r="X308" s="41"/>
      <c r="Y308" s="41"/>
      <c r="Z308" s="41"/>
    </row>
    <row r="309" spans="1:26" ht="12.75" customHeight="1">
      <c r="A309" s="51"/>
      <c r="B309" s="41"/>
      <c r="C309" s="41"/>
      <c r="D309" s="41"/>
      <c r="E309" s="41"/>
      <c r="F309" s="41"/>
      <c r="G309" s="41"/>
      <c r="H309" s="41"/>
      <c r="I309" s="41"/>
      <c r="J309" s="41"/>
      <c r="K309" s="41"/>
      <c r="L309" s="50"/>
      <c r="M309" s="41"/>
      <c r="N309" s="41"/>
      <c r="O309" s="41"/>
      <c r="P309" s="41"/>
      <c r="Q309" s="41"/>
      <c r="R309" s="41"/>
      <c r="S309" s="41"/>
      <c r="T309" s="41"/>
      <c r="U309" s="41"/>
      <c r="V309" s="41"/>
      <c r="W309" s="41"/>
      <c r="X309" s="41"/>
      <c r="Y309" s="41"/>
      <c r="Z309" s="41"/>
    </row>
    <row r="310" spans="1:26" ht="12.75" customHeight="1">
      <c r="A310" s="51"/>
      <c r="B310" s="41"/>
      <c r="C310" s="41"/>
      <c r="D310" s="41"/>
      <c r="E310" s="41"/>
      <c r="F310" s="41"/>
      <c r="G310" s="41"/>
      <c r="H310" s="41"/>
      <c r="I310" s="41"/>
      <c r="J310" s="41"/>
      <c r="K310" s="41"/>
      <c r="L310" s="50"/>
      <c r="M310" s="41"/>
      <c r="N310" s="41"/>
      <c r="O310" s="41"/>
      <c r="P310" s="41"/>
      <c r="Q310" s="41"/>
      <c r="R310" s="41"/>
      <c r="S310" s="41"/>
      <c r="T310" s="41"/>
      <c r="U310" s="41"/>
      <c r="V310" s="41"/>
      <c r="W310" s="41"/>
      <c r="X310" s="41"/>
      <c r="Y310" s="41"/>
      <c r="Z310" s="41"/>
    </row>
    <row r="311" spans="1:26" ht="12.75" customHeight="1">
      <c r="A311" s="51"/>
      <c r="B311" s="41"/>
      <c r="C311" s="41"/>
      <c r="D311" s="41"/>
      <c r="E311" s="41"/>
      <c r="F311" s="41"/>
      <c r="G311" s="41"/>
      <c r="H311" s="41"/>
      <c r="I311" s="41"/>
      <c r="J311" s="41"/>
      <c r="K311" s="41"/>
      <c r="L311" s="50"/>
      <c r="M311" s="41"/>
      <c r="N311" s="41"/>
      <c r="O311" s="41"/>
      <c r="P311" s="41"/>
      <c r="Q311" s="41"/>
      <c r="R311" s="41"/>
      <c r="S311" s="41"/>
      <c r="T311" s="41"/>
      <c r="U311" s="41"/>
      <c r="V311" s="41"/>
      <c r="W311" s="41"/>
      <c r="X311" s="41"/>
      <c r="Y311" s="41"/>
      <c r="Z311" s="41"/>
    </row>
    <row r="312" spans="1:26" ht="12.75" customHeight="1">
      <c r="A312" s="51"/>
      <c r="B312" s="41"/>
      <c r="C312" s="41"/>
      <c r="D312" s="41"/>
      <c r="E312" s="41"/>
      <c r="F312" s="41"/>
      <c r="G312" s="41"/>
      <c r="H312" s="41"/>
      <c r="I312" s="41"/>
      <c r="J312" s="41"/>
      <c r="K312" s="41"/>
      <c r="L312" s="50"/>
      <c r="M312" s="41"/>
      <c r="N312" s="41"/>
      <c r="O312" s="41"/>
      <c r="P312" s="41"/>
      <c r="Q312" s="41"/>
      <c r="R312" s="41"/>
      <c r="S312" s="41"/>
      <c r="T312" s="41"/>
      <c r="U312" s="41"/>
      <c r="V312" s="41"/>
      <c r="W312" s="41"/>
      <c r="X312" s="41"/>
      <c r="Y312" s="41"/>
      <c r="Z312" s="41"/>
    </row>
    <row r="313" spans="1:26" ht="12.75" customHeight="1">
      <c r="A313" s="51"/>
      <c r="B313" s="41"/>
      <c r="C313" s="41"/>
      <c r="D313" s="41"/>
      <c r="E313" s="41"/>
      <c r="F313" s="41"/>
      <c r="G313" s="41"/>
      <c r="H313" s="41"/>
      <c r="I313" s="41"/>
      <c r="J313" s="41"/>
      <c r="K313" s="41"/>
      <c r="L313" s="50"/>
      <c r="M313" s="41"/>
      <c r="N313" s="41"/>
      <c r="O313" s="41"/>
      <c r="P313" s="41"/>
      <c r="Q313" s="41"/>
      <c r="R313" s="41"/>
      <c r="S313" s="41"/>
      <c r="T313" s="41"/>
      <c r="U313" s="41"/>
      <c r="V313" s="41"/>
      <c r="W313" s="41"/>
      <c r="X313" s="41"/>
      <c r="Y313" s="41"/>
      <c r="Z313" s="41"/>
    </row>
    <row r="314" spans="1:26" ht="12.75" customHeight="1">
      <c r="A314" s="51"/>
      <c r="B314" s="41"/>
      <c r="C314" s="41"/>
      <c r="D314" s="41"/>
      <c r="E314" s="41"/>
      <c r="F314" s="41"/>
      <c r="G314" s="41"/>
      <c r="H314" s="41"/>
      <c r="I314" s="41"/>
      <c r="J314" s="41"/>
      <c r="K314" s="41"/>
      <c r="L314" s="50"/>
      <c r="M314" s="41"/>
      <c r="N314" s="41"/>
      <c r="O314" s="41"/>
      <c r="P314" s="41"/>
      <c r="Q314" s="41"/>
      <c r="R314" s="41"/>
      <c r="S314" s="41"/>
      <c r="T314" s="41"/>
      <c r="U314" s="41"/>
      <c r="V314" s="41"/>
      <c r="W314" s="41"/>
      <c r="X314" s="41"/>
      <c r="Y314" s="41"/>
      <c r="Z314" s="41"/>
    </row>
    <row r="315" spans="1:26" ht="12.75" customHeight="1">
      <c r="A315" s="51"/>
      <c r="B315" s="41"/>
      <c r="C315" s="41"/>
      <c r="D315" s="41"/>
      <c r="E315" s="41"/>
      <c r="F315" s="41"/>
      <c r="G315" s="41"/>
      <c r="H315" s="41"/>
      <c r="I315" s="41"/>
      <c r="J315" s="41"/>
      <c r="K315" s="41"/>
      <c r="L315" s="50"/>
      <c r="M315" s="41"/>
      <c r="N315" s="41"/>
      <c r="O315" s="41"/>
      <c r="P315" s="41"/>
      <c r="Q315" s="41"/>
      <c r="R315" s="41"/>
      <c r="S315" s="41"/>
      <c r="T315" s="41"/>
      <c r="U315" s="41"/>
      <c r="V315" s="41"/>
      <c r="W315" s="41"/>
      <c r="X315" s="41"/>
      <c r="Y315" s="41"/>
      <c r="Z315" s="41"/>
    </row>
    <row r="316" spans="1:26" ht="12.75" customHeight="1">
      <c r="A316" s="51"/>
      <c r="B316" s="41"/>
      <c r="C316" s="41"/>
      <c r="D316" s="41"/>
      <c r="E316" s="41"/>
      <c r="F316" s="41"/>
      <c r="G316" s="41"/>
      <c r="H316" s="41"/>
      <c r="I316" s="41"/>
      <c r="J316" s="41"/>
      <c r="K316" s="41"/>
      <c r="L316" s="50"/>
      <c r="M316" s="41"/>
      <c r="N316" s="41"/>
      <c r="O316" s="41"/>
      <c r="P316" s="41"/>
      <c r="Q316" s="41"/>
      <c r="R316" s="41"/>
      <c r="S316" s="41"/>
      <c r="T316" s="41"/>
      <c r="U316" s="41"/>
      <c r="V316" s="41"/>
      <c r="W316" s="41"/>
      <c r="X316" s="41"/>
      <c r="Y316" s="41"/>
      <c r="Z316" s="41"/>
    </row>
    <row r="317" spans="1:26" ht="12.75" customHeight="1">
      <c r="A317" s="51"/>
      <c r="B317" s="41"/>
      <c r="C317" s="41"/>
      <c r="D317" s="41"/>
      <c r="E317" s="41"/>
      <c r="F317" s="41"/>
      <c r="G317" s="41"/>
      <c r="H317" s="41"/>
      <c r="I317" s="41"/>
      <c r="J317" s="41"/>
      <c r="K317" s="41"/>
      <c r="L317" s="50"/>
      <c r="M317" s="41"/>
      <c r="N317" s="41"/>
      <c r="O317" s="41"/>
      <c r="P317" s="41"/>
      <c r="Q317" s="41"/>
      <c r="R317" s="41"/>
      <c r="S317" s="41"/>
      <c r="T317" s="41"/>
      <c r="U317" s="41"/>
      <c r="V317" s="41"/>
      <c r="W317" s="41"/>
      <c r="X317" s="41"/>
      <c r="Y317" s="41"/>
      <c r="Z317" s="41"/>
    </row>
    <row r="318" spans="1:26" ht="12.75" customHeight="1">
      <c r="A318" s="51"/>
      <c r="B318" s="41"/>
      <c r="C318" s="41"/>
      <c r="D318" s="41"/>
      <c r="E318" s="41"/>
      <c r="F318" s="41"/>
      <c r="G318" s="41"/>
      <c r="H318" s="41"/>
      <c r="I318" s="41"/>
      <c r="J318" s="41"/>
      <c r="K318" s="41"/>
      <c r="L318" s="50"/>
      <c r="M318" s="41"/>
      <c r="N318" s="41"/>
      <c r="O318" s="41"/>
      <c r="P318" s="41"/>
      <c r="Q318" s="41"/>
      <c r="R318" s="41"/>
      <c r="S318" s="41"/>
      <c r="T318" s="41"/>
      <c r="U318" s="41"/>
      <c r="V318" s="41"/>
      <c r="W318" s="41"/>
      <c r="X318" s="41"/>
      <c r="Y318" s="41"/>
      <c r="Z318" s="41"/>
    </row>
    <row r="319" spans="1:26" ht="12.75" customHeight="1">
      <c r="A319" s="51"/>
      <c r="B319" s="41"/>
      <c r="C319" s="41"/>
      <c r="D319" s="41"/>
      <c r="E319" s="41"/>
      <c r="F319" s="41"/>
      <c r="G319" s="41"/>
      <c r="H319" s="41"/>
      <c r="I319" s="41"/>
      <c r="J319" s="41"/>
      <c r="K319" s="41"/>
      <c r="L319" s="50"/>
      <c r="M319" s="41"/>
      <c r="N319" s="41"/>
      <c r="O319" s="41"/>
      <c r="P319" s="41"/>
      <c r="Q319" s="41"/>
      <c r="R319" s="41"/>
      <c r="S319" s="41"/>
      <c r="T319" s="41"/>
      <c r="U319" s="41"/>
      <c r="V319" s="41"/>
      <c r="W319" s="41"/>
      <c r="X319" s="41"/>
      <c r="Y319" s="41"/>
      <c r="Z319" s="41"/>
    </row>
    <row r="320" spans="1:26" ht="12.75" customHeight="1">
      <c r="A320" s="51"/>
      <c r="B320" s="41"/>
      <c r="C320" s="41"/>
      <c r="D320" s="41"/>
      <c r="E320" s="41"/>
      <c r="F320" s="41"/>
      <c r="G320" s="41"/>
      <c r="H320" s="41"/>
      <c r="I320" s="41"/>
      <c r="J320" s="41"/>
      <c r="K320" s="41"/>
      <c r="L320" s="50"/>
      <c r="M320" s="41"/>
      <c r="N320" s="41"/>
      <c r="O320" s="41"/>
      <c r="P320" s="41"/>
      <c r="Q320" s="41"/>
      <c r="R320" s="41"/>
      <c r="S320" s="41"/>
      <c r="T320" s="41"/>
      <c r="U320" s="41"/>
      <c r="V320" s="41"/>
      <c r="W320" s="41"/>
      <c r="X320" s="41"/>
      <c r="Y320" s="41"/>
      <c r="Z320" s="41"/>
    </row>
    <row r="321" spans="1:26" ht="12.75" customHeight="1">
      <c r="A321" s="51"/>
      <c r="B321" s="41"/>
      <c r="C321" s="41"/>
      <c r="D321" s="41"/>
      <c r="E321" s="41"/>
      <c r="F321" s="41"/>
      <c r="G321" s="41"/>
      <c r="H321" s="41"/>
      <c r="I321" s="41"/>
      <c r="J321" s="41"/>
      <c r="K321" s="41"/>
      <c r="L321" s="50"/>
      <c r="M321" s="41"/>
      <c r="N321" s="41"/>
      <c r="O321" s="41"/>
      <c r="P321" s="41"/>
      <c r="Q321" s="41"/>
      <c r="R321" s="41"/>
      <c r="S321" s="41"/>
      <c r="T321" s="41"/>
      <c r="U321" s="41"/>
      <c r="V321" s="41"/>
      <c r="W321" s="41"/>
      <c r="X321" s="41"/>
      <c r="Y321" s="41"/>
      <c r="Z321" s="41"/>
    </row>
    <row r="322" spans="1:26" ht="12.75" customHeight="1">
      <c r="A322" s="51"/>
      <c r="B322" s="41"/>
      <c r="C322" s="41"/>
      <c r="D322" s="41"/>
      <c r="E322" s="41"/>
      <c r="F322" s="41"/>
      <c r="G322" s="41"/>
      <c r="H322" s="41"/>
      <c r="I322" s="41"/>
      <c r="J322" s="41"/>
      <c r="K322" s="41"/>
      <c r="L322" s="50"/>
      <c r="M322" s="41"/>
      <c r="N322" s="41"/>
      <c r="O322" s="41"/>
      <c r="P322" s="41"/>
      <c r="Q322" s="41"/>
      <c r="R322" s="41"/>
      <c r="S322" s="41"/>
      <c r="T322" s="41"/>
      <c r="U322" s="41"/>
      <c r="V322" s="41"/>
      <c r="W322" s="41"/>
      <c r="X322" s="41"/>
      <c r="Y322" s="41"/>
      <c r="Z322" s="41"/>
    </row>
    <row r="323" spans="1:26" ht="12.75" customHeight="1">
      <c r="A323" s="51"/>
      <c r="B323" s="41"/>
      <c r="C323" s="41"/>
      <c r="D323" s="41"/>
      <c r="E323" s="41"/>
      <c r="F323" s="41"/>
      <c r="G323" s="41"/>
      <c r="H323" s="41"/>
      <c r="I323" s="41"/>
      <c r="J323" s="41"/>
      <c r="K323" s="41"/>
      <c r="L323" s="50"/>
      <c r="M323" s="41"/>
      <c r="N323" s="41"/>
      <c r="O323" s="41"/>
      <c r="P323" s="41"/>
      <c r="Q323" s="41"/>
      <c r="R323" s="41"/>
      <c r="S323" s="41"/>
      <c r="T323" s="41"/>
      <c r="U323" s="41"/>
      <c r="V323" s="41"/>
      <c r="W323" s="41"/>
      <c r="X323" s="41"/>
      <c r="Y323" s="41"/>
      <c r="Z323" s="41"/>
    </row>
    <row r="324" spans="1:26" ht="12.75" customHeight="1">
      <c r="A324" s="51"/>
      <c r="B324" s="41"/>
      <c r="C324" s="41"/>
      <c r="D324" s="41"/>
      <c r="E324" s="41"/>
      <c r="F324" s="41"/>
      <c r="G324" s="41"/>
      <c r="H324" s="41"/>
      <c r="I324" s="41"/>
      <c r="J324" s="41"/>
      <c r="K324" s="41"/>
      <c r="L324" s="50"/>
      <c r="M324" s="41"/>
      <c r="N324" s="41"/>
      <c r="O324" s="41"/>
      <c r="P324" s="41"/>
      <c r="Q324" s="41"/>
      <c r="R324" s="41"/>
      <c r="S324" s="41"/>
      <c r="T324" s="41"/>
      <c r="U324" s="41"/>
      <c r="V324" s="41"/>
      <c r="W324" s="41"/>
      <c r="X324" s="41"/>
      <c r="Y324" s="41"/>
      <c r="Z324" s="41"/>
    </row>
    <row r="325" spans="1:26" ht="12.75" customHeight="1">
      <c r="A325" s="51"/>
      <c r="B325" s="41"/>
      <c r="C325" s="41"/>
      <c r="D325" s="41"/>
      <c r="E325" s="41"/>
      <c r="F325" s="41"/>
      <c r="G325" s="41"/>
      <c r="H325" s="41"/>
      <c r="I325" s="41"/>
      <c r="J325" s="41"/>
      <c r="K325" s="41"/>
      <c r="L325" s="50"/>
      <c r="M325" s="41"/>
      <c r="N325" s="41"/>
      <c r="O325" s="41"/>
      <c r="P325" s="41"/>
      <c r="Q325" s="41"/>
      <c r="R325" s="41"/>
      <c r="S325" s="41"/>
      <c r="T325" s="41"/>
      <c r="U325" s="41"/>
      <c r="V325" s="41"/>
      <c r="W325" s="41"/>
      <c r="X325" s="41"/>
      <c r="Y325" s="41"/>
      <c r="Z325" s="41"/>
    </row>
    <row r="326" spans="1:26" ht="12.75" customHeight="1">
      <c r="A326" s="51"/>
      <c r="B326" s="41"/>
      <c r="C326" s="41"/>
      <c r="D326" s="41"/>
      <c r="E326" s="41"/>
      <c r="F326" s="41"/>
      <c r="G326" s="41"/>
      <c r="H326" s="41"/>
      <c r="I326" s="41"/>
      <c r="J326" s="41"/>
      <c r="K326" s="41"/>
      <c r="L326" s="50"/>
      <c r="M326" s="41"/>
      <c r="N326" s="41"/>
      <c r="O326" s="41"/>
      <c r="P326" s="41"/>
      <c r="Q326" s="41"/>
      <c r="R326" s="41"/>
      <c r="S326" s="41"/>
      <c r="T326" s="41"/>
      <c r="U326" s="41"/>
      <c r="V326" s="41"/>
      <c r="W326" s="41"/>
      <c r="X326" s="41"/>
      <c r="Y326" s="41"/>
      <c r="Z326" s="41"/>
    </row>
    <row r="327" spans="1:26" ht="12.75" customHeight="1">
      <c r="A327" s="51"/>
      <c r="B327" s="41"/>
      <c r="C327" s="41"/>
      <c r="D327" s="41"/>
      <c r="E327" s="41"/>
      <c r="F327" s="41"/>
      <c r="G327" s="41"/>
      <c r="H327" s="41"/>
      <c r="I327" s="41"/>
      <c r="J327" s="41"/>
      <c r="K327" s="41"/>
      <c r="L327" s="50"/>
      <c r="M327" s="41"/>
      <c r="N327" s="41"/>
      <c r="O327" s="41"/>
      <c r="P327" s="41"/>
      <c r="Q327" s="41"/>
      <c r="R327" s="41"/>
      <c r="S327" s="41"/>
      <c r="T327" s="41"/>
      <c r="U327" s="41"/>
      <c r="V327" s="41"/>
      <c r="W327" s="41"/>
      <c r="X327" s="41"/>
      <c r="Y327" s="41"/>
      <c r="Z327" s="41"/>
    </row>
    <row r="328" spans="1:26" ht="12.75" customHeight="1">
      <c r="A328" s="51"/>
      <c r="B328" s="41"/>
      <c r="C328" s="41"/>
      <c r="D328" s="41"/>
      <c r="E328" s="41"/>
      <c r="F328" s="41"/>
      <c r="G328" s="41"/>
      <c r="H328" s="41"/>
      <c r="I328" s="41"/>
      <c r="J328" s="41"/>
      <c r="K328" s="41"/>
      <c r="L328" s="50"/>
      <c r="M328" s="41"/>
      <c r="N328" s="41"/>
      <c r="O328" s="41"/>
      <c r="P328" s="41"/>
      <c r="Q328" s="41"/>
      <c r="R328" s="41"/>
      <c r="S328" s="41"/>
      <c r="T328" s="41"/>
      <c r="U328" s="41"/>
      <c r="V328" s="41"/>
      <c r="W328" s="41"/>
      <c r="X328" s="41"/>
      <c r="Y328" s="41"/>
      <c r="Z328" s="41"/>
    </row>
    <row r="329" spans="1:26" ht="12.75" customHeight="1">
      <c r="A329" s="51"/>
      <c r="B329" s="41"/>
      <c r="C329" s="41"/>
      <c r="D329" s="41"/>
      <c r="E329" s="41"/>
      <c r="F329" s="41"/>
      <c r="G329" s="41"/>
      <c r="H329" s="41"/>
      <c r="I329" s="41"/>
      <c r="J329" s="41"/>
      <c r="K329" s="41"/>
      <c r="L329" s="50"/>
      <c r="M329" s="41"/>
      <c r="N329" s="41"/>
      <c r="O329" s="41"/>
      <c r="P329" s="41"/>
      <c r="Q329" s="41"/>
      <c r="R329" s="41"/>
      <c r="S329" s="41"/>
      <c r="T329" s="41"/>
      <c r="U329" s="41"/>
      <c r="V329" s="41"/>
      <c r="W329" s="41"/>
      <c r="X329" s="41"/>
      <c r="Y329" s="41"/>
      <c r="Z329" s="41"/>
    </row>
    <row r="330" spans="1:26" ht="12.75" customHeight="1">
      <c r="A330" s="51"/>
      <c r="B330" s="41"/>
      <c r="C330" s="41"/>
      <c r="D330" s="41"/>
      <c r="E330" s="41"/>
      <c r="F330" s="41"/>
      <c r="G330" s="41"/>
      <c r="H330" s="41"/>
      <c r="I330" s="41"/>
      <c r="J330" s="41"/>
      <c r="K330" s="41"/>
      <c r="L330" s="50"/>
      <c r="M330" s="41"/>
      <c r="N330" s="41"/>
      <c r="O330" s="41"/>
      <c r="P330" s="41"/>
      <c r="Q330" s="41"/>
      <c r="R330" s="41"/>
      <c r="S330" s="41"/>
      <c r="T330" s="41"/>
      <c r="U330" s="41"/>
      <c r="V330" s="41"/>
      <c r="W330" s="41"/>
      <c r="X330" s="41"/>
      <c r="Y330" s="41"/>
      <c r="Z330" s="41"/>
    </row>
    <row r="331" spans="1:26" ht="12.75" customHeight="1">
      <c r="A331" s="51"/>
      <c r="B331" s="41"/>
      <c r="C331" s="41"/>
      <c r="D331" s="41"/>
      <c r="E331" s="41"/>
      <c r="F331" s="41"/>
      <c r="G331" s="41"/>
      <c r="H331" s="41"/>
      <c r="I331" s="41"/>
      <c r="J331" s="41"/>
      <c r="K331" s="41"/>
      <c r="L331" s="50"/>
      <c r="M331" s="41"/>
      <c r="N331" s="41"/>
      <c r="O331" s="41"/>
      <c r="P331" s="41"/>
      <c r="Q331" s="41"/>
      <c r="R331" s="41"/>
      <c r="S331" s="41"/>
      <c r="T331" s="41"/>
      <c r="U331" s="41"/>
      <c r="V331" s="41"/>
      <c r="W331" s="41"/>
      <c r="X331" s="41"/>
      <c r="Y331" s="41"/>
      <c r="Z331" s="41"/>
    </row>
    <row r="332" spans="1:26" ht="12.75" customHeight="1">
      <c r="A332" s="51"/>
      <c r="B332" s="41"/>
      <c r="C332" s="41"/>
      <c r="D332" s="41"/>
      <c r="E332" s="41"/>
      <c r="F332" s="41"/>
      <c r="G332" s="41"/>
      <c r="H332" s="41"/>
      <c r="I332" s="41"/>
      <c r="J332" s="41"/>
      <c r="K332" s="41"/>
      <c r="L332" s="50"/>
      <c r="M332" s="41"/>
      <c r="N332" s="41"/>
      <c r="O332" s="41"/>
      <c r="P332" s="41"/>
      <c r="Q332" s="41"/>
      <c r="R332" s="41"/>
      <c r="S332" s="41"/>
      <c r="T332" s="41"/>
      <c r="U332" s="41"/>
      <c r="V332" s="41"/>
      <c r="W332" s="41"/>
      <c r="X332" s="41"/>
      <c r="Y332" s="41"/>
      <c r="Z332" s="41"/>
    </row>
    <row r="333" spans="1:26" ht="12.75" customHeight="1">
      <c r="A333" s="51"/>
      <c r="B333" s="41"/>
      <c r="C333" s="41"/>
      <c r="D333" s="41"/>
      <c r="E333" s="41"/>
      <c r="F333" s="41"/>
      <c r="G333" s="41"/>
      <c r="H333" s="41"/>
      <c r="I333" s="41"/>
      <c r="J333" s="41"/>
      <c r="K333" s="41"/>
      <c r="L333" s="50"/>
      <c r="M333" s="41"/>
      <c r="N333" s="41"/>
      <c r="O333" s="41"/>
      <c r="P333" s="41"/>
      <c r="Q333" s="41"/>
      <c r="R333" s="41"/>
      <c r="S333" s="41"/>
      <c r="T333" s="41"/>
      <c r="U333" s="41"/>
      <c r="V333" s="41"/>
      <c r="W333" s="41"/>
      <c r="X333" s="41"/>
      <c r="Y333" s="41"/>
      <c r="Z333" s="41"/>
    </row>
    <row r="334" spans="1:26" ht="12.75" customHeight="1">
      <c r="A334" s="51"/>
      <c r="B334" s="41"/>
      <c r="C334" s="41"/>
      <c r="D334" s="41"/>
      <c r="E334" s="41"/>
      <c r="F334" s="41"/>
      <c r="G334" s="41"/>
      <c r="H334" s="41"/>
      <c r="I334" s="41"/>
      <c r="J334" s="41"/>
      <c r="K334" s="41"/>
      <c r="L334" s="50"/>
      <c r="M334" s="41"/>
      <c r="N334" s="41"/>
      <c r="O334" s="41"/>
      <c r="P334" s="41"/>
      <c r="Q334" s="41"/>
      <c r="R334" s="41"/>
      <c r="S334" s="41"/>
      <c r="T334" s="41"/>
      <c r="U334" s="41"/>
      <c r="V334" s="41"/>
      <c r="W334" s="41"/>
      <c r="X334" s="41"/>
      <c r="Y334" s="41"/>
      <c r="Z334" s="41"/>
    </row>
    <row r="335" spans="1:26" ht="12.75" customHeight="1">
      <c r="A335" s="51"/>
      <c r="B335" s="41"/>
      <c r="C335" s="41"/>
      <c r="D335" s="41"/>
      <c r="E335" s="41"/>
      <c r="F335" s="41"/>
      <c r="G335" s="41"/>
      <c r="H335" s="41"/>
      <c r="I335" s="41"/>
      <c r="J335" s="41"/>
      <c r="K335" s="41"/>
      <c r="L335" s="50"/>
      <c r="M335" s="41"/>
      <c r="N335" s="41"/>
      <c r="O335" s="41"/>
      <c r="P335" s="41"/>
      <c r="Q335" s="41"/>
      <c r="R335" s="41"/>
      <c r="S335" s="41"/>
      <c r="T335" s="41"/>
      <c r="U335" s="41"/>
      <c r="V335" s="41"/>
      <c r="W335" s="41"/>
      <c r="X335" s="41"/>
      <c r="Y335" s="41"/>
      <c r="Z335" s="41"/>
    </row>
    <row r="336" spans="1:26" ht="12.75" customHeight="1">
      <c r="A336" s="51"/>
      <c r="B336" s="41"/>
      <c r="C336" s="41"/>
      <c r="D336" s="41"/>
      <c r="E336" s="41"/>
      <c r="F336" s="41"/>
      <c r="G336" s="41"/>
      <c r="H336" s="41"/>
      <c r="I336" s="41"/>
      <c r="J336" s="41"/>
      <c r="K336" s="41"/>
      <c r="L336" s="50"/>
      <c r="M336" s="41"/>
      <c r="N336" s="41"/>
      <c r="O336" s="41"/>
      <c r="P336" s="41"/>
      <c r="Q336" s="41"/>
      <c r="R336" s="41"/>
      <c r="S336" s="41"/>
      <c r="T336" s="41"/>
      <c r="U336" s="41"/>
      <c r="V336" s="41"/>
      <c r="W336" s="41"/>
      <c r="X336" s="41"/>
      <c r="Y336" s="41"/>
      <c r="Z336" s="41"/>
    </row>
    <row r="337" spans="1:26" ht="12.75" customHeight="1">
      <c r="A337" s="51"/>
      <c r="B337" s="41"/>
      <c r="C337" s="41"/>
      <c r="D337" s="41"/>
      <c r="E337" s="41"/>
      <c r="F337" s="41"/>
      <c r="G337" s="41"/>
      <c r="H337" s="41"/>
      <c r="I337" s="41"/>
      <c r="J337" s="41"/>
      <c r="K337" s="41"/>
      <c r="L337" s="50"/>
      <c r="M337" s="41"/>
      <c r="N337" s="41"/>
      <c r="O337" s="41"/>
      <c r="P337" s="41"/>
      <c r="Q337" s="41"/>
      <c r="R337" s="41"/>
      <c r="S337" s="41"/>
      <c r="T337" s="41"/>
      <c r="U337" s="41"/>
      <c r="V337" s="41"/>
      <c r="W337" s="41"/>
      <c r="X337" s="41"/>
      <c r="Y337" s="41"/>
      <c r="Z337" s="41"/>
    </row>
    <row r="338" spans="1:26" ht="12.75" customHeight="1">
      <c r="A338" s="51"/>
      <c r="B338" s="41"/>
      <c r="C338" s="41"/>
      <c r="D338" s="41"/>
      <c r="E338" s="41"/>
      <c r="F338" s="41"/>
      <c r="G338" s="41"/>
      <c r="H338" s="41"/>
      <c r="I338" s="41"/>
      <c r="J338" s="41"/>
      <c r="K338" s="41"/>
      <c r="L338" s="50"/>
      <c r="M338" s="41"/>
      <c r="N338" s="41"/>
      <c r="O338" s="41"/>
      <c r="P338" s="41"/>
      <c r="Q338" s="41"/>
      <c r="R338" s="41"/>
      <c r="S338" s="41"/>
      <c r="T338" s="41"/>
      <c r="U338" s="41"/>
      <c r="V338" s="41"/>
      <c r="W338" s="41"/>
      <c r="X338" s="41"/>
      <c r="Y338" s="41"/>
      <c r="Z338" s="41"/>
    </row>
    <row r="339" spans="1:26" ht="12.75" customHeight="1">
      <c r="A339" s="51"/>
      <c r="B339" s="41"/>
      <c r="C339" s="41"/>
      <c r="D339" s="41"/>
      <c r="E339" s="41"/>
      <c r="F339" s="41"/>
      <c r="G339" s="41"/>
      <c r="H339" s="41"/>
      <c r="I339" s="41"/>
      <c r="J339" s="41"/>
      <c r="K339" s="41"/>
      <c r="L339" s="50"/>
      <c r="M339" s="41"/>
      <c r="N339" s="41"/>
      <c r="O339" s="41"/>
      <c r="P339" s="41"/>
      <c r="Q339" s="41"/>
      <c r="R339" s="41"/>
      <c r="S339" s="41"/>
      <c r="T339" s="41"/>
      <c r="U339" s="41"/>
      <c r="V339" s="41"/>
      <c r="W339" s="41"/>
      <c r="X339" s="41"/>
      <c r="Y339" s="41"/>
      <c r="Z339" s="41"/>
    </row>
    <row r="340" spans="1:26" ht="12.75" customHeight="1">
      <c r="A340" s="51"/>
      <c r="B340" s="41"/>
      <c r="C340" s="41"/>
      <c r="D340" s="41"/>
      <c r="E340" s="41"/>
      <c r="F340" s="41"/>
      <c r="G340" s="41"/>
      <c r="H340" s="41"/>
      <c r="I340" s="41"/>
      <c r="J340" s="41"/>
      <c r="K340" s="41"/>
      <c r="L340" s="50"/>
      <c r="M340" s="41"/>
      <c r="N340" s="41"/>
      <c r="O340" s="41"/>
      <c r="P340" s="41"/>
      <c r="Q340" s="41"/>
      <c r="R340" s="41"/>
      <c r="S340" s="41"/>
      <c r="T340" s="41"/>
      <c r="U340" s="41"/>
      <c r="V340" s="41"/>
      <c r="W340" s="41"/>
      <c r="X340" s="41"/>
      <c r="Y340" s="41"/>
      <c r="Z340" s="41"/>
    </row>
    <row r="341" spans="1:26" ht="12.75" customHeight="1">
      <c r="A341" s="51"/>
      <c r="B341" s="41"/>
      <c r="C341" s="41"/>
      <c r="D341" s="41"/>
      <c r="E341" s="41"/>
      <c r="F341" s="41"/>
      <c r="G341" s="41"/>
      <c r="H341" s="41"/>
      <c r="I341" s="41"/>
      <c r="J341" s="41"/>
      <c r="K341" s="41"/>
      <c r="L341" s="50"/>
      <c r="M341" s="41"/>
      <c r="N341" s="41"/>
      <c r="O341" s="41"/>
      <c r="P341" s="41"/>
      <c r="Q341" s="41"/>
      <c r="R341" s="41"/>
      <c r="S341" s="41"/>
      <c r="T341" s="41"/>
      <c r="U341" s="41"/>
      <c r="V341" s="41"/>
      <c r="W341" s="41"/>
      <c r="X341" s="41"/>
      <c r="Y341" s="41"/>
      <c r="Z341" s="41"/>
    </row>
    <row r="342" spans="1:26" ht="12.75" customHeight="1">
      <c r="A342" s="51"/>
      <c r="B342" s="41"/>
      <c r="C342" s="41"/>
      <c r="D342" s="41"/>
      <c r="E342" s="41"/>
      <c r="F342" s="41"/>
      <c r="G342" s="41"/>
      <c r="H342" s="41"/>
      <c r="I342" s="41"/>
      <c r="J342" s="41"/>
      <c r="K342" s="41"/>
      <c r="L342" s="50"/>
      <c r="M342" s="41"/>
      <c r="N342" s="41"/>
      <c r="O342" s="41"/>
      <c r="P342" s="41"/>
      <c r="Q342" s="41"/>
      <c r="R342" s="41"/>
      <c r="S342" s="41"/>
      <c r="T342" s="41"/>
      <c r="U342" s="41"/>
      <c r="V342" s="41"/>
      <c r="W342" s="41"/>
      <c r="X342" s="41"/>
      <c r="Y342" s="41"/>
      <c r="Z342" s="41"/>
    </row>
    <row r="343" spans="1:26" ht="12.75" customHeight="1">
      <c r="A343" s="51"/>
      <c r="B343" s="41"/>
      <c r="C343" s="41"/>
      <c r="D343" s="41"/>
      <c r="E343" s="41"/>
      <c r="F343" s="41"/>
      <c r="G343" s="41"/>
      <c r="H343" s="41"/>
      <c r="I343" s="41"/>
      <c r="J343" s="41"/>
      <c r="K343" s="41"/>
      <c r="L343" s="50"/>
      <c r="M343" s="41"/>
      <c r="N343" s="41"/>
      <c r="O343" s="41"/>
      <c r="P343" s="41"/>
      <c r="Q343" s="41"/>
      <c r="R343" s="41"/>
      <c r="S343" s="41"/>
      <c r="T343" s="41"/>
      <c r="U343" s="41"/>
      <c r="V343" s="41"/>
      <c r="W343" s="41"/>
      <c r="X343" s="41"/>
      <c r="Y343" s="41"/>
      <c r="Z343" s="41"/>
    </row>
    <row r="344" spans="1:26" ht="12.75" customHeight="1">
      <c r="A344" s="51"/>
      <c r="B344" s="41"/>
      <c r="C344" s="41"/>
      <c r="D344" s="41"/>
      <c r="E344" s="41"/>
      <c r="F344" s="41"/>
      <c r="G344" s="41"/>
      <c r="H344" s="41"/>
      <c r="I344" s="41"/>
      <c r="J344" s="41"/>
      <c r="K344" s="41"/>
      <c r="L344" s="50"/>
      <c r="M344" s="41"/>
      <c r="N344" s="41"/>
      <c r="O344" s="41"/>
      <c r="P344" s="41"/>
      <c r="Q344" s="41"/>
      <c r="R344" s="41"/>
      <c r="S344" s="41"/>
      <c r="T344" s="41"/>
      <c r="U344" s="41"/>
      <c r="V344" s="41"/>
      <c r="W344" s="41"/>
      <c r="X344" s="41"/>
      <c r="Y344" s="41"/>
      <c r="Z344" s="41"/>
    </row>
    <row r="345" spans="1:26" ht="12.75" customHeight="1">
      <c r="A345" s="51"/>
      <c r="B345" s="41"/>
      <c r="C345" s="41"/>
      <c r="D345" s="41"/>
      <c r="E345" s="41"/>
      <c r="F345" s="41"/>
      <c r="G345" s="41"/>
      <c r="H345" s="41"/>
      <c r="I345" s="41"/>
      <c r="J345" s="41"/>
      <c r="K345" s="41"/>
      <c r="L345" s="50"/>
      <c r="M345" s="41"/>
      <c r="N345" s="41"/>
      <c r="O345" s="41"/>
      <c r="P345" s="41"/>
      <c r="Q345" s="41"/>
      <c r="R345" s="41"/>
      <c r="S345" s="41"/>
      <c r="T345" s="41"/>
      <c r="U345" s="41"/>
      <c r="V345" s="41"/>
      <c r="W345" s="41"/>
      <c r="X345" s="41"/>
      <c r="Y345" s="41"/>
      <c r="Z345" s="41"/>
    </row>
    <row r="346" spans="1:26" ht="12.75" customHeight="1">
      <c r="A346" s="51"/>
      <c r="B346" s="41"/>
      <c r="C346" s="41"/>
      <c r="D346" s="41"/>
      <c r="E346" s="41"/>
      <c r="F346" s="41"/>
      <c r="G346" s="41"/>
      <c r="H346" s="41"/>
      <c r="I346" s="41"/>
      <c r="J346" s="41"/>
      <c r="K346" s="41"/>
      <c r="L346" s="50"/>
      <c r="M346" s="41"/>
      <c r="N346" s="41"/>
      <c r="O346" s="41"/>
      <c r="P346" s="41"/>
      <c r="Q346" s="41"/>
      <c r="R346" s="41"/>
      <c r="S346" s="41"/>
      <c r="T346" s="41"/>
      <c r="U346" s="41"/>
      <c r="V346" s="41"/>
      <c r="W346" s="41"/>
      <c r="X346" s="41"/>
      <c r="Y346" s="41"/>
      <c r="Z346" s="41"/>
    </row>
    <row r="347" spans="1:26" ht="12.75" customHeight="1">
      <c r="A347" s="51"/>
      <c r="B347" s="41"/>
      <c r="C347" s="41"/>
      <c r="D347" s="41"/>
      <c r="E347" s="41"/>
      <c r="F347" s="41"/>
      <c r="G347" s="41"/>
      <c r="H347" s="41"/>
      <c r="I347" s="41"/>
      <c r="J347" s="41"/>
      <c r="K347" s="41"/>
      <c r="L347" s="50"/>
      <c r="M347" s="41"/>
      <c r="N347" s="41"/>
      <c r="O347" s="41"/>
      <c r="P347" s="41"/>
      <c r="Q347" s="41"/>
      <c r="R347" s="41"/>
      <c r="S347" s="41"/>
      <c r="T347" s="41"/>
      <c r="U347" s="41"/>
      <c r="V347" s="41"/>
      <c r="W347" s="41"/>
      <c r="X347" s="41"/>
      <c r="Y347" s="41"/>
      <c r="Z347" s="41"/>
    </row>
    <row r="348" spans="1:26" ht="12.75" customHeight="1">
      <c r="A348" s="51"/>
      <c r="B348" s="41"/>
      <c r="C348" s="41"/>
      <c r="D348" s="41"/>
      <c r="E348" s="41"/>
      <c r="F348" s="41"/>
      <c r="G348" s="41"/>
      <c r="H348" s="41"/>
      <c r="I348" s="41"/>
      <c r="J348" s="41"/>
      <c r="K348" s="41"/>
      <c r="L348" s="50"/>
      <c r="M348" s="41"/>
      <c r="N348" s="41"/>
      <c r="O348" s="41"/>
      <c r="P348" s="41"/>
      <c r="Q348" s="41"/>
      <c r="R348" s="41"/>
      <c r="S348" s="41"/>
      <c r="T348" s="41"/>
      <c r="U348" s="41"/>
      <c r="V348" s="41"/>
      <c r="W348" s="41"/>
      <c r="X348" s="41"/>
      <c r="Y348" s="41"/>
      <c r="Z348" s="41"/>
    </row>
    <row r="349" spans="1:26" ht="12.75" customHeight="1">
      <c r="A349" s="51"/>
      <c r="B349" s="41"/>
      <c r="C349" s="41"/>
      <c r="D349" s="41"/>
      <c r="E349" s="41"/>
      <c r="F349" s="41"/>
      <c r="G349" s="41"/>
      <c r="H349" s="41"/>
      <c r="I349" s="41"/>
      <c r="J349" s="41"/>
      <c r="K349" s="41"/>
      <c r="L349" s="50"/>
      <c r="M349" s="41"/>
      <c r="N349" s="41"/>
      <c r="O349" s="41"/>
      <c r="P349" s="41"/>
      <c r="Q349" s="41"/>
      <c r="R349" s="41"/>
      <c r="S349" s="41"/>
      <c r="T349" s="41"/>
      <c r="U349" s="41"/>
      <c r="V349" s="41"/>
      <c r="W349" s="41"/>
      <c r="X349" s="41"/>
      <c r="Y349" s="41"/>
      <c r="Z349" s="41"/>
    </row>
    <row r="350" spans="1:26" ht="12.75" customHeight="1">
      <c r="A350" s="51"/>
      <c r="B350" s="41"/>
      <c r="C350" s="41"/>
      <c r="D350" s="41"/>
      <c r="E350" s="41"/>
      <c r="F350" s="41"/>
      <c r="G350" s="41"/>
      <c r="H350" s="41"/>
      <c r="I350" s="41"/>
      <c r="J350" s="41"/>
      <c r="K350" s="41"/>
      <c r="L350" s="50"/>
      <c r="M350" s="41"/>
      <c r="N350" s="41"/>
      <c r="O350" s="41"/>
      <c r="P350" s="41"/>
      <c r="Q350" s="41"/>
      <c r="R350" s="41"/>
      <c r="S350" s="41"/>
      <c r="T350" s="41"/>
      <c r="U350" s="41"/>
      <c r="V350" s="41"/>
      <c r="W350" s="41"/>
      <c r="X350" s="41"/>
      <c r="Y350" s="41"/>
      <c r="Z350" s="41"/>
    </row>
    <row r="351" spans="1:26" ht="12.75" customHeight="1">
      <c r="A351" s="51"/>
      <c r="B351" s="41"/>
      <c r="C351" s="41"/>
      <c r="D351" s="41"/>
      <c r="E351" s="41"/>
      <c r="F351" s="41"/>
      <c r="G351" s="41"/>
      <c r="H351" s="41"/>
      <c r="I351" s="41"/>
      <c r="J351" s="41"/>
      <c r="K351" s="41"/>
      <c r="L351" s="50"/>
      <c r="M351" s="41"/>
      <c r="N351" s="41"/>
      <c r="O351" s="41"/>
      <c r="P351" s="41"/>
      <c r="Q351" s="41"/>
      <c r="R351" s="41"/>
      <c r="S351" s="41"/>
      <c r="T351" s="41"/>
      <c r="U351" s="41"/>
      <c r="V351" s="41"/>
      <c r="W351" s="41"/>
      <c r="X351" s="41"/>
      <c r="Y351" s="41"/>
      <c r="Z351" s="41"/>
    </row>
    <row r="352" spans="1:26" ht="12.75" customHeight="1">
      <c r="A352" s="51"/>
      <c r="B352" s="41"/>
      <c r="C352" s="41"/>
      <c r="D352" s="41"/>
      <c r="E352" s="41"/>
      <c r="F352" s="41"/>
      <c r="G352" s="41"/>
      <c r="H352" s="41"/>
      <c r="I352" s="41"/>
      <c r="J352" s="41"/>
      <c r="K352" s="41"/>
      <c r="L352" s="50"/>
      <c r="M352" s="41"/>
      <c r="N352" s="41"/>
      <c r="O352" s="41"/>
      <c r="P352" s="41"/>
      <c r="Q352" s="41"/>
      <c r="R352" s="41"/>
      <c r="S352" s="41"/>
      <c r="T352" s="41"/>
      <c r="U352" s="41"/>
      <c r="V352" s="41"/>
      <c r="W352" s="41"/>
      <c r="X352" s="41"/>
      <c r="Y352" s="41"/>
      <c r="Z352" s="41"/>
    </row>
    <row r="353" spans="1:26" ht="12.75" customHeight="1">
      <c r="A353" s="51"/>
      <c r="B353" s="41"/>
      <c r="C353" s="41"/>
      <c r="D353" s="41"/>
      <c r="E353" s="41"/>
      <c r="F353" s="41"/>
      <c r="G353" s="41"/>
      <c r="H353" s="41"/>
      <c r="I353" s="41"/>
      <c r="J353" s="41"/>
      <c r="K353" s="41"/>
      <c r="L353" s="50"/>
      <c r="M353" s="41"/>
      <c r="N353" s="41"/>
      <c r="O353" s="41"/>
      <c r="P353" s="41"/>
      <c r="Q353" s="41"/>
      <c r="R353" s="41"/>
      <c r="S353" s="41"/>
      <c r="T353" s="41"/>
      <c r="U353" s="41"/>
      <c r="V353" s="41"/>
      <c r="W353" s="41"/>
      <c r="X353" s="41"/>
      <c r="Y353" s="41"/>
      <c r="Z353" s="41"/>
    </row>
    <row r="354" spans="1:26" ht="12.75" customHeight="1">
      <c r="A354" s="51"/>
      <c r="B354" s="41"/>
      <c r="C354" s="41"/>
      <c r="D354" s="41"/>
      <c r="E354" s="41"/>
      <c r="F354" s="41"/>
      <c r="G354" s="41"/>
      <c r="H354" s="41"/>
      <c r="I354" s="41"/>
      <c r="J354" s="41"/>
      <c r="K354" s="41"/>
      <c r="L354" s="50"/>
      <c r="M354" s="41"/>
      <c r="N354" s="41"/>
      <c r="O354" s="41"/>
      <c r="P354" s="41"/>
      <c r="Q354" s="41"/>
      <c r="R354" s="41"/>
      <c r="S354" s="41"/>
      <c r="T354" s="41"/>
      <c r="U354" s="41"/>
      <c r="V354" s="41"/>
      <c r="W354" s="41"/>
      <c r="X354" s="41"/>
      <c r="Y354" s="41"/>
      <c r="Z354" s="41"/>
    </row>
    <row r="355" spans="1:26" ht="12.75" customHeight="1">
      <c r="A355" s="51"/>
      <c r="B355" s="41"/>
      <c r="C355" s="41"/>
      <c r="D355" s="41"/>
      <c r="E355" s="41"/>
      <c r="F355" s="41"/>
      <c r="G355" s="41"/>
      <c r="H355" s="41"/>
      <c r="I355" s="41"/>
      <c r="J355" s="41"/>
      <c r="K355" s="41"/>
      <c r="L355" s="50"/>
      <c r="M355" s="41"/>
      <c r="N355" s="41"/>
      <c r="O355" s="41"/>
      <c r="P355" s="41"/>
      <c r="Q355" s="41"/>
      <c r="R355" s="41"/>
      <c r="S355" s="41"/>
      <c r="T355" s="41"/>
      <c r="U355" s="41"/>
      <c r="V355" s="41"/>
      <c r="W355" s="41"/>
      <c r="X355" s="41"/>
      <c r="Y355" s="41"/>
      <c r="Z355" s="41"/>
    </row>
    <row r="356" spans="1:26" ht="12.75" customHeight="1">
      <c r="A356" s="51"/>
      <c r="B356" s="41"/>
      <c r="C356" s="41"/>
      <c r="D356" s="41"/>
      <c r="E356" s="41"/>
      <c r="F356" s="41"/>
      <c r="G356" s="41"/>
      <c r="H356" s="41"/>
      <c r="I356" s="41"/>
      <c r="J356" s="41"/>
      <c r="K356" s="41"/>
      <c r="L356" s="50"/>
      <c r="M356" s="41"/>
      <c r="N356" s="41"/>
      <c r="O356" s="41"/>
      <c r="P356" s="41"/>
      <c r="Q356" s="41"/>
      <c r="R356" s="41"/>
      <c r="S356" s="41"/>
      <c r="T356" s="41"/>
      <c r="U356" s="41"/>
      <c r="V356" s="41"/>
      <c r="W356" s="41"/>
      <c r="X356" s="41"/>
      <c r="Y356" s="41"/>
      <c r="Z356" s="41"/>
    </row>
    <row r="357" spans="1:26" ht="12.75" customHeight="1">
      <c r="A357" s="51"/>
      <c r="B357" s="41"/>
      <c r="C357" s="41"/>
      <c r="D357" s="41"/>
      <c r="E357" s="41"/>
      <c r="F357" s="41"/>
      <c r="G357" s="41"/>
      <c r="H357" s="41"/>
      <c r="I357" s="41"/>
      <c r="J357" s="41"/>
      <c r="K357" s="41"/>
      <c r="L357" s="50"/>
      <c r="M357" s="41"/>
      <c r="N357" s="41"/>
      <c r="O357" s="41"/>
      <c r="P357" s="41"/>
      <c r="Q357" s="41"/>
      <c r="R357" s="41"/>
      <c r="S357" s="41"/>
      <c r="T357" s="41"/>
      <c r="U357" s="41"/>
      <c r="V357" s="41"/>
      <c r="W357" s="41"/>
      <c r="X357" s="41"/>
      <c r="Y357" s="41"/>
      <c r="Z357" s="41"/>
    </row>
    <row r="358" spans="1:26" ht="12.75" customHeight="1">
      <c r="A358" s="51"/>
      <c r="B358" s="41"/>
      <c r="C358" s="41"/>
      <c r="D358" s="41"/>
      <c r="E358" s="41"/>
      <c r="F358" s="41"/>
      <c r="G358" s="41"/>
      <c r="H358" s="41"/>
      <c r="I358" s="41"/>
      <c r="J358" s="41"/>
      <c r="K358" s="41"/>
      <c r="L358" s="50"/>
      <c r="M358" s="41"/>
      <c r="N358" s="41"/>
      <c r="O358" s="41"/>
      <c r="P358" s="41"/>
      <c r="Q358" s="41"/>
      <c r="R358" s="41"/>
      <c r="S358" s="41"/>
      <c r="T358" s="41"/>
      <c r="U358" s="41"/>
      <c r="V358" s="41"/>
      <c r="W358" s="41"/>
      <c r="X358" s="41"/>
      <c r="Y358" s="41"/>
      <c r="Z358" s="41"/>
    </row>
    <row r="359" spans="1:26" ht="12.75" customHeight="1">
      <c r="A359" s="51"/>
      <c r="B359" s="41"/>
      <c r="C359" s="41"/>
      <c r="D359" s="41"/>
      <c r="E359" s="41"/>
      <c r="F359" s="41"/>
      <c r="G359" s="41"/>
      <c r="H359" s="41"/>
      <c r="I359" s="41"/>
      <c r="J359" s="41"/>
      <c r="K359" s="41"/>
      <c r="L359" s="50"/>
      <c r="M359" s="41"/>
      <c r="N359" s="41"/>
      <c r="O359" s="41"/>
      <c r="P359" s="41"/>
      <c r="Q359" s="41"/>
      <c r="R359" s="41"/>
      <c r="S359" s="41"/>
      <c r="T359" s="41"/>
      <c r="U359" s="41"/>
      <c r="V359" s="41"/>
      <c r="W359" s="41"/>
      <c r="X359" s="41"/>
      <c r="Y359" s="41"/>
      <c r="Z359" s="41"/>
    </row>
    <row r="360" spans="1:26" ht="12.75" customHeight="1">
      <c r="A360" s="51"/>
      <c r="B360" s="41"/>
      <c r="C360" s="41"/>
      <c r="D360" s="41"/>
      <c r="E360" s="41"/>
      <c r="F360" s="41"/>
      <c r="G360" s="41"/>
      <c r="H360" s="41"/>
      <c r="I360" s="41"/>
      <c r="J360" s="41"/>
      <c r="K360" s="41"/>
      <c r="L360" s="50"/>
      <c r="M360" s="41"/>
      <c r="N360" s="41"/>
      <c r="O360" s="41"/>
      <c r="P360" s="41"/>
      <c r="Q360" s="41"/>
      <c r="R360" s="41"/>
      <c r="S360" s="41"/>
      <c r="T360" s="41"/>
      <c r="U360" s="41"/>
      <c r="V360" s="41"/>
      <c r="W360" s="41"/>
      <c r="X360" s="41"/>
      <c r="Y360" s="41"/>
      <c r="Z360" s="41"/>
    </row>
    <row r="361" spans="1:26" ht="12.75" customHeight="1">
      <c r="A361" s="51"/>
      <c r="B361" s="41"/>
      <c r="C361" s="41"/>
      <c r="D361" s="41"/>
      <c r="E361" s="41"/>
      <c r="F361" s="41"/>
      <c r="G361" s="41"/>
      <c r="H361" s="41"/>
      <c r="I361" s="41"/>
      <c r="J361" s="41"/>
      <c r="K361" s="41"/>
      <c r="L361" s="50"/>
      <c r="M361" s="41"/>
      <c r="N361" s="41"/>
      <c r="O361" s="41"/>
      <c r="P361" s="41"/>
      <c r="Q361" s="41"/>
      <c r="R361" s="41"/>
      <c r="S361" s="41"/>
      <c r="T361" s="41"/>
      <c r="U361" s="41"/>
      <c r="V361" s="41"/>
      <c r="W361" s="41"/>
      <c r="X361" s="41"/>
      <c r="Y361" s="41"/>
      <c r="Z361" s="41"/>
    </row>
    <row r="362" spans="1:26" ht="12.75" customHeight="1">
      <c r="A362" s="51"/>
      <c r="B362" s="41"/>
      <c r="C362" s="41"/>
      <c r="D362" s="41"/>
      <c r="E362" s="41"/>
      <c r="F362" s="41"/>
      <c r="G362" s="41"/>
      <c r="H362" s="41"/>
      <c r="I362" s="41"/>
      <c r="J362" s="41"/>
      <c r="K362" s="41"/>
      <c r="L362" s="50"/>
      <c r="M362" s="41"/>
      <c r="N362" s="41"/>
      <c r="O362" s="41"/>
      <c r="P362" s="41"/>
      <c r="Q362" s="41"/>
      <c r="R362" s="41"/>
      <c r="S362" s="41"/>
      <c r="T362" s="41"/>
      <c r="U362" s="41"/>
      <c r="V362" s="41"/>
      <c r="W362" s="41"/>
      <c r="X362" s="41"/>
      <c r="Y362" s="41"/>
      <c r="Z362" s="41"/>
    </row>
    <row r="363" spans="1:26" ht="12.75" customHeight="1">
      <c r="A363" s="51"/>
      <c r="B363" s="41"/>
      <c r="C363" s="41"/>
      <c r="D363" s="41"/>
      <c r="E363" s="41"/>
      <c r="F363" s="41"/>
      <c r="G363" s="41"/>
      <c r="H363" s="41"/>
      <c r="I363" s="41"/>
      <c r="J363" s="41"/>
      <c r="K363" s="41"/>
      <c r="L363" s="50"/>
      <c r="M363" s="41"/>
      <c r="N363" s="41"/>
      <c r="O363" s="41"/>
      <c r="P363" s="41"/>
      <c r="Q363" s="41"/>
      <c r="R363" s="41"/>
      <c r="S363" s="41"/>
      <c r="T363" s="41"/>
      <c r="U363" s="41"/>
      <c r="V363" s="41"/>
      <c r="W363" s="41"/>
      <c r="X363" s="41"/>
      <c r="Y363" s="41"/>
      <c r="Z363" s="41"/>
    </row>
    <row r="364" spans="1:26" ht="12.75" customHeight="1">
      <c r="A364" s="51"/>
      <c r="B364" s="41"/>
      <c r="C364" s="41"/>
      <c r="D364" s="41"/>
      <c r="E364" s="41"/>
      <c r="F364" s="41"/>
      <c r="G364" s="41"/>
      <c r="H364" s="41"/>
      <c r="I364" s="41"/>
      <c r="J364" s="41"/>
      <c r="K364" s="41"/>
      <c r="L364" s="50"/>
      <c r="M364" s="41"/>
      <c r="N364" s="41"/>
      <c r="O364" s="41"/>
      <c r="P364" s="41"/>
      <c r="Q364" s="41"/>
      <c r="R364" s="41"/>
      <c r="S364" s="41"/>
      <c r="T364" s="41"/>
      <c r="U364" s="41"/>
      <c r="V364" s="41"/>
      <c r="W364" s="41"/>
      <c r="X364" s="41"/>
      <c r="Y364" s="41"/>
      <c r="Z364" s="41"/>
    </row>
    <row r="365" spans="1:26" ht="12.75" customHeight="1">
      <c r="A365" s="51"/>
      <c r="B365" s="41"/>
      <c r="C365" s="41"/>
      <c r="D365" s="41"/>
      <c r="E365" s="41"/>
      <c r="F365" s="41"/>
      <c r="G365" s="41"/>
      <c r="H365" s="41"/>
      <c r="I365" s="41"/>
      <c r="J365" s="41"/>
      <c r="K365" s="41"/>
      <c r="L365" s="50"/>
      <c r="M365" s="41"/>
      <c r="N365" s="41"/>
      <c r="O365" s="41"/>
      <c r="P365" s="41"/>
      <c r="Q365" s="41"/>
      <c r="R365" s="41"/>
      <c r="S365" s="41"/>
      <c r="T365" s="41"/>
      <c r="U365" s="41"/>
      <c r="V365" s="41"/>
      <c r="W365" s="41"/>
      <c r="X365" s="41"/>
      <c r="Y365" s="41"/>
      <c r="Z365" s="41"/>
    </row>
    <row r="366" spans="1:26" ht="12.75" customHeight="1">
      <c r="A366" s="51"/>
      <c r="B366" s="41"/>
      <c r="C366" s="41"/>
      <c r="D366" s="41"/>
      <c r="E366" s="41"/>
      <c r="F366" s="41"/>
      <c r="G366" s="41"/>
      <c r="H366" s="41"/>
      <c r="I366" s="41"/>
      <c r="J366" s="41"/>
      <c r="K366" s="41"/>
      <c r="L366" s="50"/>
      <c r="M366" s="41"/>
      <c r="N366" s="41"/>
      <c r="O366" s="41"/>
      <c r="P366" s="41"/>
      <c r="Q366" s="41"/>
      <c r="R366" s="41"/>
      <c r="S366" s="41"/>
      <c r="T366" s="41"/>
      <c r="U366" s="41"/>
      <c r="V366" s="41"/>
      <c r="W366" s="41"/>
      <c r="X366" s="41"/>
      <c r="Y366" s="41"/>
      <c r="Z366" s="41"/>
    </row>
    <row r="367" spans="1:26" ht="12.75" customHeight="1">
      <c r="A367" s="51"/>
      <c r="B367" s="41"/>
      <c r="C367" s="41"/>
      <c r="D367" s="41"/>
      <c r="E367" s="41"/>
      <c r="F367" s="41"/>
      <c r="G367" s="41"/>
      <c r="H367" s="41"/>
      <c r="I367" s="41"/>
      <c r="J367" s="41"/>
      <c r="K367" s="41"/>
      <c r="L367" s="50"/>
      <c r="M367" s="41"/>
      <c r="N367" s="41"/>
      <c r="O367" s="41"/>
      <c r="P367" s="41"/>
      <c r="Q367" s="41"/>
      <c r="R367" s="41"/>
      <c r="S367" s="41"/>
      <c r="T367" s="41"/>
      <c r="U367" s="41"/>
      <c r="V367" s="41"/>
      <c r="W367" s="41"/>
      <c r="X367" s="41"/>
      <c r="Y367" s="41"/>
      <c r="Z367" s="41"/>
    </row>
    <row r="368" spans="1:26" ht="12.75" customHeight="1">
      <c r="A368" s="51"/>
      <c r="B368" s="41"/>
      <c r="C368" s="41"/>
      <c r="D368" s="41"/>
      <c r="E368" s="41"/>
      <c r="F368" s="41"/>
      <c r="G368" s="41"/>
      <c r="H368" s="41"/>
      <c r="I368" s="41"/>
      <c r="J368" s="41"/>
      <c r="K368" s="41"/>
      <c r="L368" s="50"/>
      <c r="M368" s="41"/>
      <c r="N368" s="41"/>
      <c r="O368" s="41"/>
      <c r="P368" s="41"/>
      <c r="Q368" s="41"/>
      <c r="R368" s="41"/>
      <c r="S368" s="41"/>
      <c r="T368" s="41"/>
      <c r="U368" s="41"/>
      <c r="V368" s="41"/>
      <c r="W368" s="41"/>
      <c r="X368" s="41"/>
      <c r="Y368" s="41"/>
      <c r="Z368" s="41"/>
    </row>
    <row r="369" spans="1:26" ht="12.75" customHeight="1">
      <c r="A369" s="51"/>
      <c r="B369" s="41"/>
      <c r="C369" s="41"/>
      <c r="D369" s="41"/>
      <c r="E369" s="41"/>
      <c r="F369" s="41"/>
      <c r="G369" s="41"/>
      <c r="H369" s="41"/>
      <c r="I369" s="41"/>
      <c r="J369" s="41"/>
      <c r="K369" s="41"/>
      <c r="L369" s="50"/>
      <c r="M369" s="41"/>
      <c r="N369" s="41"/>
      <c r="O369" s="41"/>
      <c r="P369" s="41"/>
      <c r="Q369" s="41"/>
      <c r="R369" s="41"/>
      <c r="S369" s="41"/>
      <c r="T369" s="41"/>
      <c r="U369" s="41"/>
      <c r="V369" s="41"/>
      <c r="W369" s="41"/>
      <c r="X369" s="41"/>
      <c r="Y369" s="41"/>
      <c r="Z369" s="41"/>
    </row>
    <row r="370" spans="1:26" ht="12.75" customHeight="1">
      <c r="A370" s="51"/>
      <c r="B370" s="41"/>
      <c r="C370" s="41"/>
      <c r="D370" s="41"/>
      <c r="E370" s="41"/>
      <c r="F370" s="41"/>
      <c r="G370" s="41"/>
      <c r="H370" s="41"/>
      <c r="I370" s="41"/>
      <c r="J370" s="41"/>
      <c r="K370" s="41"/>
      <c r="L370" s="50"/>
      <c r="M370" s="41"/>
      <c r="N370" s="41"/>
      <c r="O370" s="41"/>
      <c r="P370" s="41"/>
      <c r="Q370" s="41"/>
      <c r="R370" s="41"/>
      <c r="S370" s="41"/>
      <c r="T370" s="41"/>
      <c r="U370" s="41"/>
      <c r="V370" s="41"/>
      <c r="W370" s="41"/>
      <c r="X370" s="41"/>
      <c r="Y370" s="41"/>
      <c r="Z370" s="41"/>
    </row>
    <row r="371" spans="1:26" ht="12.75" customHeight="1">
      <c r="A371" s="51"/>
      <c r="B371" s="41"/>
      <c r="C371" s="41"/>
      <c r="D371" s="41"/>
      <c r="E371" s="41"/>
      <c r="F371" s="41"/>
      <c r="G371" s="41"/>
      <c r="H371" s="41"/>
      <c r="I371" s="41"/>
      <c r="J371" s="41"/>
      <c r="K371" s="41"/>
      <c r="L371" s="50"/>
      <c r="M371" s="41"/>
      <c r="N371" s="41"/>
      <c r="O371" s="41"/>
      <c r="P371" s="41"/>
      <c r="Q371" s="41"/>
      <c r="R371" s="41"/>
      <c r="S371" s="41"/>
      <c r="T371" s="41"/>
      <c r="U371" s="41"/>
      <c r="V371" s="41"/>
      <c r="W371" s="41"/>
      <c r="X371" s="41"/>
      <c r="Y371" s="41"/>
      <c r="Z371" s="41"/>
    </row>
    <row r="372" spans="1:26" ht="12.75" customHeight="1">
      <c r="A372" s="51"/>
      <c r="B372" s="41"/>
      <c r="C372" s="41"/>
      <c r="D372" s="41"/>
      <c r="E372" s="41"/>
      <c r="F372" s="41"/>
      <c r="G372" s="41"/>
      <c r="H372" s="41"/>
      <c r="I372" s="41"/>
      <c r="J372" s="41"/>
      <c r="K372" s="41"/>
      <c r="L372" s="50"/>
      <c r="M372" s="41"/>
      <c r="N372" s="41"/>
      <c r="O372" s="41"/>
      <c r="P372" s="41"/>
      <c r="Q372" s="41"/>
      <c r="R372" s="41"/>
      <c r="S372" s="41"/>
      <c r="T372" s="41"/>
      <c r="U372" s="41"/>
      <c r="V372" s="41"/>
      <c r="W372" s="41"/>
      <c r="X372" s="41"/>
      <c r="Y372" s="41"/>
      <c r="Z372" s="41"/>
    </row>
    <row r="373" spans="1:26" ht="12.75" customHeight="1">
      <c r="A373" s="51"/>
      <c r="B373" s="41"/>
      <c r="C373" s="41"/>
      <c r="D373" s="41"/>
      <c r="E373" s="41"/>
      <c r="F373" s="41"/>
      <c r="G373" s="41"/>
      <c r="H373" s="41"/>
      <c r="I373" s="41"/>
      <c r="J373" s="41"/>
      <c r="K373" s="41"/>
      <c r="L373" s="50"/>
      <c r="M373" s="41"/>
      <c r="N373" s="41"/>
      <c r="O373" s="41"/>
      <c r="P373" s="41"/>
      <c r="Q373" s="41"/>
      <c r="R373" s="41"/>
      <c r="S373" s="41"/>
      <c r="T373" s="41"/>
      <c r="U373" s="41"/>
      <c r="V373" s="41"/>
      <c r="W373" s="41"/>
      <c r="X373" s="41"/>
      <c r="Y373" s="41"/>
      <c r="Z373" s="41"/>
    </row>
    <row r="374" spans="1:26" ht="12.75" customHeight="1">
      <c r="A374" s="51"/>
      <c r="B374" s="41"/>
      <c r="C374" s="41"/>
      <c r="D374" s="41"/>
      <c r="E374" s="41"/>
      <c r="F374" s="41"/>
      <c r="G374" s="41"/>
      <c r="H374" s="41"/>
      <c r="I374" s="41"/>
      <c r="J374" s="41"/>
      <c r="K374" s="41"/>
      <c r="L374" s="50"/>
      <c r="M374" s="41"/>
      <c r="N374" s="41"/>
      <c r="O374" s="41"/>
      <c r="P374" s="41"/>
      <c r="Q374" s="41"/>
      <c r="R374" s="41"/>
      <c r="S374" s="41"/>
      <c r="T374" s="41"/>
      <c r="U374" s="41"/>
      <c r="V374" s="41"/>
      <c r="W374" s="41"/>
      <c r="X374" s="41"/>
      <c r="Y374" s="41"/>
      <c r="Z374" s="41"/>
    </row>
    <row r="375" spans="1:26" ht="12.75" customHeight="1">
      <c r="A375" s="51"/>
      <c r="B375" s="41"/>
      <c r="C375" s="41"/>
      <c r="D375" s="41"/>
      <c r="E375" s="41"/>
      <c r="F375" s="41"/>
      <c r="G375" s="41"/>
      <c r="H375" s="41"/>
      <c r="I375" s="41"/>
      <c r="J375" s="41"/>
      <c r="K375" s="41"/>
      <c r="L375" s="50"/>
      <c r="M375" s="41"/>
      <c r="N375" s="41"/>
      <c r="O375" s="41"/>
      <c r="P375" s="41"/>
      <c r="Q375" s="41"/>
      <c r="R375" s="41"/>
      <c r="S375" s="41"/>
      <c r="T375" s="41"/>
      <c r="U375" s="41"/>
      <c r="V375" s="41"/>
      <c r="W375" s="41"/>
      <c r="X375" s="41"/>
      <c r="Y375" s="41"/>
      <c r="Z375" s="41"/>
    </row>
    <row r="376" spans="1:26" ht="12.75" customHeight="1">
      <c r="A376" s="51"/>
      <c r="B376" s="41"/>
      <c r="C376" s="41"/>
      <c r="D376" s="41"/>
      <c r="E376" s="41"/>
      <c r="F376" s="41"/>
      <c r="G376" s="41"/>
      <c r="H376" s="41"/>
      <c r="I376" s="41"/>
      <c r="J376" s="41"/>
      <c r="K376" s="41"/>
      <c r="L376" s="50"/>
      <c r="M376" s="41"/>
      <c r="N376" s="41"/>
      <c r="O376" s="41"/>
      <c r="P376" s="41"/>
      <c r="Q376" s="41"/>
      <c r="R376" s="41"/>
      <c r="S376" s="41"/>
      <c r="T376" s="41"/>
      <c r="U376" s="41"/>
      <c r="V376" s="41"/>
      <c r="W376" s="41"/>
      <c r="X376" s="41"/>
      <c r="Y376" s="41"/>
      <c r="Z376" s="41"/>
    </row>
    <row r="377" spans="1:26" ht="12.75" customHeight="1">
      <c r="A377" s="51"/>
      <c r="B377" s="41"/>
      <c r="C377" s="41"/>
      <c r="D377" s="41"/>
      <c r="E377" s="41"/>
      <c r="F377" s="41"/>
      <c r="G377" s="41"/>
      <c r="H377" s="41"/>
      <c r="I377" s="41"/>
      <c r="J377" s="41"/>
      <c r="K377" s="41"/>
      <c r="L377" s="50"/>
      <c r="M377" s="41"/>
      <c r="N377" s="41"/>
      <c r="O377" s="41"/>
      <c r="P377" s="41"/>
      <c r="Q377" s="41"/>
      <c r="R377" s="41"/>
      <c r="S377" s="41"/>
      <c r="T377" s="41"/>
      <c r="U377" s="41"/>
      <c r="V377" s="41"/>
      <c r="W377" s="41"/>
      <c r="X377" s="41"/>
      <c r="Y377" s="41"/>
      <c r="Z377" s="41"/>
    </row>
    <row r="378" spans="1:26" ht="12.75" customHeight="1">
      <c r="A378" s="51"/>
      <c r="B378" s="41"/>
      <c r="C378" s="41"/>
      <c r="D378" s="41"/>
      <c r="E378" s="41"/>
      <c r="F378" s="41"/>
      <c r="G378" s="41"/>
      <c r="H378" s="41"/>
      <c r="I378" s="41"/>
      <c r="J378" s="41"/>
      <c r="K378" s="41"/>
      <c r="L378" s="50"/>
      <c r="M378" s="41"/>
      <c r="N378" s="41"/>
      <c r="O378" s="41"/>
      <c r="P378" s="41"/>
      <c r="Q378" s="41"/>
      <c r="R378" s="41"/>
      <c r="S378" s="41"/>
      <c r="T378" s="41"/>
      <c r="U378" s="41"/>
      <c r="V378" s="41"/>
      <c r="W378" s="41"/>
      <c r="X378" s="41"/>
      <c r="Y378" s="41"/>
      <c r="Z378" s="41"/>
    </row>
    <row r="379" spans="1:26" ht="12.75" customHeight="1">
      <c r="A379" s="51"/>
      <c r="B379" s="41"/>
      <c r="C379" s="41"/>
      <c r="D379" s="41"/>
      <c r="E379" s="41"/>
      <c r="F379" s="41"/>
      <c r="G379" s="41"/>
      <c r="H379" s="41"/>
      <c r="I379" s="41"/>
      <c r="J379" s="41"/>
      <c r="K379" s="41"/>
      <c r="L379" s="50"/>
      <c r="M379" s="41"/>
      <c r="N379" s="41"/>
      <c r="O379" s="41"/>
      <c r="P379" s="41"/>
      <c r="Q379" s="41"/>
      <c r="R379" s="41"/>
      <c r="S379" s="41"/>
      <c r="T379" s="41"/>
      <c r="U379" s="41"/>
      <c r="V379" s="41"/>
      <c r="W379" s="41"/>
      <c r="X379" s="41"/>
      <c r="Y379" s="41"/>
      <c r="Z379" s="41"/>
    </row>
    <row r="380" spans="1:26" ht="12.75" customHeight="1">
      <c r="A380" s="51"/>
      <c r="B380" s="41"/>
      <c r="C380" s="41"/>
      <c r="D380" s="41"/>
      <c r="E380" s="41"/>
      <c r="F380" s="41"/>
      <c r="G380" s="41"/>
      <c r="H380" s="41"/>
      <c r="I380" s="41"/>
      <c r="J380" s="41"/>
      <c r="K380" s="41"/>
      <c r="L380" s="50"/>
      <c r="M380" s="41"/>
      <c r="N380" s="41"/>
      <c r="O380" s="41"/>
      <c r="P380" s="41"/>
      <c r="Q380" s="41"/>
      <c r="R380" s="41"/>
      <c r="S380" s="41"/>
      <c r="T380" s="41"/>
      <c r="U380" s="41"/>
      <c r="V380" s="41"/>
      <c r="W380" s="41"/>
      <c r="X380" s="41"/>
      <c r="Y380" s="41"/>
      <c r="Z380" s="41"/>
    </row>
    <row r="381" spans="1:26" ht="12.75" customHeight="1">
      <c r="A381" s="51"/>
      <c r="B381" s="41"/>
      <c r="C381" s="41"/>
      <c r="D381" s="41"/>
      <c r="E381" s="41"/>
      <c r="F381" s="41"/>
      <c r="G381" s="41"/>
      <c r="H381" s="41"/>
      <c r="I381" s="41"/>
      <c r="J381" s="41"/>
      <c r="K381" s="41"/>
      <c r="L381" s="50"/>
      <c r="M381" s="41"/>
      <c r="N381" s="41"/>
      <c r="O381" s="41"/>
      <c r="P381" s="41"/>
      <c r="Q381" s="41"/>
      <c r="R381" s="41"/>
      <c r="S381" s="41"/>
      <c r="T381" s="41"/>
      <c r="U381" s="41"/>
      <c r="V381" s="41"/>
      <c r="W381" s="41"/>
      <c r="X381" s="41"/>
      <c r="Y381" s="41"/>
      <c r="Z381" s="41"/>
    </row>
    <row r="382" spans="1:26" ht="12.75" customHeight="1">
      <c r="A382" s="51"/>
      <c r="B382" s="41"/>
      <c r="C382" s="41"/>
      <c r="D382" s="41"/>
      <c r="E382" s="41"/>
      <c r="F382" s="41"/>
      <c r="G382" s="41"/>
      <c r="H382" s="41"/>
      <c r="I382" s="41"/>
      <c r="J382" s="41"/>
      <c r="K382" s="41"/>
      <c r="L382" s="50"/>
      <c r="M382" s="41"/>
      <c r="N382" s="41"/>
      <c r="O382" s="41"/>
      <c r="P382" s="41"/>
      <c r="Q382" s="41"/>
      <c r="R382" s="41"/>
      <c r="S382" s="41"/>
      <c r="T382" s="41"/>
      <c r="U382" s="41"/>
      <c r="V382" s="41"/>
      <c r="W382" s="41"/>
      <c r="X382" s="41"/>
      <c r="Y382" s="41"/>
      <c r="Z382" s="41"/>
    </row>
    <row r="383" spans="1:26" ht="12.75" customHeight="1">
      <c r="A383" s="51"/>
      <c r="B383" s="41"/>
      <c r="C383" s="41"/>
      <c r="D383" s="41"/>
      <c r="E383" s="41"/>
      <c r="F383" s="41"/>
      <c r="G383" s="41"/>
      <c r="H383" s="41"/>
      <c r="I383" s="41"/>
      <c r="J383" s="41"/>
      <c r="K383" s="41"/>
      <c r="L383" s="50"/>
      <c r="M383" s="41"/>
      <c r="N383" s="41"/>
      <c r="O383" s="41"/>
      <c r="P383" s="41"/>
      <c r="Q383" s="41"/>
      <c r="R383" s="41"/>
      <c r="S383" s="41"/>
      <c r="T383" s="41"/>
      <c r="U383" s="41"/>
      <c r="V383" s="41"/>
      <c r="W383" s="41"/>
      <c r="X383" s="41"/>
      <c r="Y383" s="41"/>
      <c r="Z383" s="41"/>
    </row>
    <row r="384" spans="1:26" ht="12.75" customHeight="1">
      <c r="A384" s="51"/>
      <c r="B384" s="41"/>
      <c r="C384" s="41"/>
      <c r="D384" s="41"/>
      <c r="E384" s="41"/>
      <c r="F384" s="41"/>
      <c r="G384" s="41"/>
      <c r="H384" s="41"/>
      <c r="I384" s="41"/>
      <c r="J384" s="41"/>
      <c r="K384" s="41"/>
      <c r="L384" s="50"/>
      <c r="M384" s="41"/>
      <c r="N384" s="41"/>
      <c r="O384" s="41"/>
      <c r="P384" s="41"/>
      <c r="Q384" s="41"/>
      <c r="R384" s="41"/>
      <c r="S384" s="41"/>
      <c r="T384" s="41"/>
      <c r="U384" s="41"/>
      <c r="V384" s="41"/>
      <c r="W384" s="41"/>
      <c r="X384" s="41"/>
      <c r="Y384" s="41"/>
      <c r="Z384" s="41"/>
    </row>
    <row r="385" spans="1:26" ht="12.75" customHeight="1">
      <c r="A385" s="51"/>
      <c r="B385" s="41"/>
      <c r="C385" s="41"/>
      <c r="D385" s="41"/>
      <c r="E385" s="41"/>
      <c r="F385" s="41"/>
      <c r="G385" s="41"/>
      <c r="H385" s="41"/>
      <c r="I385" s="41"/>
      <c r="J385" s="41"/>
      <c r="K385" s="41"/>
      <c r="L385" s="50"/>
      <c r="M385" s="41"/>
      <c r="N385" s="41"/>
      <c r="O385" s="41"/>
      <c r="P385" s="41"/>
      <c r="Q385" s="41"/>
      <c r="R385" s="41"/>
      <c r="S385" s="41"/>
      <c r="T385" s="41"/>
      <c r="U385" s="41"/>
      <c r="V385" s="41"/>
      <c r="W385" s="41"/>
      <c r="X385" s="41"/>
      <c r="Y385" s="41"/>
      <c r="Z385" s="41"/>
    </row>
    <row r="386" spans="1:26" ht="12.75" customHeight="1">
      <c r="A386" s="51"/>
      <c r="B386" s="41"/>
      <c r="C386" s="41"/>
      <c r="D386" s="41"/>
      <c r="E386" s="41"/>
      <c r="F386" s="41"/>
      <c r="G386" s="41"/>
      <c r="H386" s="41"/>
      <c r="I386" s="41"/>
      <c r="J386" s="41"/>
      <c r="K386" s="41"/>
      <c r="L386" s="50"/>
      <c r="M386" s="41"/>
      <c r="N386" s="41"/>
      <c r="O386" s="41"/>
      <c r="P386" s="41"/>
      <c r="Q386" s="41"/>
      <c r="R386" s="41"/>
      <c r="S386" s="41"/>
      <c r="T386" s="41"/>
      <c r="U386" s="41"/>
      <c r="V386" s="41"/>
      <c r="W386" s="41"/>
      <c r="X386" s="41"/>
      <c r="Y386" s="41"/>
      <c r="Z386" s="41"/>
    </row>
    <row r="387" spans="1:26" ht="12.75" customHeight="1">
      <c r="A387" s="51"/>
      <c r="B387" s="41"/>
      <c r="C387" s="41"/>
      <c r="D387" s="41"/>
      <c r="E387" s="41"/>
      <c r="F387" s="41"/>
      <c r="G387" s="41"/>
      <c r="H387" s="41"/>
      <c r="I387" s="41"/>
      <c r="J387" s="41"/>
      <c r="K387" s="41"/>
      <c r="L387" s="50"/>
      <c r="M387" s="41"/>
      <c r="N387" s="41"/>
      <c r="O387" s="41"/>
      <c r="P387" s="41"/>
      <c r="Q387" s="41"/>
      <c r="R387" s="41"/>
      <c r="S387" s="41"/>
      <c r="T387" s="41"/>
      <c r="U387" s="41"/>
      <c r="V387" s="41"/>
      <c r="W387" s="41"/>
      <c r="X387" s="41"/>
      <c r="Y387" s="41"/>
      <c r="Z387" s="41"/>
    </row>
    <row r="388" spans="1:26" ht="12.75" customHeight="1">
      <c r="A388" s="51"/>
      <c r="B388" s="41"/>
      <c r="C388" s="41"/>
      <c r="D388" s="41"/>
      <c r="E388" s="41"/>
      <c r="F388" s="41"/>
      <c r="G388" s="41"/>
      <c r="H388" s="41"/>
      <c r="I388" s="41"/>
      <c r="J388" s="41"/>
      <c r="K388" s="41"/>
      <c r="L388" s="50"/>
      <c r="M388" s="41"/>
      <c r="N388" s="41"/>
      <c r="O388" s="41"/>
      <c r="P388" s="41"/>
      <c r="Q388" s="41"/>
      <c r="R388" s="41"/>
      <c r="S388" s="41"/>
      <c r="T388" s="41"/>
      <c r="U388" s="41"/>
      <c r="V388" s="41"/>
      <c r="W388" s="41"/>
      <c r="X388" s="41"/>
      <c r="Y388" s="41"/>
      <c r="Z388" s="41"/>
    </row>
    <row r="389" spans="1:26" ht="12.75" customHeight="1">
      <c r="A389" s="51"/>
      <c r="B389" s="41"/>
      <c r="C389" s="41"/>
      <c r="D389" s="41"/>
      <c r="E389" s="41"/>
      <c r="F389" s="41"/>
      <c r="G389" s="41"/>
      <c r="H389" s="41"/>
      <c r="I389" s="41"/>
      <c r="J389" s="41"/>
      <c r="K389" s="41"/>
      <c r="L389" s="50"/>
      <c r="M389" s="41"/>
      <c r="N389" s="41"/>
      <c r="O389" s="41"/>
      <c r="P389" s="41"/>
      <c r="Q389" s="41"/>
      <c r="R389" s="41"/>
      <c r="S389" s="41"/>
      <c r="T389" s="41"/>
      <c r="U389" s="41"/>
      <c r="V389" s="41"/>
      <c r="W389" s="41"/>
      <c r="X389" s="41"/>
      <c r="Y389" s="41"/>
      <c r="Z389" s="41"/>
    </row>
    <row r="390" spans="1:26" ht="12.75" customHeight="1">
      <c r="A390" s="51"/>
      <c r="B390" s="41"/>
      <c r="C390" s="41"/>
      <c r="D390" s="41"/>
      <c r="E390" s="41"/>
      <c r="F390" s="41"/>
      <c r="G390" s="41"/>
      <c r="H390" s="41"/>
      <c r="I390" s="41"/>
      <c r="J390" s="41"/>
      <c r="K390" s="41"/>
      <c r="L390" s="50"/>
      <c r="M390" s="41"/>
      <c r="N390" s="41"/>
      <c r="O390" s="41"/>
      <c r="P390" s="41"/>
      <c r="Q390" s="41"/>
      <c r="R390" s="41"/>
      <c r="S390" s="41"/>
      <c r="T390" s="41"/>
      <c r="U390" s="41"/>
      <c r="V390" s="41"/>
      <c r="W390" s="41"/>
      <c r="X390" s="41"/>
      <c r="Y390" s="41"/>
      <c r="Z390" s="41"/>
    </row>
    <row r="391" spans="1:26" ht="12.75" customHeight="1">
      <c r="A391" s="51"/>
      <c r="B391" s="41"/>
      <c r="C391" s="41"/>
      <c r="D391" s="41"/>
      <c r="E391" s="41"/>
      <c r="F391" s="41"/>
      <c r="G391" s="41"/>
      <c r="H391" s="41"/>
      <c r="I391" s="41"/>
      <c r="J391" s="41"/>
      <c r="K391" s="41"/>
      <c r="L391" s="50"/>
      <c r="M391" s="41"/>
      <c r="N391" s="41"/>
      <c r="O391" s="41"/>
      <c r="P391" s="41"/>
      <c r="Q391" s="41"/>
      <c r="R391" s="41"/>
      <c r="S391" s="41"/>
      <c r="T391" s="41"/>
      <c r="U391" s="41"/>
      <c r="V391" s="41"/>
      <c r="W391" s="41"/>
      <c r="X391" s="41"/>
      <c r="Y391" s="41"/>
      <c r="Z391" s="41"/>
    </row>
    <row r="392" spans="1:26" ht="12.75" customHeight="1">
      <c r="A392" s="51"/>
      <c r="B392" s="41"/>
      <c r="C392" s="41"/>
      <c r="D392" s="41"/>
      <c r="E392" s="41"/>
      <c r="F392" s="41"/>
      <c r="G392" s="41"/>
      <c r="H392" s="41"/>
      <c r="I392" s="41"/>
      <c r="J392" s="41"/>
      <c r="K392" s="41"/>
      <c r="L392" s="50"/>
      <c r="M392" s="41"/>
      <c r="N392" s="41"/>
      <c r="O392" s="41"/>
      <c r="P392" s="41"/>
      <c r="Q392" s="41"/>
      <c r="R392" s="41"/>
      <c r="S392" s="41"/>
      <c r="T392" s="41"/>
      <c r="U392" s="41"/>
      <c r="V392" s="41"/>
      <c r="W392" s="41"/>
      <c r="X392" s="41"/>
      <c r="Y392" s="41"/>
      <c r="Z392" s="41"/>
    </row>
    <row r="393" spans="1:26" ht="12.75" customHeight="1">
      <c r="A393" s="51"/>
      <c r="B393" s="41"/>
      <c r="C393" s="41"/>
      <c r="D393" s="41"/>
      <c r="E393" s="41"/>
      <c r="F393" s="41"/>
      <c r="G393" s="41"/>
      <c r="H393" s="41"/>
      <c r="I393" s="41"/>
      <c r="J393" s="41"/>
      <c r="K393" s="41"/>
      <c r="L393" s="50"/>
      <c r="M393" s="41"/>
      <c r="N393" s="41"/>
      <c r="O393" s="41"/>
      <c r="P393" s="41"/>
      <c r="Q393" s="41"/>
      <c r="R393" s="41"/>
      <c r="S393" s="41"/>
      <c r="T393" s="41"/>
      <c r="U393" s="41"/>
      <c r="V393" s="41"/>
      <c r="W393" s="41"/>
      <c r="X393" s="41"/>
      <c r="Y393" s="41"/>
      <c r="Z393" s="41"/>
    </row>
    <row r="394" spans="1:26" ht="12.75" customHeight="1">
      <c r="A394" s="51"/>
      <c r="B394" s="41"/>
      <c r="C394" s="41"/>
      <c r="D394" s="41"/>
      <c r="E394" s="41"/>
      <c r="F394" s="41"/>
      <c r="G394" s="41"/>
      <c r="H394" s="41"/>
      <c r="I394" s="41"/>
      <c r="J394" s="41"/>
      <c r="K394" s="41"/>
      <c r="L394" s="50"/>
      <c r="M394" s="41"/>
      <c r="N394" s="41"/>
      <c r="O394" s="41"/>
      <c r="P394" s="41"/>
      <c r="Q394" s="41"/>
      <c r="R394" s="41"/>
      <c r="S394" s="41"/>
      <c r="T394" s="41"/>
      <c r="U394" s="41"/>
      <c r="V394" s="41"/>
      <c r="W394" s="41"/>
      <c r="X394" s="41"/>
      <c r="Y394" s="41"/>
      <c r="Z394" s="41"/>
    </row>
    <row r="395" spans="1:26" ht="12.75" customHeight="1">
      <c r="A395" s="51"/>
      <c r="B395" s="41"/>
      <c r="C395" s="41"/>
      <c r="D395" s="41"/>
      <c r="E395" s="41"/>
      <c r="F395" s="41"/>
      <c r="G395" s="41"/>
      <c r="H395" s="41"/>
      <c r="I395" s="41"/>
      <c r="J395" s="41"/>
      <c r="K395" s="41"/>
      <c r="L395" s="50"/>
      <c r="M395" s="41"/>
      <c r="N395" s="41"/>
      <c r="O395" s="41"/>
      <c r="P395" s="41"/>
      <c r="Q395" s="41"/>
      <c r="R395" s="41"/>
      <c r="S395" s="41"/>
      <c r="T395" s="41"/>
      <c r="U395" s="41"/>
      <c r="V395" s="41"/>
      <c r="W395" s="41"/>
      <c r="X395" s="41"/>
      <c r="Y395" s="41"/>
      <c r="Z395" s="41"/>
    </row>
    <row r="396" spans="1:26" ht="12.75" customHeight="1">
      <c r="A396" s="51"/>
      <c r="B396" s="41"/>
      <c r="C396" s="41"/>
      <c r="D396" s="41"/>
      <c r="E396" s="41"/>
      <c r="F396" s="41"/>
      <c r="G396" s="41"/>
      <c r="H396" s="41"/>
      <c r="I396" s="41"/>
      <c r="J396" s="41"/>
      <c r="K396" s="41"/>
      <c r="L396" s="50"/>
      <c r="M396" s="41"/>
      <c r="N396" s="41"/>
      <c r="O396" s="41"/>
      <c r="P396" s="41"/>
      <c r="Q396" s="41"/>
      <c r="R396" s="41"/>
      <c r="S396" s="41"/>
      <c r="T396" s="41"/>
      <c r="U396" s="41"/>
      <c r="V396" s="41"/>
      <c r="W396" s="41"/>
      <c r="X396" s="41"/>
      <c r="Y396" s="41"/>
      <c r="Z396" s="41"/>
    </row>
    <row r="397" spans="1:26" ht="12.75" customHeight="1">
      <c r="A397" s="51"/>
      <c r="B397" s="41"/>
      <c r="C397" s="41"/>
      <c r="D397" s="41"/>
      <c r="E397" s="41"/>
      <c r="F397" s="41"/>
      <c r="G397" s="41"/>
      <c r="H397" s="41"/>
      <c r="I397" s="41"/>
      <c r="J397" s="41"/>
      <c r="K397" s="41"/>
      <c r="L397" s="50"/>
      <c r="M397" s="41"/>
      <c r="N397" s="41"/>
      <c r="O397" s="41"/>
      <c r="P397" s="41"/>
      <c r="Q397" s="41"/>
      <c r="R397" s="41"/>
      <c r="S397" s="41"/>
      <c r="T397" s="41"/>
      <c r="U397" s="41"/>
      <c r="V397" s="41"/>
      <c r="W397" s="41"/>
      <c r="X397" s="41"/>
      <c r="Y397" s="41"/>
      <c r="Z397" s="41"/>
    </row>
    <row r="398" spans="1:26" ht="12.75" customHeight="1">
      <c r="A398" s="51"/>
      <c r="B398" s="41"/>
      <c r="C398" s="41"/>
      <c r="D398" s="41"/>
      <c r="E398" s="41"/>
      <c r="F398" s="41"/>
      <c r="G398" s="41"/>
      <c r="H398" s="41"/>
      <c r="I398" s="41"/>
      <c r="J398" s="41"/>
      <c r="K398" s="41"/>
      <c r="L398" s="50"/>
      <c r="M398" s="41"/>
      <c r="N398" s="41"/>
      <c r="O398" s="41"/>
      <c r="P398" s="41"/>
      <c r="Q398" s="41"/>
      <c r="R398" s="41"/>
      <c r="S398" s="41"/>
      <c r="T398" s="41"/>
      <c r="U398" s="41"/>
      <c r="V398" s="41"/>
      <c r="W398" s="41"/>
      <c r="X398" s="41"/>
      <c r="Y398" s="41"/>
      <c r="Z398" s="41"/>
    </row>
    <row r="399" spans="1:26" ht="12.75" customHeight="1">
      <c r="A399" s="51"/>
      <c r="B399" s="41"/>
      <c r="C399" s="41"/>
      <c r="D399" s="41"/>
      <c r="E399" s="41"/>
      <c r="F399" s="41"/>
      <c r="G399" s="41"/>
      <c r="H399" s="41"/>
      <c r="I399" s="41"/>
      <c r="J399" s="41"/>
      <c r="K399" s="41"/>
      <c r="L399" s="50"/>
      <c r="M399" s="41"/>
      <c r="N399" s="41"/>
      <c r="O399" s="41"/>
      <c r="P399" s="41"/>
      <c r="Q399" s="41"/>
      <c r="R399" s="41"/>
      <c r="S399" s="41"/>
      <c r="T399" s="41"/>
      <c r="U399" s="41"/>
      <c r="V399" s="41"/>
      <c r="W399" s="41"/>
      <c r="X399" s="41"/>
      <c r="Y399" s="41"/>
      <c r="Z399" s="41"/>
    </row>
    <row r="400" spans="1:26" ht="12.75" customHeight="1">
      <c r="A400" s="51"/>
      <c r="B400" s="41"/>
      <c r="C400" s="41"/>
      <c r="D400" s="41"/>
      <c r="E400" s="41"/>
      <c r="F400" s="41"/>
      <c r="G400" s="41"/>
      <c r="H400" s="41"/>
      <c r="I400" s="41"/>
      <c r="J400" s="41"/>
      <c r="K400" s="41"/>
      <c r="L400" s="50"/>
      <c r="M400" s="41"/>
      <c r="N400" s="41"/>
      <c r="O400" s="41"/>
      <c r="P400" s="41"/>
      <c r="Q400" s="41"/>
      <c r="R400" s="41"/>
      <c r="S400" s="41"/>
      <c r="T400" s="41"/>
      <c r="U400" s="41"/>
      <c r="V400" s="41"/>
      <c r="W400" s="41"/>
      <c r="X400" s="41"/>
      <c r="Y400" s="41"/>
      <c r="Z400" s="41"/>
    </row>
    <row r="401" spans="1:26" ht="12.75" customHeight="1">
      <c r="A401" s="51"/>
      <c r="B401" s="41"/>
      <c r="C401" s="41"/>
      <c r="D401" s="41"/>
      <c r="E401" s="41"/>
      <c r="F401" s="41"/>
      <c r="G401" s="41"/>
      <c r="H401" s="41"/>
      <c r="I401" s="41"/>
      <c r="J401" s="41"/>
      <c r="K401" s="41"/>
      <c r="L401" s="50"/>
      <c r="M401" s="41"/>
      <c r="N401" s="41"/>
      <c r="O401" s="41"/>
      <c r="P401" s="41"/>
      <c r="Q401" s="41"/>
      <c r="R401" s="41"/>
      <c r="S401" s="41"/>
      <c r="T401" s="41"/>
      <c r="U401" s="41"/>
      <c r="V401" s="41"/>
      <c r="W401" s="41"/>
      <c r="X401" s="41"/>
      <c r="Y401" s="41"/>
      <c r="Z401" s="41"/>
    </row>
    <row r="402" spans="1:26" ht="12.75" customHeight="1">
      <c r="A402" s="51"/>
      <c r="B402" s="41"/>
      <c r="C402" s="41"/>
      <c r="D402" s="41"/>
      <c r="E402" s="41"/>
      <c r="F402" s="41"/>
      <c r="G402" s="41"/>
      <c r="H402" s="41"/>
      <c r="I402" s="41"/>
      <c r="J402" s="41"/>
      <c r="K402" s="41"/>
      <c r="L402" s="50"/>
      <c r="M402" s="41"/>
      <c r="N402" s="41"/>
      <c r="O402" s="41"/>
      <c r="P402" s="41"/>
      <c r="Q402" s="41"/>
      <c r="R402" s="41"/>
      <c r="S402" s="41"/>
      <c r="T402" s="41"/>
      <c r="U402" s="41"/>
      <c r="V402" s="41"/>
      <c r="W402" s="41"/>
      <c r="X402" s="41"/>
      <c r="Y402" s="41"/>
      <c r="Z402" s="41"/>
    </row>
    <row r="403" spans="1:26" ht="12.75" customHeight="1">
      <c r="A403" s="51"/>
      <c r="B403" s="41"/>
      <c r="C403" s="41"/>
      <c r="D403" s="41"/>
      <c r="E403" s="41"/>
      <c r="F403" s="41"/>
      <c r="G403" s="41"/>
      <c r="H403" s="41"/>
      <c r="I403" s="41"/>
      <c r="J403" s="41"/>
      <c r="K403" s="41"/>
      <c r="L403" s="50"/>
      <c r="M403" s="41"/>
      <c r="N403" s="41"/>
      <c r="O403" s="41"/>
      <c r="P403" s="41"/>
      <c r="Q403" s="41"/>
      <c r="R403" s="41"/>
      <c r="S403" s="41"/>
      <c r="T403" s="41"/>
      <c r="U403" s="41"/>
      <c r="V403" s="41"/>
      <c r="W403" s="41"/>
      <c r="X403" s="41"/>
      <c r="Y403" s="41"/>
      <c r="Z403" s="41"/>
    </row>
    <row r="404" spans="1:26" ht="12.75" customHeight="1">
      <c r="A404" s="51"/>
      <c r="B404" s="41"/>
      <c r="C404" s="41"/>
      <c r="D404" s="41"/>
      <c r="E404" s="41"/>
      <c r="F404" s="41"/>
      <c r="G404" s="41"/>
      <c r="H404" s="41"/>
      <c r="I404" s="41"/>
      <c r="J404" s="41"/>
      <c r="K404" s="41"/>
      <c r="L404" s="50"/>
      <c r="M404" s="41"/>
      <c r="N404" s="41"/>
      <c r="O404" s="41"/>
      <c r="P404" s="41"/>
      <c r="Q404" s="41"/>
      <c r="R404" s="41"/>
      <c r="S404" s="41"/>
      <c r="T404" s="41"/>
      <c r="U404" s="41"/>
      <c r="V404" s="41"/>
      <c r="W404" s="41"/>
      <c r="X404" s="41"/>
      <c r="Y404" s="41"/>
      <c r="Z404" s="41"/>
    </row>
    <row r="405" spans="1:26" ht="12.75" customHeight="1">
      <c r="A405" s="51"/>
      <c r="B405" s="41"/>
      <c r="C405" s="41"/>
      <c r="D405" s="41"/>
      <c r="E405" s="41"/>
      <c r="F405" s="41"/>
      <c r="G405" s="41"/>
      <c r="H405" s="41"/>
      <c r="I405" s="41"/>
      <c r="J405" s="41"/>
      <c r="K405" s="41"/>
      <c r="L405" s="50"/>
      <c r="M405" s="41"/>
      <c r="N405" s="41"/>
      <c r="O405" s="41"/>
      <c r="P405" s="41"/>
      <c r="Q405" s="41"/>
      <c r="R405" s="41"/>
      <c r="S405" s="41"/>
      <c r="T405" s="41"/>
      <c r="U405" s="41"/>
      <c r="V405" s="41"/>
      <c r="W405" s="41"/>
      <c r="X405" s="41"/>
      <c r="Y405" s="41"/>
      <c r="Z405" s="41"/>
    </row>
    <row r="406" spans="1:26" ht="12.75" customHeight="1">
      <c r="A406" s="51"/>
      <c r="B406" s="41"/>
      <c r="C406" s="41"/>
      <c r="D406" s="41"/>
      <c r="E406" s="41"/>
      <c r="F406" s="41"/>
      <c r="G406" s="41"/>
      <c r="H406" s="41"/>
      <c r="I406" s="41"/>
      <c r="J406" s="41"/>
      <c r="K406" s="41"/>
      <c r="L406" s="50"/>
      <c r="M406" s="41"/>
      <c r="N406" s="41"/>
      <c r="O406" s="41"/>
      <c r="P406" s="41"/>
      <c r="Q406" s="41"/>
      <c r="R406" s="41"/>
      <c r="S406" s="41"/>
      <c r="T406" s="41"/>
      <c r="U406" s="41"/>
      <c r="V406" s="41"/>
      <c r="W406" s="41"/>
      <c r="X406" s="41"/>
      <c r="Y406" s="41"/>
      <c r="Z406" s="41"/>
    </row>
    <row r="407" spans="1:26" ht="12.75" customHeight="1">
      <c r="A407" s="51"/>
      <c r="B407" s="41"/>
      <c r="C407" s="41"/>
      <c r="D407" s="41"/>
      <c r="E407" s="41"/>
      <c r="F407" s="41"/>
      <c r="G407" s="41"/>
      <c r="H407" s="41"/>
      <c r="I407" s="41"/>
      <c r="J407" s="41"/>
      <c r="K407" s="41"/>
      <c r="L407" s="50"/>
      <c r="M407" s="41"/>
      <c r="N407" s="41"/>
      <c r="O407" s="41"/>
      <c r="P407" s="41"/>
      <c r="Q407" s="41"/>
      <c r="R407" s="41"/>
      <c r="S407" s="41"/>
      <c r="T407" s="41"/>
      <c r="U407" s="41"/>
      <c r="V407" s="41"/>
      <c r="W407" s="41"/>
      <c r="X407" s="41"/>
      <c r="Y407" s="41"/>
      <c r="Z407" s="41"/>
    </row>
    <row r="408" spans="1:26" ht="12.75" customHeight="1">
      <c r="A408" s="51"/>
      <c r="B408" s="41"/>
      <c r="C408" s="41"/>
      <c r="D408" s="41"/>
      <c r="E408" s="41"/>
      <c r="F408" s="41"/>
      <c r="G408" s="41"/>
      <c r="H408" s="41"/>
      <c r="I408" s="41"/>
      <c r="J408" s="41"/>
      <c r="K408" s="41"/>
      <c r="L408" s="50"/>
      <c r="M408" s="41"/>
      <c r="N408" s="41"/>
      <c r="O408" s="41"/>
      <c r="P408" s="41"/>
      <c r="Q408" s="41"/>
      <c r="R408" s="41"/>
      <c r="S408" s="41"/>
      <c r="T408" s="41"/>
      <c r="U408" s="41"/>
      <c r="V408" s="41"/>
      <c r="W408" s="41"/>
      <c r="X408" s="41"/>
      <c r="Y408" s="41"/>
      <c r="Z408" s="41"/>
    </row>
    <row r="409" spans="1:26" ht="12.75" customHeight="1">
      <c r="A409" s="51"/>
      <c r="B409" s="41"/>
      <c r="C409" s="41"/>
      <c r="D409" s="41"/>
      <c r="E409" s="41"/>
      <c r="F409" s="41"/>
      <c r="G409" s="41"/>
      <c r="H409" s="41"/>
      <c r="I409" s="41"/>
      <c r="J409" s="41"/>
      <c r="K409" s="41"/>
      <c r="L409" s="50"/>
      <c r="M409" s="41"/>
      <c r="N409" s="41"/>
      <c r="O409" s="41"/>
      <c r="P409" s="41"/>
      <c r="Q409" s="41"/>
      <c r="R409" s="41"/>
      <c r="S409" s="41"/>
      <c r="T409" s="41"/>
      <c r="U409" s="41"/>
      <c r="V409" s="41"/>
      <c r="W409" s="41"/>
      <c r="X409" s="41"/>
      <c r="Y409" s="41"/>
      <c r="Z409" s="41"/>
    </row>
    <row r="410" spans="1:26" ht="12.75" customHeight="1">
      <c r="A410" s="51"/>
      <c r="B410" s="41"/>
      <c r="C410" s="41"/>
      <c r="D410" s="41"/>
      <c r="E410" s="41"/>
      <c r="F410" s="41"/>
      <c r="G410" s="41"/>
      <c r="H410" s="41"/>
      <c r="I410" s="41"/>
      <c r="J410" s="41"/>
      <c r="K410" s="41"/>
      <c r="L410" s="50"/>
      <c r="M410" s="41"/>
      <c r="N410" s="41"/>
      <c r="O410" s="41"/>
      <c r="P410" s="41"/>
      <c r="Q410" s="41"/>
      <c r="R410" s="41"/>
      <c r="S410" s="41"/>
      <c r="T410" s="41"/>
      <c r="U410" s="41"/>
      <c r="V410" s="41"/>
      <c r="W410" s="41"/>
      <c r="X410" s="41"/>
      <c r="Y410" s="41"/>
      <c r="Z410" s="41"/>
    </row>
    <row r="411" spans="1:26" ht="12.75" customHeight="1">
      <c r="A411" s="51"/>
      <c r="B411" s="41"/>
      <c r="C411" s="41"/>
      <c r="D411" s="41"/>
      <c r="E411" s="41"/>
      <c r="F411" s="41"/>
      <c r="G411" s="41"/>
      <c r="H411" s="41"/>
      <c r="I411" s="41"/>
      <c r="J411" s="41"/>
      <c r="K411" s="41"/>
      <c r="L411" s="50"/>
      <c r="M411" s="41"/>
      <c r="N411" s="41"/>
      <c r="O411" s="41"/>
      <c r="P411" s="41"/>
      <c r="Q411" s="41"/>
      <c r="R411" s="41"/>
      <c r="S411" s="41"/>
      <c r="T411" s="41"/>
      <c r="U411" s="41"/>
      <c r="V411" s="41"/>
      <c r="W411" s="41"/>
      <c r="X411" s="41"/>
      <c r="Y411" s="41"/>
      <c r="Z411" s="41"/>
    </row>
    <row r="412" spans="1:26" ht="12.75" customHeight="1">
      <c r="A412" s="51"/>
      <c r="B412" s="41"/>
      <c r="C412" s="41"/>
      <c r="D412" s="41"/>
      <c r="E412" s="41"/>
      <c r="F412" s="41"/>
      <c r="G412" s="41"/>
      <c r="H412" s="41"/>
      <c r="I412" s="41"/>
      <c r="J412" s="41"/>
      <c r="K412" s="41"/>
      <c r="L412" s="50"/>
      <c r="M412" s="41"/>
      <c r="N412" s="41"/>
      <c r="O412" s="41"/>
      <c r="P412" s="41"/>
      <c r="Q412" s="41"/>
      <c r="R412" s="41"/>
      <c r="S412" s="41"/>
      <c r="T412" s="41"/>
      <c r="U412" s="41"/>
      <c r="V412" s="41"/>
      <c r="W412" s="41"/>
      <c r="X412" s="41"/>
      <c r="Y412" s="41"/>
      <c r="Z412" s="41"/>
    </row>
    <row r="413" spans="1:26" ht="12.75" customHeight="1">
      <c r="A413" s="51"/>
      <c r="B413" s="41"/>
      <c r="C413" s="41"/>
      <c r="D413" s="41"/>
      <c r="E413" s="41"/>
      <c r="F413" s="41"/>
      <c r="G413" s="41"/>
      <c r="H413" s="41"/>
      <c r="I413" s="41"/>
      <c r="J413" s="41"/>
      <c r="K413" s="41"/>
      <c r="L413" s="50"/>
      <c r="M413" s="41"/>
      <c r="N413" s="41"/>
      <c r="O413" s="41"/>
      <c r="P413" s="41"/>
      <c r="Q413" s="41"/>
      <c r="R413" s="41"/>
      <c r="S413" s="41"/>
      <c r="T413" s="41"/>
      <c r="U413" s="41"/>
      <c r="V413" s="41"/>
      <c r="W413" s="41"/>
      <c r="X413" s="41"/>
      <c r="Y413" s="41"/>
      <c r="Z413" s="41"/>
    </row>
    <row r="414" spans="1:26" ht="12.75" customHeight="1">
      <c r="A414" s="51"/>
      <c r="B414" s="41"/>
      <c r="C414" s="41"/>
      <c r="D414" s="41"/>
      <c r="E414" s="41"/>
      <c r="F414" s="41"/>
      <c r="G414" s="41"/>
      <c r="H414" s="41"/>
      <c r="I414" s="41"/>
      <c r="J414" s="41"/>
      <c r="K414" s="41"/>
      <c r="L414" s="50"/>
      <c r="M414" s="41"/>
      <c r="N414" s="41"/>
      <c r="O414" s="41"/>
      <c r="P414" s="41"/>
      <c r="Q414" s="41"/>
      <c r="R414" s="41"/>
      <c r="S414" s="41"/>
      <c r="T414" s="41"/>
      <c r="U414" s="41"/>
      <c r="V414" s="41"/>
      <c r="W414" s="41"/>
      <c r="X414" s="41"/>
      <c r="Y414" s="41"/>
      <c r="Z414" s="41"/>
    </row>
    <row r="415" spans="1:26" ht="12.75" customHeight="1">
      <c r="A415" s="51"/>
      <c r="B415" s="41"/>
      <c r="C415" s="41"/>
      <c r="D415" s="41"/>
      <c r="E415" s="41"/>
      <c r="F415" s="41"/>
      <c r="G415" s="41"/>
      <c r="H415" s="41"/>
      <c r="I415" s="41"/>
      <c r="J415" s="41"/>
      <c r="K415" s="41"/>
      <c r="L415" s="50"/>
      <c r="M415" s="41"/>
      <c r="N415" s="41"/>
      <c r="O415" s="41"/>
      <c r="P415" s="41"/>
      <c r="Q415" s="41"/>
      <c r="R415" s="41"/>
      <c r="S415" s="41"/>
      <c r="T415" s="41"/>
      <c r="U415" s="41"/>
      <c r="V415" s="41"/>
      <c r="W415" s="41"/>
      <c r="X415" s="41"/>
      <c r="Y415" s="41"/>
      <c r="Z415" s="41"/>
    </row>
    <row r="416" spans="1:26" ht="12.75" customHeight="1">
      <c r="A416" s="51"/>
      <c r="B416" s="41"/>
      <c r="C416" s="41"/>
      <c r="D416" s="41"/>
      <c r="E416" s="41"/>
      <c r="F416" s="41"/>
      <c r="G416" s="41"/>
      <c r="H416" s="41"/>
      <c r="I416" s="41"/>
      <c r="J416" s="41"/>
      <c r="K416" s="41"/>
      <c r="L416" s="50"/>
      <c r="M416" s="41"/>
      <c r="N416" s="41"/>
      <c r="O416" s="41"/>
      <c r="P416" s="41"/>
      <c r="Q416" s="41"/>
      <c r="R416" s="41"/>
      <c r="S416" s="41"/>
      <c r="T416" s="41"/>
      <c r="U416" s="41"/>
      <c r="V416" s="41"/>
      <c r="W416" s="41"/>
      <c r="X416" s="41"/>
      <c r="Y416" s="41"/>
      <c r="Z416" s="41"/>
    </row>
    <row r="417" spans="1:26" ht="12.75" customHeight="1">
      <c r="A417" s="51"/>
      <c r="B417" s="41"/>
      <c r="C417" s="41"/>
      <c r="D417" s="41"/>
      <c r="E417" s="41"/>
      <c r="F417" s="41"/>
      <c r="G417" s="41"/>
      <c r="H417" s="41"/>
      <c r="I417" s="41"/>
      <c r="J417" s="41"/>
      <c r="K417" s="41"/>
      <c r="L417" s="50"/>
      <c r="M417" s="41"/>
      <c r="N417" s="41"/>
      <c r="O417" s="41"/>
      <c r="P417" s="41"/>
      <c r="Q417" s="41"/>
      <c r="R417" s="41"/>
      <c r="S417" s="41"/>
      <c r="T417" s="41"/>
      <c r="U417" s="41"/>
      <c r="V417" s="41"/>
      <c r="W417" s="41"/>
      <c r="X417" s="41"/>
      <c r="Y417" s="41"/>
      <c r="Z417" s="41"/>
    </row>
    <row r="418" spans="1:26" ht="12.75" customHeight="1">
      <c r="A418" s="51"/>
      <c r="B418" s="41"/>
      <c r="C418" s="41"/>
      <c r="D418" s="41"/>
      <c r="E418" s="41"/>
      <c r="F418" s="41"/>
      <c r="G418" s="41"/>
      <c r="H418" s="41"/>
      <c r="I418" s="41"/>
      <c r="J418" s="41"/>
      <c r="K418" s="41"/>
      <c r="L418" s="50"/>
      <c r="M418" s="41"/>
      <c r="N418" s="41"/>
      <c r="O418" s="41"/>
      <c r="P418" s="41"/>
      <c r="Q418" s="41"/>
      <c r="R418" s="41"/>
      <c r="S418" s="41"/>
      <c r="T418" s="41"/>
      <c r="U418" s="41"/>
      <c r="V418" s="41"/>
      <c r="W418" s="41"/>
      <c r="X418" s="41"/>
      <c r="Y418" s="41"/>
      <c r="Z418" s="41"/>
    </row>
    <row r="419" spans="1:26" ht="12.75" customHeight="1">
      <c r="A419" s="51"/>
      <c r="B419" s="41"/>
      <c r="C419" s="41"/>
      <c r="D419" s="41"/>
      <c r="E419" s="41"/>
      <c r="F419" s="41"/>
      <c r="G419" s="41"/>
      <c r="H419" s="41"/>
      <c r="I419" s="41"/>
      <c r="J419" s="41"/>
      <c r="K419" s="41"/>
      <c r="L419" s="50"/>
      <c r="M419" s="41"/>
      <c r="N419" s="41"/>
      <c r="O419" s="41"/>
      <c r="P419" s="41"/>
      <c r="Q419" s="41"/>
      <c r="R419" s="41"/>
      <c r="S419" s="41"/>
      <c r="T419" s="41"/>
      <c r="U419" s="41"/>
      <c r="V419" s="41"/>
      <c r="W419" s="41"/>
      <c r="X419" s="41"/>
      <c r="Y419" s="41"/>
      <c r="Z419" s="41"/>
    </row>
    <row r="420" spans="1:26" ht="12.75" customHeight="1">
      <c r="A420" s="51"/>
      <c r="B420" s="41"/>
      <c r="C420" s="41"/>
      <c r="D420" s="41"/>
      <c r="E420" s="41"/>
      <c r="F420" s="41"/>
      <c r="G420" s="41"/>
      <c r="H420" s="41"/>
      <c r="I420" s="41"/>
      <c r="J420" s="41"/>
      <c r="K420" s="41"/>
      <c r="L420" s="50"/>
      <c r="M420" s="41"/>
      <c r="N420" s="41"/>
      <c r="O420" s="41"/>
      <c r="P420" s="41"/>
      <c r="Q420" s="41"/>
      <c r="R420" s="41"/>
      <c r="S420" s="41"/>
      <c r="T420" s="41"/>
      <c r="U420" s="41"/>
      <c r="V420" s="41"/>
      <c r="W420" s="41"/>
      <c r="X420" s="41"/>
      <c r="Y420" s="41"/>
      <c r="Z420" s="41"/>
    </row>
    <row r="421" spans="1:26" ht="12.75" customHeight="1">
      <c r="A421" s="51"/>
      <c r="B421" s="41"/>
      <c r="C421" s="41"/>
      <c r="D421" s="41"/>
      <c r="E421" s="41"/>
      <c r="F421" s="41"/>
      <c r="G421" s="41"/>
      <c r="H421" s="41"/>
      <c r="I421" s="41"/>
      <c r="J421" s="41"/>
      <c r="K421" s="41"/>
      <c r="L421" s="50"/>
      <c r="M421" s="41"/>
      <c r="N421" s="41"/>
      <c r="O421" s="41"/>
      <c r="P421" s="41"/>
      <c r="Q421" s="41"/>
      <c r="R421" s="41"/>
      <c r="S421" s="41"/>
      <c r="T421" s="41"/>
      <c r="U421" s="41"/>
      <c r="V421" s="41"/>
      <c r="W421" s="41"/>
      <c r="X421" s="41"/>
      <c r="Y421" s="41"/>
      <c r="Z421" s="41"/>
    </row>
    <row r="422" spans="1:26" ht="12.75" customHeight="1">
      <c r="A422" s="51"/>
      <c r="B422" s="41"/>
      <c r="C422" s="41"/>
      <c r="D422" s="41"/>
      <c r="E422" s="41"/>
      <c r="F422" s="41"/>
      <c r="G422" s="41"/>
      <c r="H422" s="41"/>
      <c r="I422" s="41"/>
      <c r="J422" s="41"/>
      <c r="K422" s="41"/>
      <c r="L422" s="50"/>
      <c r="M422" s="41"/>
      <c r="N422" s="41"/>
      <c r="O422" s="41"/>
      <c r="P422" s="41"/>
      <c r="Q422" s="41"/>
      <c r="R422" s="41"/>
      <c r="S422" s="41"/>
      <c r="T422" s="41"/>
      <c r="U422" s="41"/>
      <c r="V422" s="41"/>
      <c r="W422" s="41"/>
      <c r="X422" s="41"/>
      <c r="Y422" s="41"/>
      <c r="Z422" s="41"/>
    </row>
    <row r="423" spans="1:26" ht="12.75" customHeight="1">
      <c r="A423" s="51"/>
      <c r="B423" s="41"/>
      <c r="C423" s="41"/>
      <c r="D423" s="41"/>
      <c r="E423" s="41"/>
      <c r="F423" s="41"/>
      <c r="G423" s="41"/>
      <c r="H423" s="41"/>
      <c r="I423" s="41"/>
      <c r="J423" s="41"/>
      <c r="K423" s="41"/>
      <c r="L423" s="50"/>
      <c r="M423" s="41"/>
      <c r="N423" s="41"/>
      <c r="O423" s="41"/>
      <c r="P423" s="41"/>
      <c r="Q423" s="41"/>
      <c r="R423" s="41"/>
      <c r="S423" s="41"/>
      <c r="T423" s="41"/>
      <c r="U423" s="41"/>
      <c r="V423" s="41"/>
      <c r="W423" s="41"/>
      <c r="X423" s="41"/>
      <c r="Y423" s="41"/>
      <c r="Z423" s="41"/>
    </row>
    <row r="424" spans="1:26" ht="12.75" customHeight="1">
      <c r="A424" s="51"/>
      <c r="B424" s="41"/>
      <c r="C424" s="41"/>
      <c r="D424" s="41"/>
      <c r="E424" s="41"/>
      <c r="F424" s="41"/>
      <c r="G424" s="41"/>
      <c r="H424" s="41"/>
      <c r="I424" s="41"/>
      <c r="J424" s="41"/>
      <c r="K424" s="41"/>
      <c r="L424" s="50"/>
      <c r="M424" s="41"/>
      <c r="N424" s="41"/>
      <c r="O424" s="41"/>
      <c r="P424" s="41"/>
      <c r="Q424" s="41"/>
      <c r="R424" s="41"/>
      <c r="S424" s="41"/>
      <c r="T424" s="41"/>
      <c r="U424" s="41"/>
      <c r="V424" s="41"/>
      <c r="W424" s="41"/>
      <c r="X424" s="41"/>
      <c r="Y424" s="41"/>
      <c r="Z424" s="41"/>
    </row>
    <row r="425" spans="1:26" ht="12.75" customHeight="1">
      <c r="A425" s="51"/>
      <c r="B425" s="41"/>
      <c r="C425" s="41"/>
      <c r="D425" s="41"/>
      <c r="E425" s="41"/>
      <c r="F425" s="41"/>
      <c r="G425" s="41"/>
      <c r="H425" s="41"/>
      <c r="I425" s="41"/>
      <c r="J425" s="41"/>
      <c r="K425" s="41"/>
      <c r="L425" s="50"/>
      <c r="M425" s="41"/>
      <c r="N425" s="41"/>
      <c r="O425" s="41"/>
      <c r="P425" s="41"/>
      <c r="Q425" s="41"/>
      <c r="R425" s="41"/>
      <c r="S425" s="41"/>
      <c r="T425" s="41"/>
      <c r="U425" s="41"/>
      <c r="V425" s="41"/>
      <c r="W425" s="41"/>
      <c r="X425" s="41"/>
      <c r="Y425" s="41"/>
      <c r="Z425" s="41"/>
    </row>
    <row r="426" spans="1:26" ht="12.75" customHeight="1">
      <c r="A426" s="51"/>
      <c r="B426" s="41"/>
      <c r="C426" s="41"/>
      <c r="D426" s="41"/>
      <c r="E426" s="41"/>
      <c r="F426" s="41"/>
      <c r="G426" s="41"/>
      <c r="H426" s="41"/>
      <c r="I426" s="41"/>
      <c r="J426" s="41"/>
      <c r="K426" s="41"/>
      <c r="L426" s="50"/>
      <c r="M426" s="41"/>
      <c r="N426" s="41"/>
      <c r="O426" s="41"/>
      <c r="P426" s="41"/>
      <c r="Q426" s="41"/>
      <c r="R426" s="41"/>
      <c r="S426" s="41"/>
      <c r="T426" s="41"/>
      <c r="U426" s="41"/>
      <c r="V426" s="41"/>
      <c r="W426" s="41"/>
      <c r="X426" s="41"/>
      <c r="Y426" s="41"/>
      <c r="Z426" s="41"/>
    </row>
    <row r="427" spans="1:26" ht="12.75" customHeight="1">
      <c r="A427" s="51"/>
      <c r="B427" s="41"/>
      <c r="C427" s="41"/>
      <c r="D427" s="41"/>
      <c r="E427" s="41"/>
      <c r="F427" s="41"/>
      <c r="G427" s="41"/>
      <c r="H427" s="41"/>
      <c r="I427" s="41"/>
      <c r="J427" s="41"/>
      <c r="K427" s="41"/>
      <c r="L427" s="50"/>
      <c r="M427" s="41"/>
      <c r="N427" s="41"/>
      <c r="O427" s="41"/>
      <c r="P427" s="41"/>
      <c r="Q427" s="41"/>
      <c r="R427" s="41"/>
      <c r="S427" s="41"/>
      <c r="T427" s="41"/>
      <c r="U427" s="41"/>
      <c r="V427" s="41"/>
      <c r="W427" s="41"/>
      <c r="X427" s="41"/>
      <c r="Y427" s="41"/>
      <c r="Z427" s="41"/>
    </row>
    <row r="428" spans="1:26" ht="12.75" customHeight="1">
      <c r="A428" s="51"/>
      <c r="B428" s="41"/>
      <c r="C428" s="41"/>
      <c r="D428" s="41"/>
      <c r="E428" s="41"/>
      <c r="F428" s="41"/>
      <c r="G428" s="41"/>
      <c r="H428" s="41"/>
      <c r="I428" s="41"/>
      <c r="J428" s="41"/>
      <c r="K428" s="41"/>
      <c r="L428" s="50"/>
      <c r="M428" s="41"/>
      <c r="N428" s="41"/>
      <c r="O428" s="41"/>
      <c r="P428" s="41"/>
      <c r="Q428" s="41"/>
      <c r="R428" s="41"/>
      <c r="S428" s="41"/>
      <c r="T428" s="41"/>
      <c r="U428" s="41"/>
      <c r="V428" s="41"/>
      <c r="W428" s="41"/>
      <c r="X428" s="41"/>
      <c r="Y428" s="41"/>
      <c r="Z428" s="41"/>
    </row>
    <row r="429" spans="1:26" ht="12.75" customHeight="1">
      <c r="A429" s="51"/>
      <c r="B429" s="41"/>
      <c r="C429" s="41"/>
      <c r="D429" s="41"/>
      <c r="E429" s="41"/>
      <c r="F429" s="41"/>
      <c r="G429" s="41"/>
      <c r="H429" s="41"/>
      <c r="I429" s="41"/>
      <c r="J429" s="41"/>
      <c r="K429" s="41"/>
      <c r="L429" s="50"/>
      <c r="M429" s="41"/>
      <c r="N429" s="41"/>
      <c r="O429" s="41"/>
      <c r="P429" s="41"/>
      <c r="Q429" s="41"/>
      <c r="R429" s="41"/>
      <c r="S429" s="41"/>
      <c r="T429" s="41"/>
      <c r="U429" s="41"/>
      <c r="V429" s="41"/>
      <c r="W429" s="41"/>
      <c r="X429" s="41"/>
      <c r="Y429" s="41"/>
      <c r="Z429" s="41"/>
    </row>
    <row r="430" spans="1:26" ht="12.75" customHeight="1">
      <c r="A430" s="51"/>
      <c r="B430" s="41"/>
      <c r="C430" s="41"/>
      <c r="D430" s="41"/>
      <c r="E430" s="41"/>
      <c r="F430" s="41"/>
      <c r="G430" s="41"/>
      <c r="H430" s="41"/>
      <c r="I430" s="41"/>
      <c r="J430" s="41"/>
      <c r="K430" s="41"/>
      <c r="L430" s="50"/>
      <c r="M430" s="41"/>
      <c r="N430" s="41"/>
      <c r="O430" s="41"/>
      <c r="P430" s="41"/>
      <c r="Q430" s="41"/>
      <c r="R430" s="41"/>
      <c r="S430" s="41"/>
      <c r="T430" s="41"/>
      <c r="U430" s="41"/>
      <c r="V430" s="41"/>
      <c r="W430" s="41"/>
      <c r="X430" s="41"/>
      <c r="Y430" s="41"/>
      <c r="Z430" s="41"/>
    </row>
    <row r="431" spans="1:26" ht="12.75" customHeight="1">
      <c r="A431" s="51"/>
      <c r="B431" s="41"/>
      <c r="C431" s="41"/>
      <c r="D431" s="41"/>
      <c r="E431" s="41"/>
      <c r="F431" s="41"/>
      <c r="G431" s="41"/>
      <c r="H431" s="41"/>
      <c r="I431" s="41"/>
      <c r="J431" s="41"/>
      <c r="K431" s="41"/>
      <c r="L431" s="50"/>
      <c r="M431" s="41"/>
      <c r="N431" s="41"/>
      <c r="O431" s="41"/>
      <c r="P431" s="41"/>
      <c r="Q431" s="41"/>
      <c r="R431" s="41"/>
      <c r="S431" s="41"/>
      <c r="T431" s="41"/>
      <c r="U431" s="41"/>
      <c r="V431" s="41"/>
      <c r="W431" s="41"/>
      <c r="X431" s="41"/>
      <c r="Y431" s="41"/>
      <c r="Z431" s="41"/>
    </row>
    <row r="432" spans="1:26" ht="12.75" customHeight="1">
      <c r="A432" s="51"/>
      <c r="B432" s="41"/>
      <c r="C432" s="41"/>
      <c r="D432" s="41"/>
      <c r="E432" s="41"/>
      <c r="F432" s="41"/>
      <c r="G432" s="41"/>
      <c r="H432" s="41"/>
      <c r="I432" s="41"/>
      <c r="J432" s="41"/>
      <c r="K432" s="41"/>
      <c r="L432" s="50"/>
      <c r="M432" s="41"/>
      <c r="N432" s="41"/>
      <c r="O432" s="41"/>
      <c r="P432" s="41"/>
      <c r="Q432" s="41"/>
      <c r="R432" s="41"/>
      <c r="S432" s="41"/>
      <c r="T432" s="41"/>
      <c r="U432" s="41"/>
      <c r="V432" s="41"/>
      <c r="W432" s="41"/>
      <c r="X432" s="41"/>
      <c r="Y432" s="41"/>
      <c r="Z432" s="41"/>
    </row>
    <row r="433" spans="1:26" ht="12.75" customHeight="1">
      <c r="A433" s="51"/>
      <c r="B433" s="41"/>
      <c r="C433" s="41"/>
      <c r="D433" s="41"/>
      <c r="E433" s="41"/>
      <c r="F433" s="41"/>
      <c r="G433" s="41"/>
      <c r="H433" s="41"/>
      <c r="I433" s="41"/>
      <c r="J433" s="41"/>
      <c r="K433" s="41"/>
      <c r="L433" s="50"/>
      <c r="M433" s="41"/>
      <c r="N433" s="41"/>
      <c r="O433" s="41"/>
      <c r="P433" s="41"/>
      <c r="Q433" s="41"/>
      <c r="R433" s="41"/>
      <c r="S433" s="41"/>
      <c r="T433" s="41"/>
      <c r="U433" s="41"/>
      <c r="V433" s="41"/>
      <c r="W433" s="41"/>
      <c r="X433" s="41"/>
      <c r="Y433" s="41"/>
      <c r="Z433" s="41"/>
    </row>
    <row r="434" spans="1:26" ht="12.75" customHeight="1">
      <c r="A434" s="51"/>
      <c r="B434" s="41"/>
      <c r="C434" s="41"/>
      <c r="D434" s="41"/>
      <c r="E434" s="41"/>
      <c r="F434" s="41"/>
      <c r="G434" s="41"/>
      <c r="H434" s="41"/>
      <c r="I434" s="41"/>
      <c r="J434" s="41"/>
      <c r="K434" s="41"/>
      <c r="L434" s="50"/>
      <c r="M434" s="41"/>
      <c r="N434" s="41"/>
      <c r="O434" s="41"/>
      <c r="P434" s="41"/>
      <c r="Q434" s="41"/>
      <c r="R434" s="41"/>
      <c r="S434" s="41"/>
      <c r="T434" s="41"/>
      <c r="U434" s="41"/>
      <c r="V434" s="41"/>
      <c r="W434" s="41"/>
      <c r="X434" s="41"/>
      <c r="Y434" s="41"/>
      <c r="Z434" s="41"/>
    </row>
    <row r="435" spans="1:26" ht="12.75" customHeight="1">
      <c r="A435" s="51"/>
      <c r="B435" s="41"/>
      <c r="C435" s="41"/>
      <c r="D435" s="41"/>
      <c r="E435" s="41"/>
      <c r="F435" s="41"/>
      <c r="G435" s="41"/>
      <c r="H435" s="41"/>
      <c r="I435" s="41"/>
      <c r="J435" s="41"/>
      <c r="K435" s="41"/>
      <c r="L435" s="50"/>
      <c r="M435" s="41"/>
      <c r="N435" s="41"/>
      <c r="O435" s="41"/>
      <c r="P435" s="41"/>
      <c r="Q435" s="41"/>
      <c r="R435" s="41"/>
      <c r="S435" s="41"/>
      <c r="T435" s="41"/>
      <c r="U435" s="41"/>
      <c r="V435" s="41"/>
      <c r="W435" s="41"/>
      <c r="X435" s="41"/>
      <c r="Y435" s="41"/>
      <c r="Z435" s="41"/>
    </row>
    <row r="436" spans="1:26" ht="12.75" customHeight="1">
      <c r="A436" s="51"/>
      <c r="B436" s="41"/>
      <c r="C436" s="41"/>
      <c r="D436" s="41"/>
      <c r="E436" s="41"/>
      <c r="F436" s="41"/>
      <c r="G436" s="41"/>
      <c r="H436" s="41"/>
      <c r="I436" s="41"/>
      <c r="J436" s="41"/>
      <c r="K436" s="41"/>
      <c r="L436" s="50"/>
      <c r="M436" s="41"/>
      <c r="N436" s="41"/>
      <c r="O436" s="41"/>
      <c r="P436" s="41"/>
      <c r="Q436" s="41"/>
      <c r="R436" s="41"/>
      <c r="S436" s="41"/>
      <c r="T436" s="41"/>
      <c r="U436" s="41"/>
      <c r="V436" s="41"/>
      <c r="W436" s="41"/>
      <c r="X436" s="41"/>
      <c r="Y436" s="41"/>
      <c r="Z436" s="41"/>
    </row>
    <row r="437" spans="1:26" ht="12.75" customHeight="1">
      <c r="A437" s="51"/>
      <c r="B437" s="41"/>
      <c r="C437" s="41"/>
      <c r="D437" s="41"/>
      <c r="E437" s="41"/>
      <c r="F437" s="41"/>
      <c r="G437" s="41"/>
      <c r="H437" s="41"/>
      <c r="I437" s="41"/>
      <c r="J437" s="41"/>
      <c r="K437" s="41"/>
      <c r="L437" s="50"/>
      <c r="M437" s="41"/>
      <c r="N437" s="41"/>
      <c r="O437" s="41"/>
      <c r="P437" s="41"/>
      <c r="Q437" s="41"/>
      <c r="R437" s="41"/>
      <c r="S437" s="41"/>
      <c r="T437" s="41"/>
      <c r="U437" s="41"/>
      <c r="V437" s="41"/>
      <c r="W437" s="41"/>
      <c r="X437" s="41"/>
      <c r="Y437" s="41"/>
      <c r="Z437" s="41"/>
    </row>
    <row r="438" spans="1:26" ht="12.75" customHeight="1">
      <c r="A438" s="51"/>
      <c r="B438" s="41"/>
      <c r="C438" s="41"/>
      <c r="D438" s="41"/>
      <c r="E438" s="41"/>
      <c r="F438" s="41"/>
      <c r="G438" s="41"/>
      <c r="H438" s="41"/>
      <c r="I438" s="41"/>
      <c r="J438" s="41"/>
      <c r="K438" s="41"/>
      <c r="L438" s="50"/>
      <c r="M438" s="41"/>
      <c r="N438" s="41"/>
      <c r="O438" s="41"/>
      <c r="P438" s="41"/>
      <c r="Q438" s="41"/>
      <c r="R438" s="41"/>
      <c r="S438" s="41"/>
      <c r="T438" s="41"/>
      <c r="U438" s="41"/>
      <c r="V438" s="41"/>
      <c r="W438" s="41"/>
      <c r="X438" s="41"/>
      <c r="Y438" s="41"/>
      <c r="Z438" s="41"/>
    </row>
    <row r="439" spans="1:26" ht="12.75" customHeight="1">
      <c r="A439" s="51"/>
      <c r="B439" s="41"/>
      <c r="C439" s="41"/>
      <c r="D439" s="41"/>
      <c r="E439" s="41"/>
      <c r="F439" s="41"/>
      <c r="G439" s="41"/>
      <c r="H439" s="41"/>
      <c r="I439" s="41"/>
      <c r="J439" s="41"/>
      <c r="K439" s="41"/>
      <c r="L439" s="50"/>
      <c r="M439" s="41"/>
      <c r="N439" s="41"/>
      <c r="O439" s="41"/>
      <c r="P439" s="41"/>
      <c r="Q439" s="41"/>
      <c r="R439" s="41"/>
      <c r="S439" s="41"/>
      <c r="T439" s="41"/>
      <c r="U439" s="41"/>
      <c r="V439" s="41"/>
      <c r="W439" s="41"/>
      <c r="X439" s="41"/>
      <c r="Y439" s="41"/>
      <c r="Z439" s="41"/>
    </row>
    <row r="440" spans="1:26" ht="12.75" customHeight="1">
      <c r="A440" s="51"/>
      <c r="B440" s="41"/>
      <c r="C440" s="41"/>
      <c r="D440" s="41"/>
      <c r="E440" s="41"/>
      <c r="F440" s="41"/>
      <c r="G440" s="41"/>
      <c r="H440" s="41"/>
      <c r="I440" s="41"/>
      <c r="J440" s="41"/>
      <c r="K440" s="41"/>
      <c r="L440" s="50"/>
      <c r="M440" s="41"/>
      <c r="N440" s="41"/>
      <c r="O440" s="41"/>
      <c r="P440" s="41"/>
      <c r="Q440" s="41"/>
      <c r="R440" s="41"/>
      <c r="S440" s="41"/>
      <c r="T440" s="41"/>
      <c r="U440" s="41"/>
      <c r="V440" s="41"/>
      <c r="W440" s="41"/>
      <c r="X440" s="41"/>
      <c r="Y440" s="41"/>
      <c r="Z440" s="41"/>
    </row>
    <row r="441" spans="1:26" ht="12.75" customHeight="1">
      <c r="A441" s="51"/>
      <c r="B441" s="41"/>
      <c r="C441" s="41"/>
      <c r="D441" s="41"/>
      <c r="E441" s="41"/>
      <c r="F441" s="41"/>
      <c r="G441" s="41"/>
      <c r="H441" s="41"/>
      <c r="I441" s="41"/>
      <c r="J441" s="41"/>
      <c r="K441" s="41"/>
      <c r="L441" s="50"/>
      <c r="M441" s="41"/>
      <c r="N441" s="41"/>
      <c r="O441" s="41"/>
      <c r="P441" s="41"/>
      <c r="Q441" s="41"/>
      <c r="R441" s="41"/>
      <c r="S441" s="41"/>
      <c r="T441" s="41"/>
      <c r="U441" s="41"/>
      <c r="V441" s="41"/>
      <c r="W441" s="41"/>
      <c r="X441" s="41"/>
      <c r="Y441" s="41"/>
      <c r="Z441" s="41"/>
    </row>
    <row r="442" spans="1:26" ht="12.75" customHeight="1">
      <c r="A442" s="51"/>
      <c r="B442" s="41"/>
      <c r="C442" s="41"/>
      <c r="D442" s="41"/>
      <c r="E442" s="41"/>
      <c r="F442" s="41"/>
      <c r="G442" s="41"/>
      <c r="H442" s="41"/>
      <c r="I442" s="41"/>
      <c r="J442" s="41"/>
      <c r="K442" s="41"/>
      <c r="L442" s="50"/>
      <c r="M442" s="41"/>
      <c r="N442" s="41"/>
      <c r="O442" s="41"/>
      <c r="P442" s="41"/>
      <c r="Q442" s="41"/>
      <c r="R442" s="41"/>
      <c r="S442" s="41"/>
      <c r="T442" s="41"/>
      <c r="U442" s="41"/>
      <c r="V442" s="41"/>
      <c r="W442" s="41"/>
      <c r="X442" s="41"/>
      <c r="Y442" s="41"/>
      <c r="Z442" s="41"/>
    </row>
    <row r="443" spans="1:26" ht="12.75" customHeight="1">
      <c r="A443" s="51"/>
      <c r="B443" s="41"/>
      <c r="C443" s="41"/>
      <c r="D443" s="41"/>
      <c r="E443" s="41"/>
      <c r="F443" s="41"/>
      <c r="G443" s="41"/>
      <c r="H443" s="41"/>
      <c r="I443" s="41"/>
      <c r="J443" s="41"/>
      <c r="K443" s="41"/>
      <c r="L443" s="50"/>
      <c r="M443" s="41"/>
      <c r="N443" s="41"/>
      <c r="O443" s="41"/>
      <c r="P443" s="41"/>
      <c r="Q443" s="41"/>
      <c r="R443" s="41"/>
      <c r="S443" s="41"/>
      <c r="T443" s="41"/>
      <c r="U443" s="41"/>
      <c r="V443" s="41"/>
      <c r="W443" s="41"/>
      <c r="X443" s="41"/>
      <c r="Y443" s="41"/>
      <c r="Z443" s="41"/>
    </row>
    <row r="444" spans="1:26" ht="12.75" customHeight="1">
      <c r="A444" s="51"/>
      <c r="B444" s="41"/>
      <c r="C444" s="41"/>
      <c r="D444" s="41"/>
      <c r="E444" s="41"/>
      <c r="F444" s="41"/>
      <c r="G444" s="41"/>
      <c r="H444" s="41"/>
      <c r="I444" s="41"/>
      <c r="J444" s="41"/>
      <c r="K444" s="41"/>
      <c r="L444" s="50"/>
      <c r="M444" s="41"/>
      <c r="N444" s="41"/>
      <c r="O444" s="41"/>
      <c r="P444" s="41"/>
      <c r="Q444" s="41"/>
      <c r="R444" s="41"/>
      <c r="S444" s="41"/>
      <c r="T444" s="41"/>
      <c r="U444" s="41"/>
      <c r="V444" s="41"/>
      <c r="W444" s="41"/>
      <c r="X444" s="41"/>
      <c r="Y444" s="41"/>
      <c r="Z444" s="41"/>
    </row>
    <row r="445" spans="1:26" ht="12.75" customHeight="1">
      <c r="A445" s="51"/>
      <c r="B445" s="41"/>
      <c r="C445" s="41"/>
      <c r="D445" s="41"/>
      <c r="E445" s="41"/>
      <c r="F445" s="41"/>
      <c r="G445" s="41"/>
      <c r="H445" s="41"/>
      <c r="I445" s="41"/>
      <c r="J445" s="41"/>
      <c r="K445" s="41"/>
      <c r="L445" s="50"/>
      <c r="M445" s="41"/>
      <c r="N445" s="41"/>
      <c r="O445" s="41"/>
      <c r="P445" s="41"/>
      <c r="Q445" s="41"/>
      <c r="R445" s="41"/>
      <c r="S445" s="41"/>
      <c r="T445" s="41"/>
      <c r="U445" s="41"/>
      <c r="V445" s="41"/>
      <c r="W445" s="41"/>
      <c r="X445" s="41"/>
      <c r="Y445" s="41"/>
      <c r="Z445" s="41"/>
    </row>
    <row r="446" spans="1:26" ht="12.75" customHeight="1">
      <c r="A446" s="51"/>
      <c r="B446" s="41"/>
      <c r="C446" s="41"/>
      <c r="D446" s="41"/>
      <c r="E446" s="41"/>
      <c r="F446" s="41"/>
      <c r="G446" s="41"/>
      <c r="H446" s="41"/>
      <c r="I446" s="41"/>
      <c r="J446" s="41"/>
      <c r="K446" s="41"/>
      <c r="L446" s="50"/>
      <c r="M446" s="41"/>
      <c r="N446" s="41"/>
      <c r="O446" s="41"/>
      <c r="P446" s="41"/>
      <c r="Q446" s="41"/>
      <c r="R446" s="41"/>
      <c r="S446" s="41"/>
      <c r="T446" s="41"/>
      <c r="U446" s="41"/>
      <c r="V446" s="41"/>
      <c r="W446" s="41"/>
      <c r="X446" s="41"/>
      <c r="Y446" s="41"/>
      <c r="Z446" s="41"/>
    </row>
    <row r="447" spans="1:26" ht="12.75" customHeight="1">
      <c r="A447" s="51"/>
      <c r="B447" s="41"/>
      <c r="C447" s="41"/>
      <c r="D447" s="41"/>
      <c r="E447" s="41"/>
      <c r="F447" s="41"/>
      <c r="G447" s="41"/>
      <c r="H447" s="41"/>
      <c r="I447" s="41"/>
      <c r="J447" s="41"/>
      <c r="K447" s="41"/>
      <c r="L447" s="50"/>
      <c r="M447" s="41"/>
      <c r="N447" s="41"/>
      <c r="O447" s="41"/>
      <c r="P447" s="41"/>
      <c r="Q447" s="41"/>
      <c r="R447" s="41"/>
      <c r="S447" s="41"/>
      <c r="T447" s="41"/>
      <c r="U447" s="41"/>
      <c r="V447" s="41"/>
      <c r="W447" s="41"/>
      <c r="X447" s="41"/>
      <c r="Y447" s="41"/>
      <c r="Z447" s="41"/>
    </row>
    <row r="448" spans="1:26" ht="12.75" customHeight="1">
      <c r="A448" s="51"/>
      <c r="B448" s="41"/>
      <c r="C448" s="41"/>
      <c r="D448" s="41"/>
      <c r="E448" s="41"/>
      <c r="F448" s="41"/>
      <c r="G448" s="41"/>
      <c r="H448" s="41"/>
      <c r="I448" s="41"/>
      <c r="J448" s="41"/>
      <c r="K448" s="41"/>
      <c r="L448" s="50"/>
      <c r="M448" s="41"/>
      <c r="N448" s="41"/>
      <c r="O448" s="41"/>
      <c r="P448" s="41"/>
      <c r="Q448" s="41"/>
      <c r="R448" s="41"/>
      <c r="S448" s="41"/>
      <c r="T448" s="41"/>
      <c r="U448" s="41"/>
      <c r="V448" s="41"/>
      <c r="W448" s="41"/>
      <c r="X448" s="41"/>
      <c r="Y448" s="41"/>
      <c r="Z448" s="41"/>
    </row>
    <row r="449" spans="1:26" ht="12.75" customHeight="1">
      <c r="A449" s="51"/>
      <c r="B449" s="41"/>
      <c r="C449" s="41"/>
      <c r="D449" s="41"/>
      <c r="E449" s="41"/>
      <c r="F449" s="41"/>
      <c r="G449" s="41"/>
      <c r="H449" s="41"/>
      <c r="I449" s="41"/>
      <c r="J449" s="41"/>
      <c r="K449" s="41"/>
      <c r="L449" s="50"/>
      <c r="M449" s="41"/>
      <c r="N449" s="41"/>
      <c r="O449" s="41"/>
      <c r="P449" s="41"/>
      <c r="Q449" s="41"/>
      <c r="R449" s="41"/>
      <c r="S449" s="41"/>
      <c r="T449" s="41"/>
      <c r="U449" s="41"/>
      <c r="V449" s="41"/>
      <c r="W449" s="41"/>
      <c r="X449" s="41"/>
      <c r="Y449" s="41"/>
      <c r="Z449" s="41"/>
    </row>
    <row r="450" spans="1:26" ht="12.75" customHeight="1">
      <c r="A450" s="51"/>
      <c r="B450" s="41"/>
      <c r="C450" s="41"/>
      <c r="D450" s="41"/>
      <c r="E450" s="41"/>
      <c r="F450" s="41"/>
      <c r="G450" s="41"/>
      <c r="H450" s="41"/>
      <c r="I450" s="41"/>
      <c r="J450" s="41"/>
      <c r="K450" s="41"/>
      <c r="L450" s="50"/>
      <c r="M450" s="41"/>
      <c r="N450" s="41"/>
      <c r="O450" s="41"/>
      <c r="P450" s="41"/>
      <c r="Q450" s="41"/>
      <c r="R450" s="41"/>
      <c r="S450" s="41"/>
      <c r="T450" s="41"/>
      <c r="U450" s="41"/>
      <c r="V450" s="41"/>
      <c r="W450" s="41"/>
      <c r="X450" s="41"/>
      <c r="Y450" s="41"/>
      <c r="Z450" s="41"/>
    </row>
    <row r="451" spans="1:26" ht="12.75" customHeight="1">
      <c r="A451" s="51"/>
      <c r="B451" s="41"/>
      <c r="C451" s="41"/>
      <c r="D451" s="41"/>
      <c r="E451" s="41"/>
      <c r="F451" s="41"/>
      <c r="G451" s="41"/>
      <c r="H451" s="41"/>
      <c r="I451" s="41"/>
      <c r="J451" s="41"/>
      <c r="K451" s="41"/>
      <c r="L451" s="50"/>
      <c r="M451" s="41"/>
      <c r="N451" s="41"/>
      <c r="O451" s="41"/>
      <c r="P451" s="41"/>
      <c r="Q451" s="41"/>
      <c r="R451" s="41"/>
      <c r="S451" s="41"/>
      <c r="T451" s="41"/>
      <c r="U451" s="41"/>
      <c r="V451" s="41"/>
      <c r="W451" s="41"/>
      <c r="X451" s="41"/>
      <c r="Y451" s="41"/>
      <c r="Z451" s="41"/>
    </row>
    <row r="452" spans="1:26" ht="12.75" customHeight="1">
      <c r="A452" s="51"/>
      <c r="B452" s="41"/>
      <c r="C452" s="41"/>
      <c r="D452" s="41"/>
      <c r="E452" s="41"/>
      <c r="F452" s="41"/>
      <c r="G452" s="41"/>
      <c r="H452" s="41"/>
      <c r="I452" s="41"/>
      <c r="J452" s="41"/>
      <c r="K452" s="41"/>
      <c r="L452" s="50"/>
      <c r="M452" s="41"/>
      <c r="N452" s="41"/>
      <c r="O452" s="41"/>
      <c r="P452" s="41"/>
      <c r="Q452" s="41"/>
      <c r="R452" s="41"/>
      <c r="S452" s="41"/>
      <c r="T452" s="41"/>
      <c r="U452" s="41"/>
      <c r="V452" s="41"/>
      <c r="W452" s="41"/>
      <c r="X452" s="41"/>
      <c r="Y452" s="41"/>
      <c r="Z452" s="41"/>
    </row>
    <row r="453" spans="1:26" ht="12.75" customHeight="1">
      <c r="A453" s="51"/>
      <c r="B453" s="41"/>
      <c r="C453" s="41"/>
      <c r="D453" s="41"/>
      <c r="E453" s="41"/>
      <c r="F453" s="41"/>
      <c r="G453" s="41"/>
      <c r="H453" s="41"/>
      <c r="I453" s="41"/>
      <c r="J453" s="41"/>
      <c r="K453" s="41"/>
      <c r="L453" s="50"/>
      <c r="M453" s="41"/>
      <c r="N453" s="41"/>
      <c r="O453" s="41"/>
      <c r="P453" s="41"/>
      <c r="Q453" s="41"/>
      <c r="R453" s="41"/>
      <c r="S453" s="41"/>
      <c r="T453" s="41"/>
      <c r="U453" s="41"/>
      <c r="V453" s="41"/>
      <c r="W453" s="41"/>
      <c r="X453" s="41"/>
      <c r="Y453" s="41"/>
      <c r="Z453" s="41"/>
    </row>
    <row r="454" spans="1:26" ht="12.75" customHeight="1">
      <c r="A454" s="51"/>
      <c r="B454" s="41"/>
      <c r="C454" s="41"/>
      <c r="D454" s="41"/>
      <c r="E454" s="41"/>
      <c r="F454" s="41"/>
      <c r="G454" s="41"/>
      <c r="H454" s="41"/>
      <c r="I454" s="41"/>
      <c r="J454" s="41"/>
      <c r="K454" s="41"/>
      <c r="L454" s="50"/>
      <c r="M454" s="41"/>
      <c r="N454" s="41"/>
      <c r="O454" s="41"/>
      <c r="P454" s="41"/>
      <c r="Q454" s="41"/>
      <c r="R454" s="41"/>
      <c r="S454" s="41"/>
      <c r="T454" s="41"/>
      <c r="U454" s="41"/>
      <c r="V454" s="41"/>
      <c r="W454" s="41"/>
      <c r="X454" s="41"/>
      <c r="Y454" s="41"/>
      <c r="Z454" s="41"/>
    </row>
    <row r="455" spans="1:26" ht="12.75" customHeight="1">
      <c r="A455" s="51"/>
      <c r="B455" s="41"/>
      <c r="C455" s="41"/>
      <c r="D455" s="41"/>
      <c r="E455" s="41"/>
      <c r="F455" s="41"/>
      <c r="G455" s="41"/>
      <c r="H455" s="41"/>
      <c r="I455" s="41"/>
      <c r="J455" s="41"/>
      <c r="K455" s="41"/>
      <c r="L455" s="50"/>
      <c r="M455" s="41"/>
      <c r="N455" s="41"/>
      <c r="O455" s="41"/>
      <c r="P455" s="41"/>
      <c r="Q455" s="41"/>
      <c r="R455" s="41"/>
      <c r="S455" s="41"/>
      <c r="T455" s="41"/>
      <c r="U455" s="41"/>
      <c r="V455" s="41"/>
      <c r="W455" s="41"/>
      <c r="X455" s="41"/>
      <c r="Y455" s="41"/>
      <c r="Z455" s="41"/>
    </row>
    <row r="456" spans="1:26" ht="12.75" customHeight="1">
      <c r="A456" s="51"/>
      <c r="B456" s="41"/>
      <c r="C456" s="41"/>
      <c r="D456" s="41"/>
      <c r="E456" s="41"/>
      <c r="F456" s="41"/>
      <c r="G456" s="41"/>
      <c r="H456" s="41"/>
      <c r="I456" s="41"/>
      <c r="J456" s="41"/>
      <c r="K456" s="41"/>
      <c r="L456" s="50"/>
      <c r="M456" s="41"/>
      <c r="N456" s="41"/>
      <c r="O456" s="41"/>
      <c r="P456" s="41"/>
      <c r="Q456" s="41"/>
      <c r="R456" s="41"/>
      <c r="S456" s="41"/>
      <c r="T456" s="41"/>
      <c r="U456" s="41"/>
      <c r="V456" s="41"/>
      <c r="W456" s="41"/>
      <c r="X456" s="41"/>
      <c r="Y456" s="41"/>
      <c r="Z456" s="41"/>
    </row>
    <row r="457" spans="1:26" ht="12.75" customHeight="1">
      <c r="A457" s="51"/>
      <c r="B457" s="41"/>
      <c r="C457" s="41"/>
      <c r="D457" s="41"/>
      <c r="E457" s="41"/>
      <c r="F457" s="41"/>
      <c r="G457" s="41"/>
      <c r="H457" s="41"/>
      <c r="I457" s="41"/>
      <c r="J457" s="41"/>
      <c r="K457" s="41"/>
      <c r="L457" s="50"/>
      <c r="M457" s="41"/>
      <c r="N457" s="41"/>
      <c r="O457" s="41"/>
      <c r="P457" s="41"/>
      <c r="Q457" s="41"/>
      <c r="R457" s="41"/>
      <c r="S457" s="41"/>
      <c r="T457" s="41"/>
      <c r="U457" s="41"/>
      <c r="V457" s="41"/>
      <c r="W457" s="41"/>
      <c r="X457" s="41"/>
      <c r="Y457" s="41"/>
      <c r="Z457" s="41"/>
    </row>
    <row r="458" spans="1:26" ht="12.75" customHeight="1">
      <c r="A458" s="51"/>
      <c r="B458" s="41"/>
      <c r="C458" s="41"/>
      <c r="D458" s="41"/>
      <c r="E458" s="41"/>
      <c r="F458" s="41"/>
      <c r="G458" s="41"/>
      <c r="H458" s="41"/>
      <c r="I458" s="41"/>
      <c r="J458" s="41"/>
      <c r="K458" s="41"/>
      <c r="L458" s="50"/>
      <c r="M458" s="41"/>
      <c r="N458" s="41"/>
      <c r="O458" s="41"/>
      <c r="P458" s="41"/>
      <c r="Q458" s="41"/>
      <c r="R458" s="41"/>
      <c r="S458" s="41"/>
      <c r="T458" s="41"/>
      <c r="U458" s="41"/>
      <c r="V458" s="41"/>
      <c r="W458" s="41"/>
      <c r="X458" s="41"/>
      <c r="Y458" s="41"/>
      <c r="Z458" s="41"/>
    </row>
    <row r="459" spans="1:26" ht="12.75" customHeight="1">
      <c r="A459" s="51"/>
      <c r="B459" s="41"/>
      <c r="C459" s="41"/>
      <c r="D459" s="41"/>
      <c r="E459" s="41"/>
      <c r="F459" s="41"/>
      <c r="G459" s="41"/>
      <c r="H459" s="41"/>
      <c r="I459" s="41"/>
      <c r="J459" s="41"/>
      <c r="K459" s="41"/>
      <c r="L459" s="50"/>
      <c r="M459" s="41"/>
      <c r="N459" s="41"/>
      <c r="O459" s="41"/>
      <c r="P459" s="41"/>
      <c r="Q459" s="41"/>
      <c r="R459" s="41"/>
      <c r="S459" s="41"/>
      <c r="T459" s="41"/>
      <c r="U459" s="41"/>
      <c r="V459" s="41"/>
      <c r="W459" s="41"/>
      <c r="X459" s="41"/>
      <c r="Y459" s="41"/>
      <c r="Z459" s="41"/>
    </row>
    <row r="460" spans="1:26" ht="12.75" customHeight="1">
      <c r="A460" s="51"/>
      <c r="B460" s="41"/>
      <c r="C460" s="41"/>
      <c r="D460" s="41"/>
      <c r="E460" s="41"/>
      <c r="F460" s="41"/>
      <c r="G460" s="41"/>
      <c r="H460" s="41"/>
      <c r="I460" s="41"/>
      <c r="J460" s="41"/>
      <c r="K460" s="41"/>
      <c r="L460" s="50"/>
      <c r="M460" s="41"/>
      <c r="N460" s="41"/>
      <c r="O460" s="41"/>
      <c r="P460" s="41"/>
      <c r="Q460" s="41"/>
      <c r="R460" s="41"/>
      <c r="S460" s="41"/>
      <c r="T460" s="41"/>
      <c r="U460" s="41"/>
      <c r="V460" s="41"/>
      <c r="W460" s="41"/>
      <c r="X460" s="41"/>
      <c r="Y460" s="41"/>
      <c r="Z460" s="41"/>
    </row>
    <row r="461" spans="1:26" ht="12.75" customHeight="1">
      <c r="A461" s="51"/>
      <c r="B461" s="41"/>
      <c r="C461" s="41"/>
      <c r="D461" s="41"/>
      <c r="E461" s="41"/>
      <c r="F461" s="41"/>
      <c r="G461" s="41"/>
      <c r="H461" s="41"/>
      <c r="I461" s="41"/>
      <c r="J461" s="41"/>
      <c r="K461" s="41"/>
      <c r="L461" s="50"/>
      <c r="M461" s="41"/>
      <c r="N461" s="41"/>
      <c r="O461" s="41"/>
      <c r="P461" s="41"/>
      <c r="Q461" s="41"/>
      <c r="R461" s="41"/>
      <c r="S461" s="41"/>
      <c r="T461" s="41"/>
      <c r="U461" s="41"/>
      <c r="V461" s="41"/>
      <c r="W461" s="41"/>
      <c r="X461" s="41"/>
      <c r="Y461" s="41"/>
      <c r="Z461" s="41"/>
    </row>
    <row r="462" spans="1:26" ht="12.75" customHeight="1">
      <c r="A462" s="51"/>
      <c r="B462" s="41"/>
      <c r="C462" s="41"/>
      <c r="D462" s="41"/>
      <c r="E462" s="41"/>
      <c r="F462" s="41"/>
      <c r="G462" s="41"/>
      <c r="H462" s="41"/>
      <c r="I462" s="41"/>
      <c r="J462" s="41"/>
      <c r="K462" s="41"/>
      <c r="L462" s="50"/>
      <c r="M462" s="41"/>
      <c r="N462" s="41"/>
      <c r="O462" s="41"/>
      <c r="P462" s="41"/>
      <c r="Q462" s="41"/>
      <c r="R462" s="41"/>
      <c r="S462" s="41"/>
      <c r="T462" s="41"/>
      <c r="U462" s="41"/>
      <c r="V462" s="41"/>
      <c r="W462" s="41"/>
      <c r="X462" s="41"/>
      <c r="Y462" s="41"/>
      <c r="Z462" s="41"/>
    </row>
    <row r="463" spans="1:26" ht="12.75" customHeight="1">
      <c r="A463" s="51"/>
      <c r="B463" s="41"/>
      <c r="C463" s="41"/>
      <c r="D463" s="41"/>
      <c r="E463" s="41"/>
      <c r="F463" s="41"/>
      <c r="G463" s="41"/>
      <c r="H463" s="41"/>
      <c r="I463" s="41"/>
      <c r="J463" s="41"/>
      <c r="K463" s="41"/>
      <c r="L463" s="50"/>
      <c r="M463" s="41"/>
      <c r="N463" s="41"/>
      <c r="O463" s="41"/>
      <c r="P463" s="41"/>
      <c r="Q463" s="41"/>
      <c r="R463" s="41"/>
      <c r="S463" s="41"/>
      <c r="T463" s="41"/>
      <c r="U463" s="41"/>
      <c r="V463" s="41"/>
      <c r="W463" s="41"/>
      <c r="X463" s="41"/>
      <c r="Y463" s="41"/>
      <c r="Z463" s="41"/>
    </row>
    <row r="464" spans="1:26" ht="12.75" customHeight="1">
      <c r="A464" s="51"/>
      <c r="B464" s="41"/>
      <c r="C464" s="41"/>
      <c r="D464" s="41"/>
      <c r="E464" s="41"/>
      <c r="F464" s="41"/>
      <c r="G464" s="41"/>
      <c r="H464" s="41"/>
      <c r="I464" s="41"/>
      <c r="J464" s="41"/>
      <c r="K464" s="41"/>
      <c r="L464" s="50"/>
      <c r="M464" s="41"/>
      <c r="N464" s="41"/>
      <c r="O464" s="41"/>
      <c r="P464" s="41"/>
      <c r="Q464" s="41"/>
      <c r="R464" s="41"/>
      <c r="S464" s="41"/>
      <c r="T464" s="41"/>
      <c r="U464" s="41"/>
      <c r="V464" s="41"/>
      <c r="W464" s="41"/>
      <c r="X464" s="41"/>
      <c r="Y464" s="41"/>
      <c r="Z464" s="41"/>
    </row>
    <row r="465" spans="1:26" ht="12.75" customHeight="1">
      <c r="A465" s="51"/>
      <c r="B465" s="41"/>
      <c r="C465" s="41"/>
      <c r="D465" s="41"/>
      <c r="E465" s="41"/>
      <c r="F465" s="41"/>
      <c r="G465" s="41"/>
      <c r="H465" s="41"/>
      <c r="I465" s="41"/>
      <c r="J465" s="41"/>
      <c r="K465" s="41"/>
      <c r="L465" s="50"/>
      <c r="M465" s="41"/>
      <c r="N465" s="41"/>
      <c r="O465" s="41"/>
      <c r="P465" s="41"/>
      <c r="Q465" s="41"/>
      <c r="R465" s="41"/>
      <c r="S465" s="41"/>
      <c r="T465" s="41"/>
      <c r="U465" s="41"/>
      <c r="V465" s="41"/>
      <c r="W465" s="41"/>
      <c r="X465" s="41"/>
      <c r="Y465" s="41"/>
      <c r="Z465" s="41"/>
    </row>
    <row r="466" spans="1:26" ht="12.75" customHeight="1">
      <c r="A466" s="51"/>
      <c r="B466" s="41"/>
      <c r="C466" s="41"/>
      <c r="D466" s="41"/>
      <c r="E466" s="41"/>
      <c r="F466" s="41"/>
      <c r="G466" s="41"/>
      <c r="H466" s="41"/>
      <c r="I466" s="41"/>
      <c r="J466" s="41"/>
      <c r="K466" s="41"/>
      <c r="L466" s="50"/>
      <c r="M466" s="41"/>
      <c r="N466" s="41"/>
      <c r="O466" s="41"/>
      <c r="P466" s="41"/>
      <c r="Q466" s="41"/>
      <c r="R466" s="41"/>
      <c r="S466" s="41"/>
      <c r="T466" s="41"/>
      <c r="U466" s="41"/>
      <c r="V466" s="41"/>
      <c r="W466" s="41"/>
      <c r="X466" s="41"/>
      <c r="Y466" s="41"/>
      <c r="Z466" s="41"/>
    </row>
    <row r="467" spans="1:26" ht="12.75" customHeight="1">
      <c r="A467" s="51"/>
      <c r="B467" s="41"/>
      <c r="C467" s="41"/>
      <c r="D467" s="41"/>
      <c r="E467" s="41"/>
      <c r="F467" s="41"/>
      <c r="G467" s="41"/>
      <c r="H467" s="41"/>
      <c r="I467" s="41"/>
      <c r="J467" s="41"/>
      <c r="K467" s="41"/>
      <c r="L467" s="50"/>
      <c r="M467" s="41"/>
      <c r="N467" s="41"/>
      <c r="O467" s="41"/>
      <c r="P467" s="41"/>
      <c r="Q467" s="41"/>
      <c r="R467" s="41"/>
      <c r="S467" s="41"/>
      <c r="T467" s="41"/>
      <c r="U467" s="41"/>
      <c r="V467" s="41"/>
      <c r="W467" s="41"/>
      <c r="X467" s="41"/>
      <c r="Y467" s="41"/>
      <c r="Z467" s="41"/>
    </row>
    <row r="468" spans="1:26" ht="12.75" customHeight="1">
      <c r="A468" s="51"/>
      <c r="B468" s="41"/>
      <c r="C468" s="41"/>
      <c r="D468" s="41"/>
      <c r="E468" s="41"/>
      <c r="F468" s="41"/>
      <c r="G468" s="41"/>
      <c r="H468" s="41"/>
      <c r="I468" s="41"/>
      <c r="J468" s="41"/>
      <c r="K468" s="41"/>
      <c r="L468" s="50"/>
      <c r="M468" s="41"/>
      <c r="N468" s="41"/>
      <c r="O468" s="41"/>
      <c r="P468" s="41"/>
      <c r="Q468" s="41"/>
      <c r="R468" s="41"/>
      <c r="S468" s="41"/>
      <c r="T468" s="41"/>
      <c r="U468" s="41"/>
      <c r="V468" s="41"/>
      <c r="W468" s="41"/>
      <c r="X468" s="41"/>
      <c r="Y468" s="41"/>
      <c r="Z468" s="41"/>
    </row>
    <row r="469" spans="1:26" ht="12.75" customHeight="1">
      <c r="A469" s="51"/>
      <c r="B469" s="41"/>
      <c r="C469" s="41"/>
      <c r="D469" s="41"/>
      <c r="E469" s="41"/>
      <c r="F469" s="41"/>
      <c r="G469" s="41"/>
      <c r="H469" s="41"/>
      <c r="I469" s="41"/>
      <c r="J469" s="41"/>
      <c r="K469" s="41"/>
      <c r="L469" s="50"/>
      <c r="M469" s="41"/>
      <c r="N469" s="41"/>
      <c r="O469" s="41"/>
      <c r="P469" s="41"/>
      <c r="Q469" s="41"/>
      <c r="R469" s="41"/>
      <c r="S469" s="41"/>
      <c r="T469" s="41"/>
      <c r="U469" s="41"/>
      <c r="V469" s="41"/>
      <c r="W469" s="41"/>
      <c r="X469" s="41"/>
      <c r="Y469" s="41"/>
      <c r="Z469" s="41"/>
    </row>
    <row r="470" spans="1:26" ht="12.75" customHeight="1">
      <c r="A470" s="51"/>
      <c r="B470" s="41"/>
      <c r="C470" s="41"/>
      <c r="D470" s="41"/>
      <c r="E470" s="41"/>
      <c r="F470" s="41"/>
      <c r="G470" s="41"/>
      <c r="H470" s="41"/>
      <c r="I470" s="41"/>
      <c r="J470" s="41"/>
      <c r="K470" s="41"/>
      <c r="L470" s="50"/>
      <c r="M470" s="41"/>
      <c r="N470" s="41"/>
      <c r="O470" s="41"/>
      <c r="P470" s="41"/>
      <c r="Q470" s="41"/>
      <c r="R470" s="41"/>
      <c r="S470" s="41"/>
      <c r="T470" s="41"/>
      <c r="U470" s="41"/>
      <c r="V470" s="41"/>
      <c r="W470" s="41"/>
      <c r="X470" s="41"/>
      <c r="Y470" s="41"/>
      <c r="Z470" s="41"/>
    </row>
    <row r="471" spans="1:26" ht="12.75" customHeight="1">
      <c r="A471" s="51"/>
      <c r="B471" s="41"/>
      <c r="C471" s="41"/>
      <c r="D471" s="41"/>
      <c r="E471" s="41"/>
      <c r="F471" s="41"/>
      <c r="G471" s="41"/>
      <c r="H471" s="41"/>
      <c r="I471" s="41"/>
      <c r="J471" s="41"/>
      <c r="K471" s="41"/>
      <c r="L471" s="50"/>
      <c r="M471" s="41"/>
      <c r="N471" s="41"/>
      <c r="O471" s="41"/>
      <c r="P471" s="41"/>
      <c r="Q471" s="41"/>
      <c r="R471" s="41"/>
      <c r="S471" s="41"/>
      <c r="T471" s="41"/>
      <c r="U471" s="41"/>
      <c r="V471" s="41"/>
      <c r="W471" s="41"/>
      <c r="X471" s="41"/>
      <c r="Y471" s="41"/>
      <c r="Z471" s="41"/>
    </row>
    <row r="472" spans="1:26" ht="12.75" customHeight="1">
      <c r="A472" s="51"/>
      <c r="B472" s="41"/>
      <c r="C472" s="41"/>
      <c r="D472" s="41"/>
      <c r="E472" s="41"/>
      <c r="F472" s="41"/>
      <c r="G472" s="41"/>
      <c r="H472" s="41"/>
      <c r="I472" s="41"/>
      <c r="J472" s="41"/>
      <c r="K472" s="41"/>
      <c r="L472" s="50"/>
      <c r="M472" s="41"/>
      <c r="N472" s="41"/>
      <c r="O472" s="41"/>
      <c r="P472" s="41"/>
      <c r="Q472" s="41"/>
      <c r="R472" s="41"/>
      <c r="S472" s="41"/>
      <c r="T472" s="41"/>
      <c r="U472" s="41"/>
      <c r="V472" s="41"/>
      <c r="W472" s="41"/>
      <c r="X472" s="41"/>
      <c r="Y472" s="41"/>
      <c r="Z472" s="41"/>
    </row>
    <row r="473" spans="1:26" ht="12.75" customHeight="1">
      <c r="A473" s="51"/>
      <c r="B473" s="41"/>
      <c r="C473" s="41"/>
      <c r="D473" s="41"/>
      <c r="E473" s="41"/>
      <c r="F473" s="41"/>
      <c r="G473" s="41"/>
      <c r="H473" s="41"/>
      <c r="I473" s="41"/>
      <c r="J473" s="41"/>
      <c r="K473" s="41"/>
      <c r="L473" s="50"/>
      <c r="M473" s="41"/>
      <c r="N473" s="41"/>
      <c r="O473" s="41"/>
      <c r="P473" s="41"/>
      <c r="Q473" s="41"/>
      <c r="R473" s="41"/>
      <c r="S473" s="41"/>
      <c r="T473" s="41"/>
      <c r="U473" s="41"/>
      <c r="V473" s="41"/>
      <c r="W473" s="41"/>
      <c r="X473" s="41"/>
      <c r="Y473" s="41"/>
      <c r="Z473" s="41"/>
    </row>
    <row r="474" spans="1:26" ht="12.75" customHeight="1">
      <c r="A474" s="51"/>
      <c r="B474" s="41"/>
      <c r="C474" s="41"/>
      <c r="D474" s="41"/>
      <c r="E474" s="41"/>
      <c r="F474" s="41"/>
      <c r="G474" s="41"/>
      <c r="H474" s="41"/>
      <c r="I474" s="41"/>
      <c r="J474" s="41"/>
      <c r="K474" s="41"/>
      <c r="L474" s="50"/>
      <c r="M474" s="41"/>
      <c r="N474" s="41"/>
      <c r="O474" s="41"/>
      <c r="P474" s="41"/>
      <c r="Q474" s="41"/>
      <c r="R474" s="41"/>
      <c r="S474" s="41"/>
      <c r="T474" s="41"/>
      <c r="U474" s="41"/>
      <c r="V474" s="41"/>
      <c r="W474" s="41"/>
      <c r="X474" s="41"/>
      <c r="Y474" s="41"/>
      <c r="Z474" s="41"/>
    </row>
    <row r="475" spans="1:26" ht="12.75" customHeight="1">
      <c r="A475" s="51"/>
      <c r="B475" s="41"/>
      <c r="C475" s="41"/>
      <c r="D475" s="41"/>
      <c r="E475" s="41"/>
      <c r="F475" s="41"/>
      <c r="G475" s="41"/>
      <c r="H475" s="41"/>
      <c r="I475" s="41"/>
      <c r="J475" s="41"/>
      <c r="K475" s="41"/>
      <c r="L475" s="50"/>
      <c r="M475" s="41"/>
      <c r="N475" s="41"/>
      <c r="O475" s="41"/>
      <c r="P475" s="41"/>
      <c r="Q475" s="41"/>
      <c r="R475" s="41"/>
      <c r="S475" s="41"/>
      <c r="T475" s="41"/>
      <c r="U475" s="41"/>
      <c r="V475" s="41"/>
      <c r="W475" s="41"/>
      <c r="X475" s="41"/>
      <c r="Y475" s="41"/>
      <c r="Z475" s="41"/>
    </row>
    <row r="476" spans="1:26" ht="12.75" customHeight="1">
      <c r="A476" s="51"/>
      <c r="B476" s="41"/>
      <c r="C476" s="41"/>
      <c r="D476" s="41"/>
      <c r="E476" s="41"/>
      <c r="F476" s="41"/>
      <c r="G476" s="41"/>
      <c r="H476" s="41"/>
      <c r="I476" s="41"/>
      <c r="J476" s="41"/>
      <c r="K476" s="41"/>
      <c r="L476" s="50"/>
      <c r="M476" s="41"/>
      <c r="N476" s="41"/>
      <c r="O476" s="41"/>
      <c r="P476" s="41"/>
      <c r="Q476" s="41"/>
      <c r="R476" s="41"/>
      <c r="S476" s="41"/>
      <c r="T476" s="41"/>
      <c r="U476" s="41"/>
      <c r="V476" s="41"/>
      <c r="W476" s="41"/>
      <c r="X476" s="41"/>
      <c r="Y476" s="41"/>
      <c r="Z476" s="41"/>
    </row>
    <row r="477" spans="1:26" ht="12.75" customHeight="1">
      <c r="A477" s="51"/>
      <c r="B477" s="41"/>
      <c r="C477" s="41"/>
      <c r="D477" s="41"/>
      <c r="E477" s="41"/>
      <c r="F477" s="41"/>
      <c r="G477" s="41"/>
      <c r="H477" s="41"/>
      <c r="I477" s="41"/>
      <c r="J477" s="41"/>
      <c r="K477" s="41"/>
      <c r="L477" s="50"/>
      <c r="M477" s="41"/>
      <c r="N477" s="41"/>
      <c r="O477" s="41"/>
      <c r="P477" s="41"/>
      <c r="Q477" s="41"/>
      <c r="R477" s="41"/>
      <c r="S477" s="41"/>
      <c r="T477" s="41"/>
      <c r="U477" s="41"/>
      <c r="V477" s="41"/>
      <c r="W477" s="41"/>
      <c r="X477" s="41"/>
      <c r="Y477" s="41"/>
      <c r="Z477" s="41"/>
    </row>
    <row r="478" spans="1:26" ht="12.75" customHeight="1">
      <c r="A478" s="51"/>
      <c r="B478" s="41"/>
      <c r="C478" s="41"/>
      <c r="D478" s="41"/>
      <c r="E478" s="41"/>
      <c r="F478" s="41"/>
      <c r="G478" s="41"/>
      <c r="H478" s="41"/>
      <c r="I478" s="41"/>
      <c r="J478" s="41"/>
      <c r="K478" s="41"/>
      <c r="L478" s="50"/>
      <c r="M478" s="41"/>
      <c r="N478" s="41"/>
      <c r="O478" s="41"/>
      <c r="P478" s="41"/>
      <c r="Q478" s="41"/>
      <c r="R478" s="41"/>
      <c r="S478" s="41"/>
      <c r="T478" s="41"/>
      <c r="U478" s="41"/>
      <c r="V478" s="41"/>
      <c r="W478" s="41"/>
      <c r="X478" s="41"/>
      <c r="Y478" s="41"/>
      <c r="Z478" s="41"/>
    </row>
    <row r="479" spans="1:26" ht="12.75" customHeight="1">
      <c r="A479" s="51"/>
      <c r="B479" s="41"/>
      <c r="C479" s="41"/>
      <c r="D479" s="41"/>
      <c r="E479" s="41"/>
      <c r="F479" s="41"/>
      <c r="G479" s="41"/>
      <c r="H479" s="41"/>
      <c r="I479" s="41"/>
      <c r="J479" s="41"/>
      <c r="K479" s="41"/>
      <c r="L479" s="50"/>
      <c r="M479" s="41"/>
      <c r="N479" s="41"/>
      <c r="O479" s="41"/>
      <c r="P479" s="41"/>
      <c r="Q479" s="41"/>
      <c r="R479" s="41"/>
      <c r="S479" s="41"/>
      <c r="T479" s="41"/>
      <c r="U479" s="41"/>
      <c r="V479" s="41"/>
      <c r="W479" s="41"/>
      <c r="X479" s="41"/>
      <c r="Y479" s="41"/>
      <c r="Z479" s="41"/>
    </row>
    <row r="480" spans="1:26" ht="12.75" customHeight="1">
      <c r="A480" s="51"/>
      <c r="B480" s="41"/>
      <c r="C480" s="41"/>
      <c r="D480" s="41"/>
      <c r="E480" s="41"/>
      <c r="F480" s="41"/>
      <c r="G480" s="41"/>
      <c r="H480" s="41"/>
      <c r="I480" s="41"/>
      <c r="J480" s="41"/>
      <c r="K480" s="41"/>
      <c r="L480" s="50"/>
      <c r="M480" s="41"/>
      <c r="N480" s="41"/>
      <c r="O480" s="41"/>
      <c r="P480" s="41"/>
      <c r="Q480" s="41"/>
      <c r="R480" s="41"/>
      <c r="S480" s="41"/>
      <c r="T480" s="41"/>
      <c r="U480" s="41"/>
      <c r="V480" s="41"/>
      <c r="W480" s="41"/>
      <c r="X480" s="41"/>
      <c r="Y480" s="41"/>
      <c r="Z480" s="41"/>
    </row>
    <row r="481" spans="1:26" ht="12.75" customHeight="1">
      <c r="A481" s="51"/>
      <c r="B481" s="41"/>
      <c r="C481" s="41"/>
      <c r="D481" s="41"/>
      <c r="E481" s="41"/>
      <c r="F481" s="41"/>
      <c r="G481" s="41"/>
      <c r="H481" s="41"/>
      <c r="I481" s="41"/>
      <c r="J481" s="41"/>
      <c r="K481" s="41"/>
      <c r="L481" s="50"/>
      <c r="M481" s="41"/>
      <c r="N481" s="41"/>
      <c r="O481" s="41"/>
      <c r="P481" s="41"/>
      <c r="Q481" s="41"/>
      <c r="R481" s="41"/>
      <c r="S481" s="41"/>
      <c r="T481" s="41"/>
      <c r="U481" s="41"/>
      <c r="V481" s="41"/>
      <c r="W481" s="41"/>
      <c r="X481" s="41"/>
      <c r="Y481" s="41"/>
      <c r="Z481" s="41"/>
    </row>
    <row r="482" spans="1:26" ht="12.75" customHeight="1">
      <c r="A482" s="51"/>
      <c r="B482" s="41"/>
      <c r="C482" s="41"/>
      <c r="D482" s="41"/>
      <c r="E482" s="41"/>
      <c r="F482" s="41"/>
      <c r="G482" s="41"/>
      <c r="H482" s="41"/>
      <c r="I482" s="41"/>
      <c r="J482" s="41"/>
      <c r="K482" s="41"/>
      <c r="L482" s="50"/>
      <c r="M482" s="41"/>
      <c r="N482" s="41"/>
      <c r="O482" s="41"/>
      <c r="P482" s="41"/>
      <c r="Q482" s="41"/>
      <c r="R482" s="41"/>
      <c r="S482" s="41"/>
      <c r="T482" s="41"/>
      <c r="U482" s="41"/>
      <c r="V482" s="41"/>
      <c r="W482" s="41"/>
      <c r="X482" s="41"/>
      <c r="Y482" s="41"/>
      <c r="Z482" s="41"/>
    </row>
    <row r="483" spans="1:26" ht="12.75" customHeight="1">
      <c r="A483" s="51"/>
      <c r="B483" s="41"/>
      <c r="C483" s="41"/>
      <c r="D483" s="41"/>
      <c r="E483" s="41"/>
      <c r="F483" s="41"/>
      <c r="G483" s="41"/>
      <c r="H483" s="41"/>
      <c r="I483" s="41"/>
      <c r="J483" s="41"/>
      <c r="K483" s="41"/>
      <c r="L483" s="50"/>
      <c r="M483" s="41"/>
      <c r="N483" s="41"/>
      <c r="O483" s="41"/>
      <c r="P483" s="41"/>
      <c r="Q483" s="41"/>
      <c r="R483" s="41"/>
      <c r="S483" s="41"/>
      <c r="T483" s="41"/>
      <c r="U483" s="41"/>
      <c r="V483" s="41"/>
      <c r="W483" s="41"/>
      <c r="X483" s="41"/>
      <c r="Y483" s="41"/>
      <c r="Z483" s="41"/>
    </row>
    <row r="484" spans="1:26" ht="12.75" customHeight="1">
      <c r="A484" s="51"/>
      <c r="B484" s="41"/>
      <c r="C484" s="41"/>
      <c r="D484" s="41"/>
      <c r="E484" s="41"/>
      <c r="F484" s="41"/>
      <c r="G484" s="41"/>
      <c r="H484" s="41"/>
      <c r="I484" s="41"/>
      <c r="J484" s="41"/>
      <c r="K484" s="41"/>
      <c r="L484" s="50"/>
      <c r="M484" s="41"/>
      <c r="N484" s="41"/>
      <c r="O484" s="41"/>
      <c r="P484" s="41"/>
      <c r="Q484" s="41"/>
      <c r="R484" s="41"/>
      <c r="S484" s="41"/>
      <c r="T484" s="41"/>
      <c r="U484" s="41"/>
      <c r="V484" s="41"/>
      <c r="W484" s="41"/>
      <c r="X484" s="41"/>
      <c r="Y484" s="41"/>
      <c r="Z484" s="41"/>
    </row>
    <row r="485" spans="1:26" ht="12.75" customHeight="1">
      <c r="A485" s="51"/>
      <c r="B485" s="41"/>
      <c r="C485" s="41"/>
      <c r="D485" s="41"/>
      <c r="E485" s="41"/>
      <c r="F485" s="41"/>
      <c r="G485" s="41"/>
      <c r="H485" s="41"/>
      <c r="I485" s="41"/>
      <c r="J485" s="41"/>
      <c r="K485" s="41"/>
      <c r="L485" s="50"/>
      <c r="M485" s="41"/>
      <c r="N485" s="41"/>
      <c r="O485" s="41"/>
      <c r="P485" s="41"/>
      <c r="Q485" s="41"/>
      <c r="R485" s="41"/>
      <c r="S485" s="41"/>
      <c r="T485" s="41"/>
      <c r="U485" s="41"/>
      <c r="V485" s="41"/>
      <c r="W485" s="41"/>
      <c r="X485" s="41"/>
      <c r="Y485" s="41"/>
      <c r="Z485" s="41"/>
    </row>
    <row r="486" spans="1:26" ht="12.75" customHeight="1">
      <c r="A486" s="51"/>
      <c r="B486" s="41"/>
      <c r="C486" s="41"/>
      <c r="D486" s="41"/>
      <c r="E486" s="41"/>
      <c r="F486" s="41"/>
      <c r="G486" s="41"/>
      <c r="H486" s="41"/>
      <c r="I486" s="41"/>
      <c r="J486" s="41"/>
      <c r="K486" s="41"/>
      <c r="L486" s="50"/>
      <c r="M486" s="41"/>
      <c r="N486" s="41"/>
      <c r="O486" s="41"/>
      <c r="P486" s="41"/>
      <c r="Q486" s="41"/>
      <c r="R486" s="41"/>
      <c r="S486" s="41"/>
      <c r="T486" s="41"/>
      <c r="U486" s="41"/>
      <c r="V486" s="41"/>
      <c r="W486" s="41"/>
      <c r="X486" s="41"/>
      <c r="Y486" s="41"/>
      <c r="Z486" s="41"/>
    </row>
    <row r="487" spans="1:26" ht="12.75" customHeight="1">
      <c r="A487" s="51"/>
      <c r="B487" s="41"/>
      <c r="C487" s="41"/>
      <c r="D487" s="41"/>
      <c r="E487" s="41"/>
      <c r="F487" s="41"/>
      <c r="G487" s="41"/>
      <c r="H487" s="41"/>
      <c r="I487" s="41"/>
      <c r="J487" s="41"/>
      <c r="K487" s="41"/>
      <c r="L487" s="50"/>
      <c r="M487" s="41"/>
      <c r="N487" s="41"/>
      <c r="O487" s="41"/>
      <c r="P487" s="41"/>
      <c r="Q487" s="41"/>
      <c r="R487" s="41"/>
      <c r="S487" s="41"/>
      <c r="T487" s="41"/>
      <c r="U487" s="41"/>
      <c r="V487" s="41"/>
      <c r="W487" s="41"/>
      <c r="X487" s="41"/>
      <c r="Y487" s="41"/>
      <c r="Z487" s="41"/>
    </row>
    <row r="488" spans="1:26" ht="12.75" customHeight="1">
      <c r="A488" s="51"/>
      <c r="B488" s="41"/>
      <c r="C488" s="41"/>
      <c r="D488" s="41"/>
      <c r="E488" s="41"/>
      <c r="F488" s="41"/>
      <c r="G488" s="41"/>
      <c r="H488" s="41"/>
      <c r="I488" s="41"/>
      <c r="J488" s="41"/>
      <c r="K488" s="41"/>
      <c r="L488" s="50"/>
      <c r="M488" s="41"/>
      <c r="N488" s="41"/>
      <c r="O488" s="41"/>
      <c r="P488" s="41"/>
      <c r="Q488" s="41"/>
      <c r="R488" s="41"/>
      <c r="S488" s="41"/>
      <c r="T488" s="41"/>
      <c r="U488" s="41"/>
      <c r="V488" s="41"/>
      <c r="W488" s="41"/>
      <c r="X488" s="41"/>
      <c r="Y488" s="41"/>
      <c r="Z488" s="41"/>
    </row>
    <row r="489" spans="1:26" ht="12.75" customHeight="1">
      <c r="A489" s="51"/>
      <c r="B489" s="41"/>
      <c r="C489" s="41"/>
      <c r="D489" s="41"/>
      <c r="E489" s="41"/>
      <c r="F489" s="41"/>
      <c r="G489" s="41"/>
      <c r="H489" s="41"/>
      <c r="I489" s="41"/>
      <c r="J489" s="41"/>
      <c r="K489" s="41"/>
      <c r="L489" s="50"/>
      <c r="M489" s="41"/>
      <c r="N489" s="41"/>
      <c r="O489" s="41"/>
      <c r="P489" s="41"/>
      <c r="Q489" s="41"/>
      <c r="R489" s="41"/>
      <c r="S489" s="41"/>
      <c r="T489" s="41"/>
      <c r="U489" s="41"/>
      <c r="V489" s="41"/>
      <c r="W489" s="41"/>
      <c r="X489" s="41"/>
      <c r="Y489" s="41"/>
      <c r="Z489" s="41"/>
    </row>
    <row r="490" spans="1:26" ht="12.75" customHeight="1">
      <c r="A490" s="51"/>
      <c r="B490" s="41"/>
      <c r="C490" s="41"/>
      <c r="D490" s="41"/>
      <c r="E490" s="41"/>
      <c r="F490" s="41"/>
      <c r="G490" s="41"/>
      <c r="H490" s="41"/>
      <c r="I490" s="41"/>
      <c r="J490" s="41"/>
      <c r="K490" s="41"/>
      <c r="L490" s="50"/>
      <c r="M490" s="41"/>
      <c r="N490" s="41"/>
      <c r="O490" s="41"/>
      <c r="P490" s="41"/>
      <c r="Q490" s="41"/>
      <c r="R490" s="41"/>
      <c r="S490" s="41"/>
      <c r="T490" s="41"/>
      <c r="U490" s="41"/>
      <c r="V490" s="41"/>
      <c r="W490" s="41"/>
      <c r="X490" s="41"/>
      <c r="Y490" s="41"/>
      <c r="Z490" s="41"/>
    </row>
    <row r="491" spans="1:26" ht="12.75" customHeight="1">
      <c r="A491" s="51"/>
      <c r="B491" s="41"/>
      <c r="C491" s="41"/>
      <c r="D491" s="41"/>
      <c r="E491" s="41"/>
      <c r="F491" s="41"/>
      <c r="G491" s="41"/>
      <c r="H491" s="41"/>
      <c r="I491" s="41"/>
      <c r="J491" s="41"/>
      <c r="K491" s="41"/>
      <c r="L491" s="50"/>
      <c r="M491" s="41"/>
      <c r="N491" s="41"/>
      <c r="O491" s="41"/>
      <c r="P491" s="41"/>
      <c r="Q491" s="41"/>
      <c r="R491" s="41"/>
      <c r="S491" s="41"/>
      <c r="T491" s="41"/>
      <c r="U491" s="41"/>
      <c r="V491" s="41"/>
      <c r="W491" s="41"/>
      <c r="X491" s="41"/>
      <c r="Y491" s="41"/>
      <c r="Z491" s="41"/>
    </row>
    <row r="492" spans="1:26" ht="12.75" customHeight="1">
      <c r="A492" s="51"/>
      <c r="B492" s="41"/>
      <c r="C492" s="41"/>
      <c r="D492" s="41"/>
      <c r="E492" s="41"/>
      <c r="F492" s="41"/>
      <c r="G492" s="41"/>
      <c r="H492" s="41"/>
      <c r="I492" s="41"/>
      <c r="J492" s="41"/>
      <c r="K492" s="41"/>
      <c r="L492" s="50"/>
      <c r="M492" s="41"/>
      <c r="N492" s="41"/>
      <c r="O492" s="41"/>
      <c r="P492" s="41"/>
      <c r="Q492" s="41"/>
      <c r="R492" s="41"/>
      <c r="S492" s="41"/>
      <c r="T492" s="41"/>
      <c r="U492" s="41"/>
      <c r="V492" s="41"/>
      <c r="W492" s="41"/>
      <c r="X492" s="41"/>
      <c r="Y492" s="41"/>
      <c r="Z492" s="41"/>
    </row>
    <row r="493" spans="1:26" ht="12.75" customHeight="1">
      <c r="A493" s="51"/>
      <c r="B493" s="41"/>
      <c r="C493" s="41"/>
      <c r="D493" s="41"/>
      <c r="E493" s="41"/>
      <c r="F493" s="41"/>
      <c r="G493" s="41"/>
      <c r="H493" s="41"/>
      <c r="I493" s="41"/>
      <c r="J493" s="41"/>
      <c r="K493" s="41"/>
      <c r="L493" s="50"/>
      <c r="M493" s="41"/>
      <c r="N493" s="41"/>
      <c r="O493" s="41"/>
      <c r="P493" s="41"/>
      <c r="Q493" s="41"/>
      <c r="R493" s="41"/>
      <c r="S493" s="41"/>
      <c r="T493" s="41"/>
      <c r="U493" s="41"/>
      <c r="V493" s="41"/>
      <c r="W493" s="41"/>
      <c r="X493" s="41"/>
      <c r="Y493" s="41"/>
      <c r="Z493" s="41"/>
    </row>
    <row r="494" spans="1:26" ht="12.75" customHeight="1">
      <c r="A494" s="51"/>
      <c r="B494" s="41"/>
      <c r="C494" s="41"/>
      <c r="D494" s="41"/>
      <c r="E494" s="41"/>
      <c r="F494" s="41"/>
      <c r="G494" s="41"/>
      <c r="H494" s="41"/>
      <c r="I494" s="41"/>
      <c r="J494" s="41"/>
      <c r="K494" s="41"/>
      <c r="L494" s="50"/>
      <c r="M494" s="41"/>
      <c r="N494" s="41"/>
      <c r="O494" s="41"/>
      <c r="P494" s="41"/>
      <c r="Q494" s="41"/>
      <c r="R494" s="41"/>
      <c r="S494" s="41"/>
      <c r="T494" s="41"/>
      <c r="U494" s="41"/>
      <c r="V494" s="41"/>
      <c r="W494" s="41"/>
      <c r="X494" s="41"/>
      <c r="Y494" s="41"/>
      <c r="Z494" s="41"/>
    </row>
    <row r="495" spans="1:26" ht="12.75" customHeight="1">
      <c r="A495" s="51"/>
      <c r="B495" s="41"/>
      <c r="C495" s="41"/>
      <c r="D495" s="41"/>
      <c r="E495" s="41"/>
      <c r="F495" s="41"/>
      <c r="G495" s="41"/>
      <c r="H495" s="41"/>
      <c r="I495" s="41"/>
      <c r="J495" s="41"/>
      <c r="K495" s="41"/>
      <c r="L495" s="50"/>
      <c r="M495" s="41"/>
      <c r="N495" s="41"/>
      <c r="O495" s="41"/>
      <c r="P495" s="41"/>
      <c r="Q495" s="41"/>
      <c r="R495" s="41"/>
      <c r="S495" s="41"/>
      <c r="T495" s="41"/>
      <c r="U495" s="41"/>
      <c r="V495" s="41"/>
      <c r="W495" s="41"/>
      <c r="X495" s="41"/>
      <c r="Y495" s="41"/>
      <c r="Z495" s="41"/>
    </row>
    <row r="496" spans="1:26" ht="12.75" customHeight="1">
      <c r="A496" s="51"/>
      <c r="B496" s="41"/>
      <c r="C496" s="41"/>
      <c r="D496" s="41"/>
      <c r="E496" s="41"/>
      <c r="F496" s="41"/>
      <c r="G496" s="41"/>
      <c r="H496" s="41"/>
      <c r="I496" s="41"/>
      <c r="J496" s="41"/>
      <c r="K496" s="41"/>
      <c r="L496" s="50"/>
      <c r="M496" s="41"/>
      <c r="N496" s="41"/>
      <c r="O496" s="41"/>
      <c r="P496" s="41"/>
      <c r="Q496" s="41"/>
      <c r="R496" s="41"/>
      <c r="S496" s="41"/>
      <c r="T496" s="41"/>
      <c r="U496" s="41"/>
      <c r="V496" s="41"/>
      <c r="W496" s="41"/>
      <c r="X496" s="41"/>
      <c r="Y496" s="41"/>
      <c r="Z496" s="41"/>
    </row>
    <row r="497" spans="1:26" ht="12.75" customHeight="1">
      <c r="A497" s="51"/>
      <c r="B497" s="41"/>
      <c r="C497" s="41"/>
      <c r="D497" s="41"/>
      <c r="E497" s="41"/>
      <c r="F497" s="41"/>
      <c r="G497" s="41"/>
      <c r="H497" s="41"/>
      <c r="I497" s="41"/>
      <c r="J497" s="41"/>
      <c r="K497" s="41"/>
      <c r="L497" s="50"/>
      <c r="M497" s="41"/>
      <c r="N497" s="41"/>
      <c r="O497" s="41"/>
      <c r="P497" s="41"/>
      <c r="Q497" s="41"/>
      <c r="R497" s="41"/>
      <c r="S497" s="41"/>
      <c r="T497" s="41"/>
      <c r="U497" s="41"/>
      <c r="V497" s="41"/>
      <c r="W497" s="41"/>
      <c r="X497" s="41"/>
      <c r="Y497" s="41"/>
      <c r="Z497" s="41"/>
    </row>
    <row r="498" spans="1:26" ht="12.75" customHeight="1">
      <c r="A498" s="51"/>
      <c r="B498" s="41"/>
      <c r="C498" s="41"/>
      <c r="D498" s="41"/>
      <c r="E498" s="41"/>
      <c r="F498" s="41"/>
      <c r="G498" s="41"/>
      <c r="H498" s="41"/>
      <c r="I498" s="41"/>
      <c r="J498" s="41"/>
      <c r="K498" s="41"/>
      <c r="L498" s="50"/>
      <c r="M498" s="41"/>
      <c r="N498" s="41"/>
      <c r="O498" s="41"/>
      <c r="P498" s="41"/>
      <c r="Q498" s="41"/>
      <c r="R498" s="41"/>
      <c r="S498" s="41"/>
      <c r="T498" s="41"/>
      <c r="U498" s="41"/>
      <c r="V498" s="41"/>
      <c r="W498" s="41"/>
      <c r="X498" s="41"/>
      <c r="Y498" s="41"/>
      <c r="Z498" s="41"/>
    </row>
    <row r="499" spans="1:26" ht="12.75" customHeight="1">
      <c r="A499" s="51"/>
      <c r="B499" s="41"/>
      <c r="C499" s="41"/>
      <c r="D499" s="41"/>
      <c r="E499" s="41"/>
      <c r="F499" s="41"/>
      <c r="G499" s="41"/>
      <c r="H499" s="41"/>
      <c r="I499" s="41"/>
      <c r="J499" s="41"/>
      <c r="K499" s="41"/>
      <c r="L499" s="50"/>
      <c r="M499" s="41"/>
      <c r="N499" s="41"/>
      <c r="O499" s="41"/>
      <c r="P499" s="41"/>
      <c r="Q499" s="41"/>
      <c r="R499" s="41"/>
      <c r="S499" s="41"/>
      <c r="T499" s="41"/>
      <c r="U499" s="41"/>
      <c r="V499" s="41"/>
      <c r="W499" s="41"/>
      <c r="X499" s="41"/>
      <c r="Y499" s="41"/>
      <c r="Z499" s="41"/>
    </row>
    <row r="500" spans="1:26" ht="12.75" customHeight="1">
      <c r="A500" s="51"/>
      <c r="B500" s="41"/>
      <c r="C500" s="41"/>
      <c r="D500" s="41"/>
      <c r="E500" s="41"/>
      <c r="F500" s="41"/>
      <c r="G500" s="41"/>
      <c r="H500" s="41"/>
      <c r="I500" s="41"/>
      <c r="J500" s="41"/>
      <c r="K500" s="41"/>
      <c r="L500" s="50"/>
      <c r="M500" s="41"/>
      <c r="N500" s="41"/>
      <c r="O500" s="41"/>
      <c r="P500" s="41"/>
      <c r="Q500" s="41"/>
      <c r="R500" s="41"/>
      <c r="S500" s="41"/>
      <c r="T500" s="41"/>
      <c r="U500" s="41"/>
      <c r="V500" s="41"/>
      <c r="W500" s="41"/>
      <c r="X500" s="41"/>
      <c r="Y500" s="41"/>
      <c r="Z500" s="41"/>
    </row>
    <row r="501" spans="1:26" ht="12.75" customHeight="1">
      <c r="A501" s="51"/>
      <c r="B501" s="41"/>
      <c r="C501" s="41"/>
      <c r="D501" s="41"/>
      <c r="E501" s="41"/>
      <c r="F501" s="41"/>
      <c r="G501" s="41"/>
      <c r="H501" s="41"/>
      <c r="I501" s="41"/>
      <c r="J501" s="41"/>
      <c r="K501" s="41"/>
      <c r="L501" s="50"/>
      <c r="M501" s="41"/>
      <c r="N501" s="41"/>
      <c r="O501" s="41"/>
      <c r="P501" s="41"/>
      <c r="Q501" s="41"/>
      <c r="R501" s="41"/>
      <c r="S501" s="41"/>
      <c r="T501" s="41"/>
      <c r="U501" s="41"/>
      <c r="V501" s="41"/>
      <c r="W501" s="41"/>
      <c r="X501" s="41"/>
      <c r="Y501" s="41"/>
      <c r="Z501" s="41"/>
    </row>
    <row r="502" spans="1:26" ht="12.75" customHeight="1">
      <c r="A502" s="51"/>
      <c r="B502" s="41"/>
      <c r="C502" s="41"/>
      <c r="D502" s="41"/>
      <c r="E502" s="41"/>
      <c r="F502" s="41"/>
      <c r="G502" s="41"/>
      <c r="H502" s="41"/>
      <c r="I502" s="41"/>
      <c r="J502" s="41"/>
      <c r="K502" s="41"/>
      <c r="L502" s="50"/>
      <c r="M502" s="41"/>
      <c r="N502" s="41"/>
      <c r="O502" s="41"/>
      <c r="P502" s="41"/>
      <c r="Q502" s="41"/>
      <c r="R502" s="41"/>
      <c r="S502" s="41"/>
      <c r="T502" s="41"/>
      <c r="U502" s="41"/>
      <c r="V502" s="41"/>
      <c r="W502" s="41"/>
      <c r="X502" s="41"/>
      <c r="Y502" s="41"/>
      <c r="Z502" s="41"/>
    </row>
    <row r="503" spans="1:26" ht="12.75" customHeight="1">
      <c r="A503" s="51"/>
      <c r="B503" s="41"/>
      <c r="C503" s="41"/>
      <c r="D503" s="41"/>
      <c r="E503" s="41"/>
      <c r="F503" s="41"/>
      <c r="G503" s="41"/>
      <c r="H503" s="41"/>
      <c r="I503" s="41"/>
      <c r="J503" s="41"/>
      <c r="K503" s="41"/>
      <c r="L503" s="50"/>
      <c r="M503" s="41"/>
      <c r="N503" s="41"/>
      <c r="O503" s="41"/>
      <c r="P503" s="41"/>
      <c r="Q503" s="41"/>
      <c r="R503" s="41"/>
      <c r="S503" s="41"/>
      <c r="T503" s="41"/>
      <c r="U503" s="41"/>
      <c r="V503" s="41"/>
      <c r="W503" s="41"/>
      <c r="X503" s="41"/>
      <c r="Y503" s="41"/>
      <c r="Z503" s="41"/>
    </row>
    <row r="504" spans="1:26" ht="12.75" customHeight="1">
      <c r="A504" s="51"/>
      <c r="B504" s="41"/>
      <c r="C504" s="41"/>
      <c r="D504" s="41"/>
      <c r="E504" s="41"/>
      <c r="F504" s="41"/>
      <c r="G504" s="41"/>
      <c r="H504" s="41"/>
      <c r="I504" s="41"/>
      <c r="J504" s="41"/>
      <c r="K504" s="41"/>
      <c r="L504" s="50"/>
      <c r="M504" s="41"/>
      <c r="N504" s="41"/>
      <c r="O504" s="41"/>
      <c r="P504" s="41"/>
      <c r="Q504" s="41"/>
      <c r="R504" s="41"/>
      <c r="S504" s="41"/>
      <c r="T504" s="41"/>
      <c r="U504" s="41"/>
      <c r="V504" s="41"/>
      <c r="W504" s="41"/>
      <c r="X504" s="41"/>
      <c r="Y504" s="41"/>
      <c r="Z504" s="41"/>
    </row>
    <row r="505" spans="1:26" ht="12.75" customHeight="1">
      <c r="A505" s="51"/>
      <c r="B505" s="41"/>
      <c r="C505" s="41"/>
      <c r="D505" s="41"/>
      <c r="E505" s="41"/>
      <c r="F505" s="41"/>
      <c r="G505" s="41"/>
      <c r="H505" s="41"/>
      <c r="I505" s="41"/>
      <c r="J505" s="41"/>
      <c r="K505" s="41"/>
      <c r="L505" s="50"/>
      <c r="M505" s="41"/>
      <c r="N505" s="41"/>
      <c r="O505" s="41"/>
      <c r="P505" s="41"/>
      <c r="Q505" s="41"/>
      <c r="R505" s="41"/>
      <c r="S505" s="41"/>
      <c r="T505" s="41"/>
      <c r="U505" s="41"/>
      <c r="V505" s="41"/>
      <c r="W505" s="41"/>
      <c r="X505" s="41"/>
      <c r="Y505" s="41"/>
      <c r="Z505" s="41"/>
    </row>
    <row r="506" spans="1:26" ht="12.75" customHeight="1">
      <c r="A506" s="51"/>
      <c r="B506" s="41"/>
      <c r="C506" s="41"/>
      <c r="D506" s="41"/>
      <c r="E506" s="41"/>
      <c r="F506" s="41"/>
      <c r="G506" s="41"/>
      <c r="H506" s="41"/>
      <c r="I506" s="41"/>
      <c r="J506" s="41"/>
      <c r="K506" s="41"/>
      <c r="L506" s="50"/>
      <c r="M506" s="41"/>
      <c r="N506" s="41"/>
      <c r="O506" s="41"/>
      <c r="P506" s="41"/>
      <c r="Q506" s="41"/>
      <c r="R506" s="41"/>
      <c r="S506" s="41"/>
      <c r="T506" s="41"/>
      <c r="U506" s="41"/>
      <c r="V506" s="41"/>
      <c r="W506" s="41"/>
      <c r="X506" s="41"/>
      <c r="Y506" s="41"/>
      <c r="Z506" s="41"/>
    </row>
    <row r="507" spans="1:26" ht="12.75" customHeight="1">
      <c r="A507" s="51"/>
      <c r="B507" s="41"/>
      <c r="C507" s="41"/>
      <c r="D507" s="41"/>
      <c r="E507" s="41"/>
      <c r="F507" s="41"/>
      <c r="G507" s="41"/>
      <c r="H507" s="41"/>
      <c r="I507" s="41"/>
      <c r="J507" s="41"/>
      <c r="K507" s="41"/>
      <c r="L507" s="50"/>
      <c r="M507" s="41"/>
      <c r="N507" s="41"/>
      <c r="O507" s="41"/>
      <c r="P507" s="41"/>
      <c r="Q507" s="41"/>
      <c r="R507" s="41"/>
      <c r="S507" s="41"/>
      <c r="T507" s="41"/>
      <c r="U507" s="41"/>
      <c r="V507" s="41"/>
      <c r="W507" s="41"/>
      <c r="X507" s="41"/>
      <c r="Y507" s="41"/>
      <c r="Z507" s="41"/>
    </row>
    <row r="508" spans="1:26" ht="12.75" customHeight="1">
      <c r="A508" s="51"/>
      <c r="B508" s="41"/>
      <c r="C508" s="41"/>
      <c r="D508" s="41"/>
      <c r="E508" s="41"/>
      <c r="F508" s="41"/>
      <c r="G508" s="41"/>
      <c r="H508" s="41"/>
      <c r="I508" s="41"/>
      <c r="J508" s="41"/>
      <c r="K508" s="41"/>
      <c r="L508" s="50"/>
      <c r="M508" s="41"/>
      <c r="N508" s="41"/>
      <c r="O508" s="41"/>
      <c r="P508" s="41"/>
      <c r="Q508" s="41"/>
      <c r="R508" s="41"/>
      <c r="S508" s="41"/>
      <c r="T508" s="41"/>
      <c r="U508" s="41"/>
      <c r="V508" s="41"/>
      <c r="W508" s="41"/>
      <c r="X508" s="41"/>
      <c r="Y508" s="41"/>
      <c r="Z508" s="41"/>
    </row>
    <row r="509" spans="1:26" ht="12.75" customHeight="1">
      <c r="A509" s="51"/>
      <c r="B509" s="41"/>
      <c r="C509" s="41"/>
      <c r="D509" s="41"/>
      <c r="E509" s="41"/>
      <c r="F509" s="41"/>
      <c r="G509" s="41"/>
      <c r="H509" s="41"/>
      <c r="I509" s="41"/>
      <c r="J509" s="41"/>
      <c r="K509" s="41"/>
      <c r="L509" s="50"/>
      <c r="M509" s="41"/>
      <c r="N509" s="41"/>
      <c r="O509" s="41"/>
      <c r="P509" s="41"/>
      <c r="Q509" s="41"/>
      <c r="R509" s="41"/>
      <c r="S509" s="41"/>
      <c r="T509" s="41"/>
      <c r="U509" s="41"/>
      <c r="V509" s="41"/>
      <c r="W509" s="41"/>
      <c r="X509" s="41"/>
      <c r="Y509" s="41"/>
      <c r="Z509" s="41"/>
    </row>
    <row r="510" spans="1:26" ht="12.75" customHeight="1">
      <c r="A510" s="51"/>
      <c r="B510" s="41"/>
      <c r="C510" s="41"/>
      <c r="D510" s="41"/>
      <c r="E510" s="41"/>
      <c r="F510" s="41"/>
      <c r="G510" s="41"/>
      <c r="H510" s="41"/>
      <c r="I510" s="41"/>
      <c r="J510" s="41"/>
      <c r="K510" s="41"/>
      <c r="L510" s="50"/>
      <c r="M510" s="41"/>
      <c r="N510" s="41"/>
      <c r="O510" s="41"/>
      <c r="P510" s="41"/>
      <c r="Q510" s="41"/>
      <c r="R510" s="41"/>
      <c r="S510" s="41"/>
      <c r="T510" s="41"/>
      <c r="U510" s="41"/>
      <c r="V510" s="41"/>
      <c r="W510" s="41"/>
      <c r="X510" s="41"/>
      <c r="Y510" s="41"/>
      <c r="Z510" s="41"/>
    </row>
    <row r="511" spans="1:26" ht="12.75" customHeight="1">
      <c r="A511" s="51"/>
      <c r="B511" s="41"/>
      <c r="C511" s="41"/>
      <c r="D511" s="41"/>
      <c r="E511" s="41"/>
      <c r="F511" s="41"/>
      <c r="G511" s="41"/>
      <c r="H511" s="41"/>
      <c r="I511" s="41"/>
      <c r="J511" s="41"/>
      <c r="K511" s="41"/>
      <c r="L511" s="50"/>
      <c r="M511" s="41"/>
      <c r="N511" s="41"/>
      <c r="O511" s="41"/>
      <c r="P511" s="41"/>
      <c r="Q511" s="41"/>
      <c r="R511" s="41"/>
      <c r="S511" s="41"/>
      <c r="T511" s="41"/>
      <c r="U511" s="41"/>
      <c r="V511" s="41"/>
      <c r="W511" s="41"/>
      <c r="X511" s="41"/>
      <c r="Y511" s="41"/>
      <c r="Z511" s="41"/>
    </row>
    <row r="512" spans="1:26" ht="12.75" customHeight="1">
      <c r="A512" s="51"/>
      <c r="B512" s="41"/>
      <c r="C512" s="41"/>
      <c r="D512" s="41"/>
      <c r="E512" s="41"/>
      <c r="F512" s="41"/>
      <c r="G512" s="41"/>
      <c r="H512" s="41"/>
      <c r="I512" s="41"/>
      <c r="J512" s="41"/>
      <c r="K512" s="41"/>
      <c r="L512" s="50"/>
      <c r="M512" s="41"/>
      <c r="N512" s="41"/>
      <c r="O512" s="41"/>
      <c r="P512" s="41"/>
      <c r="Q512" s="41"/>
      <c r="R512" s="41"/>
      <c r="S512" s="41"/>
      <c r="T512" s="41"/>
      <c r="U512" s="41"/>
      <c r="V512" s="41"/>
      <c r="W512" s="41"/>
      <c r="X512" s="41"/>
      <c r="Y512" s="41"/>
      <c r="Z512" s="41"/>
    </row>
    <row r="513" spans="1:26" ht="12.75" customHeight="1">
      <c r="A513" s="51"/>
      <c r="B513" s="41"/>
      <c r="C513" s="41"/>
      <c r="D513" s="41"/>
      <c r="E513" s="41"/>
      <c r="F513" s="41"/>
      <c r="G513" s="41"/>
      <c r="H513" s="41"/>
      <c r="I513" s="41"/>
      <c r="J513" s="41"/>
      <c r="K513" s="41"/>
      <c r="L513" s="50"/>
      <c r="M513" s="41"/>
      <c r="N513" s="41"/>
      <c r="O513" s="41"/>
      <c r="P513" s="41"/>
      <c r="Q513" s="41"/>
      <c r="R513" s="41"/>
      <c r="S513" s="41"/>
      <c r="T513" s="41"/>
      <c r="U513" s="41"/>
      <c r="V513" s="41"/>
      <c r="W513" s="41"/>
      <c r="X513" s="41"/>
      <c r="Y513" s="41"/>
      <c r="Z513" s="41"/>
    </row>
    <row r="514" spans="1:26" ht="12.75" customHeight="1">
      <c r="A514" s="51"/>
      <c r="B514" s="41"/>
      <c r="C514" s="41"/>
      <c r="D514" s="41"/>
      <c r="E514" s="41"/>
      <c r="F514" s="41"/>
      <c r="G514" s="41"/>
      <c r="H514" s="41"/>
      <c r="I514" s="41"/>
      <c r="J514" s="41"/>
      <c r="K514" s="41"/>
      <c r="L514" s="50"/>
      <c r="M514" s="41"/>
      <c r="N514" s="41"/>
      <c r="O514" s="41"/>
      <c r="P514" s="41"/>
      <c r="Q514" s="41"/>
      <c r="R514" s="41"/>
      <c r="S514" s="41"/>
      <c r="T514" s="41"/>
      <c r="U514" s="41"/>
      <c r="V514" s="41"/>
      <c r="W514" s="41"/>
      <c r="X514" s="41"/>
      <c r="Y514" s="41"/>
      <c r="Z514" s="41"/>
    </row>
    <row r="515" spans="1:26" ht="12.75" customHeight="1">
      <c r="A515" s="51"/>
      <c r="B515" s="41"/>
      <c r="C515" s="41"/>
      <c r="D515" s="41"/>
      <c r="E515" s="41"/>
      <c r="F515" s="41"/>
      <c r="G515" s="41"/>
      <c r="H515" s="41"/>
      <c r="I515" s="41"/>
      <c r="J515" s="41"/>
      <c r="K515" s="41"/>
      <c r="L515" s="50"/>
      <c r="M515" s="41"/>
      <c r="N515" s="41"/>
      <c r="O515" s="41"/>
      <c r="P515" s="41"/>
      <c r="Q515" s="41"/>
      <c r="R515" s="41"/>
      <c r="S515" s="41"/>
      <c r="T515" s="41"/>
      <c r="U515" s="41"/>
      <c r="V515" s="41"/>
      <c r="W515" s="41"/>
      <c r="X515" s="41"/>
      <c r="Y515" s="41"/>
      <c r="Z515" s="41"/>
    </row>
    <row r="516" spans="1:26" ht="12.75" customHeight="1">
      <c r="A516" s="51"/>
      <c r="B516" s="41"/>
      <c r="C516" s="41"/>
      <c r="D516" s="41"/>
      <c r="E516" s="41"/>
      <c r="F516" s="41"/>
      <c r="G516" s="41"/>
      <c r="H516" s="41"/>
      <c r="I516" s="41"/>
      <c r="J516" s="41"/>
      <c r="K516" s="41"/>
      <c r="L516" s="50"/>
      <c r="M516" s="41"/>
      <c r="N516" s="41"/>
      <c r="O516" s="41"/>
      <c r="P516" s="41"/>
      <c r="Q516" s="41"/>
      <c r="R516" s="41"/>
      <c r="S516" s="41"/>
      <c r="T516" s="41"/>
      <c r="U516" s="41"/>
      <c r="V516" s="41"/>
      <c r="W516" s="41"/>
      <c r="X516" s="41"/>
      <c r="Y516" s="41"/>
      <c r="Z516" s="41"/>
    </row>
    <row r="517" spans="1:26" ht="12.75" customHeight="1">
      <c r="A517" s="51"/>
      <c r="B517" s="41"/>
      <c r="C517" s="41"/>
      <c r="D517" s="41"/>
      <c r="E517" s="41"/>
      <c r="F517" s="41"/>
      <c r="G517" s="41"/>
      <c r="H517" s="41"/>
      <c r="I517" s="41"/>
      <c r="J517" s="41"/>
      <c r="K517" s="41"/>
      <c r="L517" s="50"/>
      <c r="M517" s="41"/>
      <c r="N517" s="41"/>
      <c r="O517" s="41"/>
      <c r="P517" s="41"/>
      <c r="Q517" s="41"/>
      <c r="R517" s="41"/>
      <c r="S517" s="41"/>
      <c r="T517" s="41"/>
      <c r="U517" s="41"/>
      <c r="V517" s="41"/>
      <c r="W517" s="41"/>
      <c r="X517" s="41"/>
      <c r="Y517" s="41"/>
      <c r="Z517" s="41"/>
    </row>
    <row r="518" spans="1:26" ht="12.75" customHeight="1">
      <c r="A518" s="51"/>
      <c r="B518" s="41"/>
      <c r="C518" s="41"/>
      <c r="D518" s="41"/>
      <c r="E518" s="41"/>
      <c r="F518" s="41"/>
      <c r="G518" s="41"/>
      <c r="H518" s="41"/>
      <c r="I518" s="41"/>
      <c r="J518" s="41"/>
      <c r="K518" s="41"/>
      <c r="L518" s="50"/>
      <c r="M518" s="41"/>
      <c r="N518" s="41"/>
      <c r="O518" s="41"/>
      <c r="P518" s="41"/>
      <c r="Q518" s="41"/>
      <c r="R518" s="41"/>
      <c r="S518" s="41"/>
      <c r="T518" s="41"/>
      <c r="U518" s="41"/>
      <c r="V518" s="41"/>
      <c r="W518" s="41"/>
      <c r="X518" s="41"/>
      <c r="Y518" s="41"/>
      <c r="Z518" s="41"/>
    </row>
    <row r="519" spans="1:26" ht="12.75" customHeight="1">
      <c r="A519" s="51"/>
      <c r="B519" s="41"/>
      <c r="C519" s="41"/>
      <c r="D519" s="41"/>
      <c r="E519" s="41"/>
      <c r="F519" s="41"/>
      <c r="G519" s="41"/>
      <c r="H519" s="41"/>
      <c r="I519" s="41"/>
      <c r="J519" s="41"/>
      <c r="K519" s="41"/>
      <c r="L519" s="50"/>
      <c r="M519" s="41"/>
      <c r="N519" s="41"/>
      <c r="O519" s="41"/>
      <c r="P519" s="41"/>
      <c r="Q519" s="41"/>
      <c r="R519" s="41"/>
      <c r="S519" s="41"/>
      <c r="T519" s="41"/>
      <c r="U519" s="41"/>
      <c r="V519" s="41"/>
      <c r="W519" s="41"/>
      <c r="X519" s="41"/>
      <c r="Y519" s="41"/>
      <c r="Z519" s="41"/>
    </row>
    <row r="520" spans="1:26" ht="12.75" customHeight="1">
      <c r="A520" s="51"/>
      <c r="B520" s="41"/>
      <c r="C520" s="41"/>
      <c r="D520" s="41"/>
      <c r="E520" s="41"/>
      <c r="F520" s="41"/>
      <c r="G520" s="41"/>
      <c r="H520" s="41"/>
      <c r="I520" s="41"/>
      <c r="J520" s="41"/>
      <c r="K520" s="41"/>
      <c r="L520" s="50"/>
      <c r="M520" s="41"/>
      <c r="N520" s="41"/>
      <c r="O520" s="41"/>
      <c r="P520" s="41"/>
      <c r="Q520" s="41"/>
      <c r="R520" s="41"/>
      <c r="S520" s="41"/>
      <c r="T520" s="41"/>
      <c r="U520" s="41"/>
      <c r="V520" s="41"/>
      <c r="W520" s="41"/>
      <c r="X520" s="41"/>
      <c r="Y520" s="41"/>
      <c r="Z520" s="41"/>
    </row>
    <row r="521" spans="1:26" ht="12.75" customHeight="1">
      <c r="A521" s="51"/>
      <c r="B521" s="41"/>
      <c r="C521" s="41"/>
      <c r="D521" s="41"/>
      <c r="E521" s="41"/>
      <c r="F521" s="41"/>
      <c r="G521" s="41"/>
      <c r="H521" s="41"/>
      <c r="I521" s="41"/>
      <c r="J521" s="41"/>
      <c r="K521" s="41"/>
      <c r="L521" s="50"/>
      <c r="M521" s="41"/>
      <c r="N521" s="41"/>
      <c r="O521" s="41"/>
      <c r="P521" s="41"/>
      <c r="Q521" s="41"/>
      <c r="R521" s="41"/>
      <c r="S521" s="41"/>
      <c r="T521" s="41"/>
      <c r="U521" s="41"/>
      <c r="V521" s="41"/>
      <c r="W521" s="41"/>
      <c r="X521" s="41"/>
      <c r="Y521" s="41"/>
      <c r="Z521" s="41"/>
    </row>
  </sheetData>
  <mergeCells count="1">
    <mergeCell ref="B1:L1"/>
  </mergeCells>
  <conditionalFormatting sqref="B2 B4:B12 B16:B22">
    <cfRule type="containsText" dxfId="382" priority="37" operator="containsText" text="Ingrese el numero del item">
      <formula>NOT(ISERROR(SEARCH(("Ingrese el numero del item"),(B2))))</formula>
    </cfRule>
  </conditionalFormatting>
  <conditionalFormatting sqref="E2 E4:E12 E16:E22">
    <cfRule type="containsText" dxfId="381" priority="38" operator="containsText" text="Ingrese la cantidad">
      <formula>NOT(ISERROR(SEARCH(("Ingrese la cantidad"),(E2))))</formula>
    </cfRule>
  </conditionalFormatting>
  <conditionalFormatting sqref="F2:G2 F4:H12 F16:H22">
    <cfRule type="cellIs" dxfId="380" priority="39" operator="equal">
      <formula>0</formula>
    </cfRule>
  </conditionalFormatting>
  <conditionalFormatting sqref="C2:D2 C4:D12 C16:D22">
    <cfRule type="cellIs" dxfId="379" priority="40" operator="equal">
      <formula>"No"</formula>
    </cfRule>
  </conditionalFormatting>
  <conditionalFormatting sqref="I4:I12 I16:J22">
    <cfRule type="notContainsBlanks" dxfId="378" priority="41">
      <formula>LEN(TRIM(I4))&gt;0</formula>
    </cfRule>
  </conditionalFormatting>
  <conditionalFormatting sqref="J4:J12">
    <cfRule type="notContainsBlanks" dxfId="377" priority="42">
      <formula>LEN(TRIM(J4))&gt;0</formula>
    </cfRule>
  </conditionalFormatting>
  <conditionalFormatting sqref="E2 E4:E12 E16:E22">
    <cfRule type="cellIs" dxfId="376" priority="44" operator="equal">
      <formula>0</formula>
    </cfRule>
  </conditionalFormatting>
  <conditionalFormatting sqref="G2:J2 F4:H12">
    <cfRule type="cellIs" dxfId="375" priority="45" operator="equal">
      <formula>0</formula>
    </cfRule>
  </conditionalFormatting>
  <conditionalFormatting sqref="B3">
    <cfRule type="containsText" dxfId="374" priority="28" operator="containsText" text="Ingrese el numero del item">
      <formula>NOT(ISERROR(SEARCH(("Ingrese el numero del item"),(B3))))</formula>
    </cfRule>
  </conditionalFormatting>
  <conditionalFormatting sqref="E3">
    <cfRule type="containsText" dxfId="373" priority="29" operator="containsText" text="Ingrese la cantidad">
      <formula>NOT(ISERROR(SEARCH(("Ingrese la cantidad"),(E3))))</formula>
    </cfRule>
  </conditionalFormatting>
  <conditionalFormatting sqref="F3:H3">
    <cfRule type="cellIs" dxfId="372" priority="30" operator="equal">
      <formula>0</formula>
    </cfRule>
  </conditionalFormatting>
  <conditionalFormatting sqref="C3:D3">
    <cfRule type="cellIs" dxfId="371" priority="31" operator="equal">
      <formula>"No"</formula>
    </cfRule>
  </conditionalFormatting>
  <conditionalFormatting sqref="I3">
    <cfRule type="notContainsBlanks" dxfId="370" priority="32">
      <formula>LEN(TRIM(I3))&gt;0</formula>
    </cfRule>
  </conditionalFormatting>
  <conditionalFormatting sqref="J3">
    <cfRule type="notContainsBlanks" dxfId="369" priority="33">
      <formula>LEN(TRIM(J3))&gt;0</formula>
    </cfRule>
  </conditionalFormatting>
  <conditionalFormatting sqref="E3">
    <cfRule type="cellIs" dxfId="368" priority="35" operator="equal">
      <formula>0</formula>
    </cfRule>
  </conditionalFormatting>
  <conditionalFormatting sqref="F3:H3">
    <cfRule type="cellIs" dxfId="367" priority="36" operator="equal">
      <formula>0</formula>
    </cfRule>
  </conditionalFormatting>
  <conditionalFormatting sqref="B13">
    <cfRule type="containsText" dxfId="366" priority="19" operator="containsText" text="Ingrese el numero del item">
      <formula>NOT(ISERROR(SEARCH(("Ingrese el numero del item"),(B13))))</formula>
    </cfRule>
  </conditionalFormatting>
  <conditionalFormatting sqref="E13">
    <cfRule type="containsText" dxfId="365" priority="20" operator="containsText" text="Ingrese la cantidad">
      <formula>NOT(ISERROR(SEARCH(("Ingrese la cantidad"),(E13))))</formula>
    </cfRule>
  </conditionalFormatting>
  <conditionalFormatting sqref="F13:H13">
    <cfRule type="cellIs" dxfId="364" priority="21" operator="equal">
      <formula>0</formula>
    </cfRule>
  </conditionalFormatting>
  <conditionalFormatting sqref="C13:D13">
    <cfRule type="cellIs" dxfId="363" priority="22" operator="equal">
      <formula>"No"</formula>
    </cfRule>
  </conditionalFormatting>
  <conditionalFormatting sqref="I13">
    <cfRule type="notContainsBlanks" dxfId="362" priority="23">
      <formula>LEN(TRIM(I13))&gt;0</formula>
    </cfRule>
  </conditionalFormatting>
  <conditionalFormatting sqref="J13">
    <cfRule type="notContainsBlanks" dxfId="361" priority="24">
      <formula>LEN(TRIM(J13))&gt;0</formula>
    </cfRule>
  </conditionalFormatting>
  <conditionalFormatting sqref="E13">
    <cfRule type="cellIs" dxfId="360" priority="26" operator="equal">
      <formula>0</formula>
    </cfRule>
  </conditionalFormatting>
  <conditionalFormatting sqref="F13:H13">
    <cfRule type="cellIs" dxfId="359" priority="27" operator="equal">
      <formula>0</formula>
    </cfRule>
  </conditionalFormatting>
  <conditionalFormatting sqref="B14">
    <cfRule type="containsText" dxfId="358" priority="10" operator="containsText" text="Ingrese el numero del item">
      <formula>NOT(ISERROR(SEARCH(("Ingrese el numero del item"),(B14))))</formula>
    </cfRule>
  </conditionalFormatting>
  <conditionalFormatting sqref="E14">
    <cfRule type="containsText" dxfId="357" priority="11" operator="containsText" text="Ingrese la cantidad">
      <formula>NOT(ISERROR(SEARCH(("Ingrese la cantidad"),(E14))))</formula>
    </cfRule>
  </conditionalFormatting>
  <conditionalFormatting sqref="F14:H14">
    <cfRule type="cellIs" dxfId="356" priority="12" operator="equal">
      <formula>0</formula>
    </cfRule>
  </conditionalFormatting>
  <conditionalFormatting sqref="C14:D14">
    <cfRule type="cellIs" dxfId="355" priority="13" operator="equal">
      <formula>"No"</formula>
    </cfRule>
  </conditionalFormatting>
  <conditionalFormatting sqref="I14">
    <cfRule type="notContainsBlanks" dxfId="354" priority="14">
      <formula>LEN(TRIM(I14))&gt;0</formula>
    </cfRule>
  </conditionalFormatting>
  <conditionalFormatting sqref="J14">
    <cfRule type="notContainsBlanks" dxfId="353" priority="15">
      <formula>LEN(TRIM(J14))&gt;0</formula>
    </cfRule>
  </conditionalFormatting>
  <conditionalFormatting sqref="E14">
    <cfRule type="cellIs" dxfId="352" priority="17" operator="equal">
      <formula>0</formula>
    </cfRule>
  </conditionalFormatting>
  <conditionalFormatting sqref="F14:H14">
    <cfRule type="cellIs" dxfId="351" priority="18" operator="equal">
      <formula>0</formula>
    </cfRule>
  </conditionalFormatting>
  <conditionalFormatting sqref="B15">
    <cfRule type="containsText" dxfId="350" priority="1" operator="containsText" text="Ingrese el numero del item">
      <formula>NOT(ISERROR(SEARCH(("Ingrese el numero del item"),(B15))))</formula>
    </cfRule>
  </conditionalFormatting>
  <conditionalFormatting sqref="E15">
    <cfRule type="containsText" dxfId="349" priority="2" operator="containsText" text="Ingrese la cantidad">
      <formula>NOT(ISERROR(SEARCH(("Ingrese la cantidad"),(E15))))</formula>
    </cfRule>
  </conditionalFormatting>
  <conditionalFormatting sqref="F15:H15">
    <cfRule type="cellIs" dxfId="348" priority="3" operator="equal">
      <formula>0</formula>
    </cfRule>
  </conditionalFormatting>
  <conditionalFormatting sqref="C15:D15">
    <cfRule type="cellIs" dxfId="347" priority="4" operator="equal">
      <formula>"No"</formula>
    </cfRule>
  </conditionalFormatting>
  <conditionalFormatting sqref="I15">
    <cfRule type="notContainsBlanks" dxfId="346" priority="5">
      <formula>LEN(TRIM(I15))&gt;0</formula>
    </cfRule>
  </conditionalFormatting>
  <conditionalFormatting sqref="J15">
    <cfRule type="notContainsBlanks" dxfId="345" priority="6">
      <formula>LEN(TRIM(J15))&gt;0</formula>
    </cfRule>
  </conditionalFormatting>
  <conditionalFormatting sqref="E15">
    <cfRule type="cellIs" dxfId="344" priority="8" operator="equal">
      <formula>0</formula>
    </cfRule>
  </conditionalFormatting>
  <conditionalFormatting sqref="F15:H15">
    <cfRule type="cellIs" dxfId="343" priority="9" operator="equal">
      <formula>0</formula>
    </cfRule>
  </conditionalFormatting>
  <conditionalFormatting sqref="A2:A15">
    <cfRule type="expression" dxfId="342" priority="864">
      <formula>COUNTIF(A2:A521,A2)&gt;1</formula>
    </cfRule>
  </conditionalFormatting>
  <conditionalFormatting sqref="A22">
    <cfRule type="expression" dxfId="341" priority="865">
      <formula>COUNTIF(A22:A542,A22)&gt;1</formula>
    </cfRule>
  </conditionalFormatting>
  <conditionalFormatting sqref="A16:A21">
    <cfRule type="expression" dxfId="340" priority="866">
      <formula>COUNTIF(A16:A532,A16)&gt;1</formula>
    </cfRule>
  </conditionalFormatting>
  <printOptions horizontalCentered="1" verticalCentered="1"/>
  <pageMargins left="0.98425196850393704" right="0.98425196850393704" top="0.74803149606299213" bottom="0.74803149606299213" header="0" footer="0"/>
  <pageSetup orientation="portrait"/>
  <headerFooter>
    <oddFooter>&amp;LV1-22-07-22</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27DDD9-CD40-4137-9CFE-A733EDBAF7CD}">
  <sheetPr>
    <tabColor rgb="FF00FF00"/>
    <pageSetUpPr fitToPage="1"/>
  </sheetPr>
  <dimension ref="A1:Z530"/>
  <sheetViews>
    <sheetView topLeftCell="A31" workbookViewId="0">
      <selection activeCell="A30" sqref="A30:XFD30"/>
    </sheetView>
  </sheetViews>
  <sheetFormatPr baseColWidth="10" defaultColWidth="12.5703125" defaultRowHeight="15" customHeight="1"/>
  <cols>
    <col min="1" max="1" width="19.28515625" customWidth="1"/>
    <col min="2" max="2" width="47.42578125" customWidth="1"/>
    <col min="3" max="3" width="16.42578125" customWidth="1"/>
    <col min="4" max="4" width="10.7109375" customWidth="1"/>
    <col min="5" max="5" width="18.140625" customWidth="1"/>
    <col min="6" max="6" width="19.42578125" customWidth="1"/>
    <col min="7" max="7" width="19.140625" customWidth="1"/>
    <col min="8" max="8" width="17.7109375" customWidth="1"/>
    <col min="9" max="9" width="11.7109375" customWidth="1"/>
    <col min="10" max="10" width="13.7109375" customWidth="1"/>
    <col min="11" max="11" width="25.7109375" customWidth="1"/>
    <col min="12" max="12" width="42.7109375" customWidth="1"/>
    <col min="13" max="13" width="12.42578125" customWidth="1"/>
    <col min="14" max="14" width="13.140625" customWidth="1"/>
    <col min="15" max="26" width="12.42578125" customWidth="1"/>
  </cols>
  <sheetData>
    <row r="1" spans="1:26" ht="105.75" customHeight="1">
      <c r="A1" s="40" t="s">
        <v>552</v>
      </c>
      <c r="B1" s="88" t="s">
        <v>599</v>
      </c>
      <c r="C1" s="86"/>
      <c r="D1" s="86"/>
      <c r="E1" s="86"/>
      <c r="F1" s="86"/>
      <c r="G1" s="86"/>
      <c r="H1" s="86"/>
      <c r="I1" s="86"/>
      <c r="J1" s="86"/>
      <c r="K1" s="86"/>
      <c r="L1" s="87"/>
      <c r="M1" s="41"/>
      <c r="N1" s="41"/>
      <c r="O1" s="41"/>
      <c r="P1" s="41"/>
      <c r="Q1" s="41"/>
      <c r="R1" s="41"/>
      <c r="S1" s="41"/>
      <c r="T1" s="41"/>
      <c r="U1" s="41"/>
      <c r="V1" s="41"/>
      <c r="W1" s="41"/>
      <c r="X1" s="41"/>
      <c r="Y1" s="41"/>
      <c r="Z1" s="41"/>
    </row>
    <row r="2" spans="1:26" ht="12.75" customHeight="1">
      <c r="A2" s="42" t="s">
        <v>553</v>
      </c>
      <c r="B2" s="43" t="s">
        <v>1</v>
      </c>
      <c r="C2" s="44" t="s">
        <v>554</v>
      </c>
      <c r="D2" s="44" t="s">
        <v>555</v>
      </c>
      <c r="E2" s="44" t="s">
        <v>556</v>
      </c>
      <c r="F2" s="44" t="s">
        <v>557</v>
      </c>
      <c r="G2" s="44" t="s">
        <v>558</v>
      </c>
      <c r="H2" s="44" t="s">
        <v>559</v>
      </c>
      <c r="I2" s="44" t="s">
        <v>560</v>
      </c>
      <c r="J2" s="44" t="s">
        <v>561</v>
      </c>
      <c r="K2" s="44" t="s">
        <v>562</v>
      </c>
      <c r="L2" s="44" t="s">
        <v>563</v>
      </c>
      <c r="M2" s="41"/>
      <c r="N2" s="41"/>
      <c r="O2" s="41"/>
      <c r="P2" s="41"/>
      <c r="Q2" s="41"/>
      <c r="R2" s="41"/>
      <c r="S2" s="41"/>
      <c r="T2" s="41"/>
      <c r="U2" s="41"/>
      <c r="V2" s="41"/>
      <c r="W2" s="41"/>
      <c r="X2" s="41"/>
      <c r="Y2" s="41"/>
      <c r="Z2" s="41"/>
    </row>
    <row r="3" spans="1:26" ht="270">
      <c r="A3" s="49">
        <v>343</v>
      </c>
      <c r="B3" s="60" t="str">
        <f>IF(AND(A3&gt;0,A3&lt;534),VLOOKUP(A3,FICHA_2024!$A$2:$B$534,2,0),"Ingrese el numero del item")</f>
        <v>OPERADOR LOGÍSTICO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C3" s="56" t="s">
        <v>564</v>
      </c>
      <c r="D3" s="57" t="s">
        <v>565</v>
      </c>
      <c r="E3" s="46">
        <v>3</v>
      </c>
      <c r="F3" s="59">
        <f t="shared" ref="F3:F30" si="0">IFERROR(H3/1.19,0)</f>
        <v>391433.19327731093</v>
      </c>
      <c r="G3" s="59">
        <f t="shared" ref="G3:G30" si="1">IFERROR((H3-F3),"")</f>
        <v>74372.306722689071</v>
      </c>
      <c r="H3" s="58">
        <f>IFERROR(VLOOKUP(A3,FICHA_2024!$A$2:$F$531,5,0),0)</f>
        <v>465805.5</v>
      </c>
      <c r="I3" s="56" t="str">
        <f t="shared" ref="I3:I30" si="2">IF(C3="Si","Ingrese el porcentaje","%")</f>
        <v>%</v>
      </c>
      <c r="J3" s="56" t="str">
        <f t="shared" ref="J3:J30" si="3">IF(C3="Si",(H3*I3),"$0")</f>
        <v>$0</v>
      </c>
      <c r="K3" s="61">
        <f t="shared" ref="K3:K29" si="4">IFERROR(IF(C3="Si",H3-J3,H3*E3),0)</f>
        <v>1397416.5</v>
      </c>
      <c r="L3" s="73"/>
      <c r="M3" s="41"/>
      <c r="N3" s="41"/>
      <c r="O3" s="41"/>
      <c r="P3" s="41"/>
      <c r="Q3" s="41"/>
      <c r="R3" s="41"/>
      <c r="S3" s="41"/>
      <c r="T3" s="41"/>
      <c r="U3" s="41"/>
      <c r="V3" s="41"/>
      <c r="W3" s="41"/>
      <c r="X3" s="41"/>
      <c r="Y3" s="41"/>
      <c r="Z3" s="41"/>
    </row>
    <row r="4" spans="1:26" ht="12.75" customHeight="1">
      <c r="A4" s="49">
        <v>342</v>
      </c>
      <c r="B4" s="60" t="str">
        <f>IF(AND(A4&gt;0,A4&lt;534),VLOOKUP(A4,FICHA_2024!$A$2:$B$534,2,0),"Ingrese el numero del item")</f>
        <v>OPERADOR LOGÍSTICO DE PROTOCOLO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C4" s="56" t="s">
        <v>564</v>
      </c>
      <c r="D4" s="57" t="s">
        <v>565</v>
      </c>
      <c r="E4" s="46">
        <v>3</v>
      </c>
      <c r="F4" s="59">
        <f t="shared" si="0"/>
        <v>292724.36974789918</v>
      </c>
      <c r="G4" s="59">
        <f t="shared" si="1"/>
        <v>55617.630252100818</v>
      </c>
      <c r="H4" s="58">
        <f>IFERROR(VLOOKUP(A4,FICHA_2024!$A$2:$F$531,5,0),0)</f>
        <v>348342</v>
      </c>
      <c r="I4" s="56" t="str">
        <f t="shared" si="2"/>
        <v>%</v>
      </c>
      <c r="J4" s="56" t="str">
        <f t="shared" si="3"/>
        <v>$0</v>
      </c>
      <c r="K4" s="61">
        <f t="shared" si="4"/>
        <v>1045026</v>
      </c>
      <c r="L4" s="73"/>
      <c r="M4" s="41"/>
      <c r="N4" s="41"/>
      <c r="O4" s="41"/>
      <c r="P4" s="41"/>
      <c r="Q4" s="41"/>
      <c r="R4" s="41"/>
      <c r="S4" s="41"/>
      <c r="T4" s="41"/>
      <c r="U4" s="41"/>
      <c r="V4" s="41"/>
      <c r="W4" s="41"/>
      <c r="X4" s="41"/>
      <c r="Y4" s="41"/>
      <c r="Z4" s="41"/>
    </row>
    <row r="5" spans="1:26" ht="12.75" customHeight="1">
      <c r="A5" s="49">
        <v>335</v>
      </c>
      <c r="B5" s="60" t="str">
        <f>IF(AND(A5&gt;0,A5&lt;534),VLOOKUP(A5,FICHA_2024!$A$2:$B$534,2,0),"Ingrese el numero del item")</f>
        <v>Personal de carga // Personal de carga x 12 horas</v>
      </c>
      <c r="C5" s="56" t="s">
        <v>564</v>
      </c>
      <c r="D5" s="57" t="s">
        <v>565</v>
      </c>
      <c r="E5" s="46">
        <v>20</v>
      </c>
      <c r="F5" s="59">
        <f t="shared" si="0"/>
        <v>177092.01680672271</v>
      </c>
      <c r="G5" s="59">
        <f t="shared" si="1"/>
        <v>33647.483193277294</v>
      </c>
      <c r="H5" s="58">
        <f>IFERROR(VLOOKUP(A5,FICHA_2024!$A$2:$F$531,5,0),0)</f>
        <v>210739.5</v>
      </c>
      <c r="I5" s="56" t="str">
        <f t="shared" si="2"/>
        <v>%</v>
      </c>
      <c r="J5" s="56" t="str">
        <f t="shared" si="3"/>
        <v>$0</v>
      </c>
      <c r="K5" s="61">
        <f t="shared" si="4"/>
        <v>4214790</v>
      </c>
      <c r="L5" s="73"/>
      <c r="M5" s="41"/>
      <c r="N5" s="41"/>
      <c r="O5" s="41"/>
      <c r="P5" s="41"/>
      <c r="Q5" s="41"/>
      <c r="R5" s="41"/>
      <c r="S5" s="41"/>
      <c r="T5" s="41"/>
      <c r="U5" s="41"/>
      <c r="V5" s="41"/>
      <c r="W5" s="41"/>
      <c r="X5" s="41"/>
      <c r="Y5" s="41"/>
      <c r="Z5" s="41"/>
    </row>
    <row r="6" spans="1:26" ht="12.75" customHeight="1">
      <c r="A6" s="49">
        <v>333</v>
      </c>
      <c r="B6" s="60" t="str">
        <f>IF(AND(A6&gt;0,A6&lt;534),VLOOKUP(A6,FICHA_2024!$A$2:$B$534,2,0),"Ingrese el numero del item")</f>
        <v>Personal de carga // Personal de carga x 4 horas</v>
      </c>
      <c r="C6" s="56" t="s">
        <v>564</v>
      </c>
      <c r="D6" s="57" t="s">
        <v>565</v>
      </c>
      <c r="E6" s="46">
        <v>20</v>
      </c>
      <c r="F6" s="59">
        <f t="shared" si="0"/>
        <v>80242.436974789918</v>
      </c>
      <c r="G6" s="59">
        <f t="shared" si="1"/>
        <v>15246.063025210082</v>
      </c>
      <c r="H6" s="58">
        <f>IFERROR(VLOOKUP(A6,FICHA_2024!$A$2:$F$531,5,0),0)</f>
        <v>95488.5</v>
      </c>
      <c r="I6" s="56" t="str">
        <f t="shared" si="2"/>
        <v>%</v>
      </c>
      <c r="J6" s="56" t="str">
        <f t="shared" si="3"/>
        <v>$0</v>
      </c>
      <c r="K6" s="61">
        <f t="shared" si="4"/>
        <v>1909770</v>
      </c>
      <c r="L6" s="73"/>
      <c r="M6" s="41"/>
      <c r="N6" s="41"/>
      <c r="O6" s="41"/>
      <c r="P6" s="41"/>
      <c r="Q6" s="41"/>
      <c r="R6" s="41"/>
      <c r="S6" s="41"/>
      <c r="T6" s="41"/>
      <c r="U6" s="41"/>
      <c r="V6" s="41"/>
      <c r="W6" s="41"/>
      <c r="X6" s="41"/>
      <c r="Y6" s="41"/>
      <c r="Z6" s="41"/>
    </row>
    <row r="7" spans="1:26" ht="12.75" customHeight="1">
      <c r="A7" s="49">
        <v>335</v>
      </c>
      <c r="B7" s="60" t="str">
        <f>IF(AND(A7&gt;0,A7&lt;534),VLOOKUP(A7,FICHA_2024!$A$2:$B$534,2,0),"Ingrese el numero del item")</f>
        <v>Personal de carga // Personal de carga x 12 horas</v>
      </c>
      <c r="C7" s="56" t="s">
        <v>564</v>
      </c>
      <c r="D7" s="57" t="s">
        <v>565</v>
      </c>
      <c r="E7" s="46">
        <v>2</v>
      </c>
      <c r="F7" s="59">
        <f t="shared" ref="F7:F8" si="5">IFERROR(H7/1.19,0)</f>
        <v>177092.01680672271</v>
      </c>
      <c r="G7" s="59">
        <f t="shared" ref="G7:G8" si="6">IFERROR((H7-F7),"")</f>
        <v>33647.483193277294</v>
      </c>
      <c r="H7" s="58">
        <f>IFERROR(VLOOKUP(A7,FICHA_2024!$A$2:$F$531,5,0),0)</f>
        <v>210739.5</v>
      </c>
      <c r="I7" s="56" t="str">
        <f t="shared" ref="I7:I8" si="7">IF(C7="Si","Ingrese el porcentaje","%")</f>
        <v>%</v>
      </c>
      <c r="J7" s="56" t="str">
        <f t="shared" ref="J7:J8" si="8">IF(C7="Si",(H7*I7),"$0")</f>
        <v>$0</v>
      </c>
      <c r="K7" s="61">
        <f t="shared" ref="K7:K8" si="9">IFERROR(IF(C7="Si",H7-J7,H7*E7),0)</f>
        <v>421479</v>
      </c>
      <c r="L7" s="73"/>
      <c r="M7" s="41"/>
      <c r="N7" s="41"/>
      <c r="O7" s="41"/>
      <c r="P7" s="41"/>
      <c r="Q7" s="41"/>
      <c r="R7" s="41"/>
      <c r="S7" s="41"/>
      <c r="T7" s="41"/>
      <c r="U7" s="41"/>
      <c r="V7" s="41"/>
      <c r="W7" s="41"/>
      <c r="X7" s="41"/>
      <c r="Y7" s="41"/>
      <c r="Z7" s="41"/>
    </row>
    <row r="8" spans="1:26" ht="12.75" customHeight="1">
      <c r="A8" s="49">
        <v>333</v>
      </c>
      <c r="B8" s="60" t="str">
        <f>IF(AND(A8&gt;0,A8&lt;534),VLOOKUP(A8,FICHA_2024!$A$2:$B$534,2,0),"Ingrese el numero del item")</f>
        <v>Personal de carga // Personal de carga x 4 horas</v>
      </c>
      <c r="C8" s="56" t="s">
        <v>564</v>
      </c>
      <c r="D8" s="57" t="s">
        <v>565</v>
      </c>
      <c r="E8" s="46">
        <v>2</v>
      </c>
      <c r="F8" s="59">
        <f t="shared" si="5"/>
        <v>80242.436974789918</v>
      </c>
      <c r="G8" s="59">
        <f t="shared" si="6"/>
        <v>15246.063025210082</v>
      </c>
      <c r="H8" s="58">
        <f>IFERROR(VLOOKUP(A8,FICHA_2024!$A$2:$F$531,5,0),0)</f>
        <v>95488.5</v>
      </c>
      <c r="I8" s="56" t="str">
        <f t="shared" si="7"/>
        <v>%</v>
      </c>
      <c r="J8" s="56" t="str">
        <f t="shared" si="8"/>
        <v>$0</v>
      </c>
      <c r="K8" s="61">
        <f t="shared" si="9"/>
        <v>190977</v>
      </c>
      <c r="L8" s="73"/>
      <c r="M8" s="41"/>
      <c r="N8" s="41"/>
      <c r="O8" s="41"/>
      <c r="P8" s="41"/>
      <c r="Q8" s="41"/>
      <c r="R8" s="41"/>
      <c r="S8" s="41"/>
      <c r="T8" s="41"/>
      <c r="U8" s="41"/>
      <c r="V8" s="41"/>
      <c r="W8" s="41"/>
      <c r="X8" s="41"/>
      <c r="Y8" s="41"/>
      <c r="Z8" s="41"/>
    </row>
    <row r="9" spans="1:26" ht="12.75" customHeight="1">
      <c r="A9" s="49">
        <v>374</v>
      </c>
      <c r="B9" s="60" t="str">
        <f>IF(AND(A9&gt;0,A9&lt;534),VLOOKUP(A9,FICHA_2024!$A$2:$B$534,2,0),"Ingrese el numero del item")</f>
        <v>BRIGADISTA -que deberá cumplir con los requisitos específicos, experiencia, nivel académico y cursos de acuerdo a lo señalado en las especificaciones técnicas, por 6 horas // 1. Requisitos específicos: a) Contar con los distintivos y elementos básicos que los caracterice como brigadistas.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 4. Experiencia Requerida: Superior a dos (2) años en ejecución de labores de rescate</v>
      </c>
      <c r="C9" s="56" t="s">
        <v>564</v>
      </c>
      <c r="D9" s="57" t="s">
        <v>565</v>
      </c>
      <c r="E9" s="46">
        <v>4</v>
      </c>
      <c r="F9" s="59">
        <f t="shared" ref="F9:F10" si="10">IFERROR(H9/1.19,0)</f>
        <v>218229.83193277312</v>
      </c>
      <c r="G9" s="59">
        <f t="shared" ref="G9:G10" si="11">IFERROR((H9-F9),"")</f>
        <v>41463.668067226885</v>
      </c>
      <c r="H9" s="58">
        <f>IFERROR(VLOOKUP(A9,FICHA_2024!$A$2:$F$531,5,0),0)</f>
        <v>259693.5</v>
      </c>
      <c r="I9" s="56" t="str">
        <f t="shared" ref="I9:I10" si="12">IF(C9="Si","Ingrese el porcentaje","%")</f>
        <v>%</v>
      </c>
      <c r="J9" s="56" t="str">
        <f t="shared" ref="J9:J10" si="13">IF(C9="Si",(H9*I9),"$0")</f>
        <v>$0</v>
      </c>
      <c r="K9" s="61">
        <f t="shared" ref="K9:K10" si="14">IFERROR(IF(C9="Si",H9-J9,H9*E9),0)</f>
        <v>1038774</v>
      </c>
      <c r="L9" s="73"/>
      <c r="M9" s="41"/>
      <c r="N9" s="41"/>
      <c r="O9" s="41"/>
      <c r="P9" s="41"/>
      <c r="Q9" s="41"/>
      <c r="R9" s="41"/>
      <c r="S9" s="41"/>
      <c r="T9" s="41"/>
      <c r="U9" s="41"/>
      <c r="V9" s="41"/>
      <c r="W9" s="41"/>
      <c r="X9" s="41"/>
      <c r="Y9" s="41"/>
      <c r="Z9" s="41"/>
    </row>
    <row r="10" spans="1:26" ht="12.75" customHeight="1">
      <c r="A10" s="49">
        <v>345</v>
      </c>
      <c r="B10" s="60" t="str">
        <f>IF(AND(A10&gt;0,A10&lt;534),VLOOKUP(A10,FICHA_2024!$A$2:$B$534,2,0),"Ingrese el numero del item")</f>
        <v>Operario para montaje y desmontaje por 8 horas, con dotacion de guantes e identificacion de la empresa.</v>
      </c>
      <c r="C10" s="56" t="s">
        <v>564</v>
      </c>
      <c r="D10" s="57" t="s">
        <v>565</v>
      </c>
      <c r="E10" s="46">
        <v>4</v>
      </c>
      <c r="F10" s="59">
        <f t="shared" si="10"/>
        <v>137751.68067226891</v>
      </c>
      <c r="G10" s="59">
        <f t="shared" si="11"/>
        <v>26172.819327731093</v>
      </c>
      <c r="H10" s="58">
        <f>IFERROR(VLOOKUP(A10,FICHA_2024!$A$2:$F$531,5,0),0)</f>
        <v>163924.5</v>
      </c>
      <c r="I10" s="56" t="str">
        <f t="shared" si="12"/>
        <v>%</v>
      </c>
      <c r="J10" s="56" t="str">
        <f t="shared" si="13"/>
        <v>$0</v>
      </c>
      <c r="K10" s="61">
        <f t="shared" si="14"/>
        <v>655698</v>
      </c>
      <c r="L10" s="73"/>
      <c r="M10" s="41"/>
      <c r="N10" s="41"/>
      <c r="O10" s="41"/>
      <c r="P10" s="41"/>
      <c r="Q10" s="41"/>
      <c r="R10" s="41"/>
      <c r="S10" s="41"/>
      <c r="T10" s="41"/>
      <c r="U10" s="41"/>
      <c r="V10" s="41"/>
      <c r="W10" s="41"/>
      <c r="X10" s="41"/>
      <c r="Y10" s="41"/>
      <c r="Z10" s="41"/>
    </row>
    <row r="11" spans="1:26" ht="12.75" customHeight="1">
      <c r="A11" s="49">
        <v>380</v>
      </c>
      <c r="B11" s="60" t="str">
        <f>IF(AND(A11&gt;0,A11&lt;534),VLOOKUP(A11,FICHA_2024!$A$2:$B$534,2,0),"Ingrese el numero del item")</f>
        <v>AMBULANCIA MEDICALIZADA: Servicio / 12 Horas De incluir equipos y personal en salud certificado por las normativas vigentes y combustible.</v>
      </c>
      <c r="C11" s="56" t="s">
        <v>564</v>
      </c>
      <c r="D11" s="57" t="s">
        <v>565</v>
      </c>
      <c r="E11" s="46">
        <v>1</v>
      </c>
      <c r="F11" s="59">
        <f t="shared" si="0"/>
        <v>1958850</v>
      </c>
      <c r="G11" s="59">
        <f t="shared" si="1"/>
        <v>372181.5</v>
      </c>
      <c r="H11" s="58">
        <f>IFERROR(VLOOKUP(A11,FICHA_2024!$A$2:$F$531,5,0),0)</f>
        <v>2331031.5</v>
      </c>
      <c r="I11" s="56" t="str">
        <f t="shared" si="2"/>
        <v>%</v>
      </c>
      <c r="J11" s="56" t="str">
        <f t="shared" si="3"/>
        <v>$0</v>
      </c>
      <c r="K11" s="61">
        <f t="shared" si="4"/>
        <v>2331031.5</v>
      </c>
      <c r="L11" s="48"/>
      <c r="M11" s="41"/>
      <c r="N11" s="41"/>
      <c r="O11" s="41"/>
      <c r="P11" s="41"/>
      <c r="Q11" s="41"/>
      <c r="R11" s="41"/>
      <c r="S11" s="41"/>
      <c r="T11" s="41"/>
      <c r="U11" s="41"/>
      <c r="V11" s="41"/>
      <c r="W11" s="41"/>
      <c r="X11" s="41"/>
      <c r="Y11" s="41"/>
      <c r="Z11" s="41"/>
    </row>
    <row r="12" spans="1:26" ht="12.75" customHeight="1">
      <c r="A12" s="49">
        <v>370</v>
      </c>
      <c r="B12" s="60" t="str">
        <f>IF(AND(A12&gt;0,A12&lt;534),VLOOKUP(A12,FICHA_2024!$A$2:$B$534,2,0),"Ingrese el numero del item")</f>
        <v>SERVICIO DE SALUD // Servicio de salud autorizado para la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6 horas.
 Número de auxiliares de enfermería 4
 Número de médicos 1
 Número de Mec 1 fijo .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exigidos SDS . Los recursos de los Módulos de Estabilización y Clasificación MEC (humanos, medicamentos, dispositivos médicos, insumos y equipos) serán independientes de los ubicados en las ambulancias asignadas al evento.</v>
      </c>
      <c r="C12" s="56" t="s">
        <v>564</v>
      </c>
      <c r="D12" s="57" t="s">
        <v>565</v>
      </c>
      <c r="E12" s="46">
        <v>2</v>
      </c>
      <c r="F12" s="59">
        <f t="shared" si="0"/>
        <v>3290785.7142857146</v>
      </c>
      <c r="G12" s="59">
        <f t="shared" si="1"/>
        <v>625249.28571428545</v>
      </c>
      <c r="H12" s="58">
        <f>IFERROR(VLOOKUP(A12,FICHA_2024!$A$2:$F$531,5,0),0)</f>
        <v>3916035</v>
      </c>
      <c r="I12" s="56" t="str">
        <f t="shared" si="2"/>
        <v>%</v>
      </c>
      <c r="J12" s="56" t="str">
        <f t="shared" si="3"/>
        <v>$0</v>
      </c>
      <c r="K12" s="61">
        <f t="shared" si="4"/>
        <v>7832070</v>
      </c>
      <c r="L12" s="48"/>
      <c r="M12" s="41"/>
      <c r="N12" s="41"/>
      <c r="O12" s="41"/>
      <c r="P12" s="41"/>
      <c r="Q12" s="41"/>
      <c r="R12" s="41"/>
      <c r="S12" s="41"/>
      <c r="T12" s="41"/>
      <c r="U12" s="41"/>
      <c r="V12" s="41"/>
      <c r="W12" s="41"/>
      <c r="X12" s="41"/>
      <c r="Y12" s="41"/>
      <c r="Z12" s="41"/>
    </row>
    <row r="13" spans="1:26" ht="12.75" customHeight="1">
      <c r="A13" s="49">
        <v>375</v>
      </c>
      <c r="B13" s="60" t="str">
        <f>IF(AND(A13&gt;0,A13&lt;534),VLOOKUP(A13,FICHA_2024!$A$2:$B$534,2,0),"Ingrese el numero del item")</f>
        <v>BRIGADISTA DE SALUD certificado -que deberá cumplir con los requisitos específicos, experiencia, nivel académico y cursos de acuerdo a lo señalado en las especificaciones técnicas, por 6 horas // 1. Requisitos específicos: a) Contar con los distintivos y elementos básicos que los caracterice como brigadistas. b) Administrar primeros auxilios básicos, a nivel de una primera respuesta, necesarios para estabilizar una víctima de accidente o enfermedad súbita, que ocurra dentro de las instalaciones.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Bogotá.4. Experiencia Requerida: Superior a dos (2) años en ejecución de labores de rescate</v>
      </c>
      <c r="C13" s="56" t="s">
        <v>564</v>
      </c>
      <c r="D13" s="57" t="s">
        <v>565</v>
      </c>
      <c r="E13" s="46">
        <v>12</v>
      </c>
      <c r="F13" s="59">
        <f t="shared" si="0"/>
        <v>208494.95798319328</v>
      </c>
      <c r="G13" s="59">
        <f t="shared" si="1"/>
        <v>39614.042016806721</v>
      </c>
      <c r="H13" s="58">
        <f>IFERROR(VLOOKUP(A13,FICHA_2024!$A$2:$F$531,5,0),0)</f>
        <v>248109</v>
      </c>
      <c r="I13" s="56" t="str">
        <f t="shared" si="2"/>
        <v>%</v>
      </c>
      <c r="J13" s="56" t="str">
        <f t="shared" si="3"/>
        <v>$0</v>
      </c>
      <c r="K13" s="61">
        <f t="shared" si="4"/>
        <v>2977308</v>
      </c>
      <c r="L13" s="48"/>
      <c r="M13" s="41"/>
      <c r="N13" s="41"/>
      <c r="O13" s="41"/>
      <c r="P13" s="41"/>
      <c r="Q13" s="41"/>
      <c r="R13" s="41"/>
      <c r="S13" s="41"/>
      <c r="T13" s="41"/>
      <c r="U13" s="41"/>
      <c r="V13" s="41"/>
      <c r="W13" s="41"/>
      <c r="X13" s="41"/>
      <c r="Y13" s="41"/>
      <c r="Z13" s="41"/>
    </row>
    <row r="14" spans="1:26" ht="12.75" customHeight="1">
      <c r="A14" s="49">
        <v>346</v>
      </c>
      <c r="B14" s="60" t="str">
        <f>IF(AND(A14&gt;0,A14&lt;534),VLOOKUP(A14,FICHA_2024!$A$2:$B$534,2,0),"Ingrese el numero del item")</f>
        <v>Personal de aseo y limpieza por 4 horas. Con dotación de guantes para aseo, recogedor, escoba y bolsas de basura.</v>
      </c>
      <c r="C14" s="56" t="s">
        <v>564</v>
      </c>
      <c r="D14" s="57" t="s">
        <v>565</v>
      </c>
      <c r="E14" s="46">
        <v>8</v>
      </c>
      <c r="F14" s="59">
        <f t="shared" si="0"/>
        <v>118186.76470588236</v>
      </c>
      <c r="G14" s="59">
        <f t="shared" si="1"/>
        <v>22455.485294117636</v>
      </c>
      <c r="H14" s="58">
        <f>IFERROR(VLOOKUP(A14,FICHA_2024!$A$2:$F$531,5,0),0)</f>
        <v>140642.25</v>
      </c>
      <c r="I14" s="56" t="str">
        <f t="shared" si="2"/>
        <v>%</v>
      </c>
      <c r="J14" s="56" t="str">
        <f t="shared" si="3"/>
        <v>$0</v>
      </c>
      <c r="K14" s="61">
        <f t="shared" si="4"/>
        <v>1125138</v>
      </c>
      <c r="L14" s="48"/>
      <c r="M14" s="41"/>
      <c r="N14" s="41"/>
      <c r="O14" s="41"/>
      <c r="P14" s="41"/>
      <c r="Q14" s="41"/>
      <c r="R14" s="41"/>
      <c r="S14" s="41"/>
      <c r="T14" s="41"/>
      <c r="U14" s="41"/>
      <c r="V14" s="41"/>
      <c r="W14" s="41"/>
      <c r="X14" s="41"/>
      <c r="Y14" s="41"/>
      <c r="Z14" s="41"/>
    </row>
    <row r="15" spans="1:26" ht="225">
      <c r="A15" s="49">
        <v>1</v>
      </c>
      <c r="B15" s="60" t="str">
        <f>IF(AND(A15&gt;0,A15&lt;534),VLOOKUP(A15,FICHA_2024!$A$2:$B$534,2,0),"Ingrese el numero del item")</f>
        <v>Batería completa y platos. Servicio de alquiler por 12 horas, contadas a partir del recibo a satisfacción de la entidad. // Incluye lo siguiente: Dos (2) Toms de aire, dos (2) toms de piso, Un (1) bombo, Un (1) redoblante, Una (1) silla, Una (1) base para hi-hat, Un (1) pedal sencillo, Un (1) tapete, Cinco (5) bases para platillos y Juego de platos
  El servicio incluye transporte, instalación en el lugar y horario especificados por la FUGA para garantizar su correcta puesta en funcionamiento. Asimismo, al finalizar el período de alquiler, se llevará a cabo su desinstalación y retirada.</v>
      </c>
      <c r="C15" s="56" t="s">
        <v>564</v>
      </c>
      <c r="D15" s="57" t="s">
        <v>565</v>
      </c>
      <c r="E15" s="46">
        <v>1</v>
      </c>
      <c r="F15" s="59">
        <f t="shared" si="0"/>
        <v>498626.4705882353</v>
      </c>
      <c r="G15" s="59">
        <f t="shared" si="1"/>
        <v>94739.029411764699</v>
      </c>
      <c r="H15" s="58">
        <f>IFERROR(VLOOKUP(A15,FICHA_2024!$A$2:$F$531,5,0),0)</f>
        <v>593365.5</v>
      </c>
      <c r="I15" s="56" t="str">
        <f t="shared" si="2"/>
        <v>%</v>
      </c>
      <c r="J15" s="56" t="str">
        <f t="shared" si="3"/>
        <v>$0</v>
      </c>
      <c r="K15" s="61">
        <f t="shared" si="4"/>
        <v>593365.5</v>
      </c>
      <c r="L15" s="48"/>
      <c r="M15" s="41"/>
      <c r="N15" s="41"/>
      <c r="O15" s="41"/>
      <c r="P15" s="41"/>
      <c r="Q15" s="41"/>
      <c r="R15" s="41"/>
      <c r="S15" s="41"/>
      <c r="T15" s="41"/>
      <c r="U15" s="41"/>
      <c r="V15" s="41"/>
      <c r="W15" s="41"/>
      <c r="X15" s="41"/>
      <c r="Y15" s="41"/>
      <c r="Z15" s="41"/>
    </row>
    <row r="16" spans="1:26" ht="195">
      <c r="A16" s="49">
        <v>3</v>
      </c>
      <c r="B16" s="60" t="str">
        <f>IF(AND(A16&gt;0,A16&lt;534),VLOOKUP(A16,FICHA_2024!$A$2:$B$534,2,0),"Ingrese el numero del item")</f>
        <v>Amplificador para guitarra tipo combo. Servicio de alquiler por 12 horas, contadas a partir del recibo a satisfacción de la entidad. //Incluye lo siguiente: Amplificador de minimo 60W de sistema de tubos, cableado para su funcionamiento (señal y eléctrico), stand de guitarra y patineta para movilización. 
 El servicio incluye transporte, instalación en el lugar y horario especificados por la FUGA para garantizar su correcta puesta en funcionamiento. Asimismo, al finalizar el período de alquiler, se llevará a cabo su desinstalación y retirada.</v>
      </c>
      <c r="C16" s="56" t="s">
        <v>564</v>
      </c>
      <c r="D16" s="57" t="s">
        <v>565</v>
      </c>
      <c r="E16" s="46">
        <v>1</v>
      </c>
      <c r="F16" s="59">
        <f t="shared" ref="F16" si="15">IFERROR(H16/1.19,0)</f>
        <v>233932.56302521008</v>
      </c>
      <c r="G16" s="59">
        <f t="shared" ref="G16" si="16">IFERROR((H16-F16),"")</f>
        <v>44447.186974789918</v>
      </c>
      <c r="H16" s="58">
        <f>IFERROR(VLOOKUP(A16,FICHA_2024!$A$2:$F$531,5,0),0)</f>
        <v>278379.75</v>
      </c>
      <c r="I16" s="56" t="str">
        <f t="shared" ref="I16" si="17">IF(C16="Si","Ingrese el porcentaje","%")</f>
        <v>%</v>
      </c>
      <c r="J16" s="56" t="str">
        <f t="shared" ref="J16" si="18">IF(C16="Si",(H16*I16),"$0")</f>
        <v>$0</v>
      </c>
      <c r="K16" s="61">
        <f t="shared" ref="K16" si="19">IFERROR(IF(C16="Si",H16-J16,H16*E16),0)</f>
        <v>278379.75</v>
      </c>
      <c r="L16" s="48"/>
      <c r="M16" s="41"/>
      <c r="N16" s="41"/>
      <c r="O16" s="41"/>
      <c r="P16" s="41"/>
      <c r="Q16" s="41"/>
      <c r="R16" s="41"/>
      <c r="S16" s="41"/>
      <c r="T16" s="41"/>
      <c r="U16" s="41"/>
      <c r="V16" s="41"/>
      <c r="W16" s="41"/>
      <c r="X16" s="41"/>
      <c r="Y16" s="41"/>
      <c r="Z16" s="41"/>
    </row>
    <row r="17" spans="1:26" ht="195">
      <c r="A17" s="49">
        <v>14</v>
      </c>
      <c r="B17" s="60" t="str">
        <f>IF(AND(A17&gt;0,A17&lt;534),VLOOKUP(A17,FICHA_2024!$A$2:$B$534,2,0),"Ingrese el numero del item")</f>
        <v>Teclado profesional. Servicio de alquiler por 8 horas, contadas a partir del recibo a satisfacción de la entidad. // Incluye lo siguiente: Teclado profesional minimo 7 octavas, pedal sustain, cableado para su funcionamiento (señal y eléctrico) y stand de teclado. 
 El servicio incluye transporte, instalación en el lugar y horario especificados por la FUGA para garantizar su correcta puesta en funcionamiento. Asimismo, al finalizar el período de alquiler, se llevará a cabo su desinstalación y retirada.</v>
      </c>
      <c r="C17" s="56" t="s">
        <v>564</v>
      </c>
      <c r="D17" s="57" t="s">
        <v>565</v>
      </c>
      <c r="E17" s="46">
        <v>1</v>
      </c>
      <c r="F17" s="59">
        <f t="shared" ref="F17" si="20">IFERROR(H17/1.19,0)</f>
        <v>220588.8655462185</v>
      </c>
      <c r="G17" s="59">
        <f t="shared" ref="G17" si="21">IFERROR((H17-F17),"")</f>
        <v>41911.884453781502</v>
      </c>
      <c r="H17" s="58">
        <f>IFERROR(VLOOKUP(A17,FICHA_2024!$A$2:$F$531,5,0),0)</f>
        <v>262500.75</v>
      </c>
      <c r="I17" s="56" t="str">
        <f t="shared" ref="I17" si="22">IF(C17="Si","Ingrese el porcentaje","%")</f>
        <v>%</v>
      </c>
      <c r="J17" s="56" t="str">
        <f t="shared" ref="J17" si="23">IF(C17="Si",(H17*I17),"$0")</f>
        <v>$0</v>
      </c>
      <c r="K17" s="61">
        <f t="shared" ref="K17" si="24">IFERROR(IF(C17="Si",H17-J17,H17*E17),0)</f>
        <v>262500.75</v>
      </c>
      <c r="L17" s="48"/>
      <c r="M17" s="41"/>
      <c r="N17" s="41"/>
      <c r="O17" s="41"/>
      <c r="P17" s="41"/>
      <c r="Q17" s="41"/>
      <c r="R17" s="41"/>
      <c r="S17" s="41"/>
      <c r="T17" s="41"/>
      <c r="U17" s="41"/>
      <c r="V17" s="41"/>
      <c r="W17" s="41"/>
      <c r="X17" s="41"/>
      <c r="Y17" s="41"/>
      <c r="Z17" s="41"/>
    </row>
    <row r="18" spans="1:26" ht="195">
      <c r="A18" s="49">
        <v>35</v>
      </c>
      <c r="B18" s="60" t="str">
        <f>IF(AND(A18&gt;0,A18&lt;534),VLOOKUP(A18,FICHA_2024!$A$2:$B$534,2,0),"Ingrese el numero del item")</f>
        <v>Atril para partitura. Servicio de alquiler por 12 horas, contadas a partir del recibo a satisfacción de la entidad. // Incluye lo siguiente: Atril tipo bandeja metalica para partitura de altura variable, luz de cuello plegable y sistema de fijación de páginas a la estructura.
  El servicio incluye transporte, instalación en el lugar y horario especificados por la FUGA para garantizar su correcta puesta en funcionamiento. Asimismo, al finalizar el período de alquiler, se llevará a cabo su desinstalación y retirada.</v>
      </c>
      <c r="C18" s="56" t="s">
        <v>564</v>
      </c>
      <c r="D18" s="57" t="s">
        <v>565</v>
      </c>
      <c r="E18" s="46">
        <v>30</v>
      </c>
      <c r="F18" s="59">
        <f t="shared" ref="F18" si="25">IFERROR(H18/1.19,0)</f>
        <v>26884.033613445379</v>
      </c>
      <c r="G18" s="59">
        <f t="shared" ref="G18" si="26">IFERROR((H18-F18),"")</f>
        <v>5107.9663865546208</v>
      </c>
      <c r="H18" s="58">
        <f>IFERROR(VLOOKUP(A18,FICHA_2024!$A$2:$F$531,5,0),0)</f>
        <v>31992</v>
      </c>
      <c r="I18" s="56" t="str">
        <f t="shared" ref="I18" si="27">IF(C18="Si","Ingrese el porcentaje","%")</f>
        <v>%</v>
      </c>
      <c r="J18" s="56" t="str">
        <f t="shared" ref="J18" si="28">IF(C18="Si",(H18*I18),"$0")</f>
        <v>$0</v>
      </c>
      <c r="K18" s="61">
        <f t="shared" ref="K18" si="29">IFERROR(IF(C18="Si",H18-J18,H18*E18),0)</f>
        <v>959760</v>
      </c>
      <c r="L18" s="48"/>
      <c r="M18" s="41"/>
      <c r="N18" s="41"/>
      <c r="O18" s="41"/>
      <c r="P18" s="41"/>
      <c r="Q18" s="41"/>
      <c r="R18" s="41"/>
      <c r="S18" s="41"/>
      <c r="T18" s="41"/>
      <c r="U18" s="41"/>
      <c r="V18" s="41"/>
      <c r="W18" s="41"/>
      <c r="X18" s="41"/>
      <c r="Y18" s="41"/>
      <c r="Z18" s="41"/>
    </row>
    <row r="19" spans="1:26" ht="165">
      <c r="A19" s="49">
        <v>29</v>
      </c>
      <c r="B19" s="60" t="str">
        <f>IF(AND(A19&gt;0,A19&lt;534),VLOOKUP(A19,FICHA_2024!$A$2:$B$534,2,0),"Ingrese el numero del item")</f>
        <v>Bombo de batería. Servicio de alquiler por 12 horas, contadas a partir del recibo a satisfacción de la entidad. // Con pedal tipo twin. Medidas 18 pulgadas/20 pulgadas/22 pulgadas.
 . El servicio incluye transporte, instalación en el lugar y horario especificados por la FUGA para garantizar su correcta puesta en funcionamiento. Asimismo, al finalizar el período de alquiler, se llevará a cabo su desinstalación y retirada.</v>
      </c>
      <c r="C19" s="56" t="s">
        <v>564</v>
      </c>
      <c r="D19" s="57" t="s">
        <v>565</v>
      </c>
      <c r="E19" s="46">
        <v>2</v>
      </c>
      <c r="F19" s="59">
        <f t="shared" ref="F19" si="30">IFERROR(H19/1.19,0)</f>
        <v>225649.15966386555</v>
      </c>
      <c r="G19" s="59">
        <f t="shared" ref="G19" si="31">IFERROR((H19-F19),"")</f>
        <v>42873.340336134454</v>
      </c>
      <c r="H19" s="58">
        <f>IFERROR(VLOOKUP(A19,FICHA_2024!$A$2:$F$531,5,0),0)</f>
        <v>268522.5</v>
      </c>
      <c r="I19" s="56" t="str">
        <f t="shared" ref="I19" si="32">IF(C19="Si","Ingrese el porcentaje","%")</f>
        <v>%</v>
      </c>
      <c r="J19" s="56" t="str">
        <f t="shared" ref="J19" si="33">IF(C19="Si",(H19*I19),"$0")</f>
        <v>$0</v>
      </c>
      <c r="K19" s="61">
        <f t="shared" ref="K19" si="34">IFERROR(IF(C19="Si",H19-J19,H19*E19),0)</f>
        <v>537045</v>
      </c>
      <c r="L19" s="48"/>
      <c r="M19" s="41"/>
      <c r="N19" s="41"/>
      <c r="O19" s="41"/>
      <c r="P19" s="41"/>
      <c r="Q19" s="41"/>
      <c r="R19" s="41"/>
      <c r="S19" s="41"/>
      <c r="T19" s="41"/>
      <c r="U19" s="41"/>
      <c r="V19" s="41"/>
      <c r="W19" s="41"/>
      <c r="X19" s="41"/>
      <c r="Y19" s="41"/>
      <c r="Z19" s="41"/>
    </row>
    <row r="20" spans="1:26" ht="210">
      <c r="A20" s="49">
        <v>99</v>
      </c>
      <c r="B20" s="60" t="str">
        <f>IF(AND(A20&gt;0,A20&lt;534),VLOOKUP(A20,FICHA_2024!$A$2:$B$534,2,0),"Ingrese el numero del item")</f>
        <v>Sistema In Ear. Servicio de alquiler por 12 horas, contadas a partir del recibo a satisfacción de la entidad. // Incluye lo siguiente: Sistema de RX y TX, sistema de trasmision UHF, beltpack, antena, combinador de antena, audífonos, baterías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v>
      </c>
      <c r="C20" s="56" t="s">
        <v>564</v>
      </c>
      <c r="D20" s="57" t="s">
        <v>565</v>
      </c>
      <c r="E20" s="46">
        <v>6</v>
      </c>
      <c r="F20" s="59">
        <f t="shared" ref="F20" si="35">IFERROR(H20/1.19,0)</f>
        <v>350208.40336134454</v>
      </c>
      <c r="G20" s="59">
        <f t="shared" ref="G20" si="36">IFERROR((H20-F20),"")</f>
        <v>66539.596638655465</v>
      </c>
      <c r="H20" s="58">
        <f>IFERROR(VLOOKUP(A20,FICHA_2024!$A$2:$F$531,5,0),0)</f>
        <v>416748</v>
      </c>
      <c r="I20" s="56" t="str">
        <f t="shared" ref="I20" si="37">IF(C20="Si","Ingrese el porcentaje","%")</f>
        <v>%</v>
      </c>
      <c r="J20" s="56" t="str">
        <f t="shared" ref="J20" si="38">IF(C20="Si",(H20*I20),"$0")</f>
        <v>$0</v>
      </c>
      <c r="K20" s="61">
        <f t="shared" ref="K20" si="39">IFERROR(IF(C20="Si",H20-J20,H20*E20),0)</f>
        <v>2500488</v>
      </c>
      <c r="L20" s="48"/>
      <c r="M20" s="41"/>
      <c r="N20" s="41"/>
      <c r="O20" s="41"/>
      <c r="P20" s="41"/>
      <c r="Q20" s="41"/>
      <c r="R20" s="41"/>
      <c r="S20" s="41"/>
      <c r="T20" s="41"/>
      <c r="U20" s="41"/>
      <c r="V20" s="41"/>
      <c r="W20" s="41"/>
      <c r="X20" s="41"/>
      <c r="Y20" s="41"/>
      <c r="Z20" s="41"/>
    </row>
    <row r="21" spans="1:26" ht="90">
      <c r="A21" s="49">
        <v>327</v>
      </c>
      <c r="B21" s="60" t="str">
        <f>IF(AND(A21&gt;0,A21&lt;534),VLOOKUP(A21,FICHA_2024!$A$2:$B$534,2,0),"Ingrese el numero del item")</f>
        <v>Asistente de sistemas inalámbricos // Servicio de Asistente de sistemas inalámbricos. Encargado exclusivamente de verificar que todos los sistemas RF se encuentren funcionando correctamente. servicio de 1 a 12 horas.</v>
      </c>
      <c r="C21" s="56" t="s">
        <v>564</v>
      </c>
      <c r="D21" s="57" t="s">
        <v>565</v>
      </c>
      <c r="E21" s="46">
        <v>1</v>
      </c>
      <c r="F21" s="59">
        <f t="shared" ref="F21" si="40">IFERROR(H21/1.19,0)</f>
        <v>735330.8823529412</v>
      </c>
      <c r="G21" s="59">
        <f t="shared" ref="G21" si="41">IFERROR((H21-F21),"")</f>
        <v>139712.8676470588</v>
      </c>
      <c r="H21" s="58">
        <f>IFERROR(VLOOKUP(A21,FICHA_2024!$A$2:$F$531,5,0),0)</f>
        <v>875043.75</v>
      </c>
      <c r="I21" s="56" t="str">
        <f t="shared" ref="I21" si="42">IF(C21="Si","Ingrese el porcentaje","%")</f>
        <v>%</v>
      </c>
      <c r="J21" s="56" t="str">
        <f t="shared" ref="J21" si="43">IF(C21="Si",(H21*I21),"$0")</f>
        <v>$0</v>
      </c>
      <c r="K21" s="61">
        <f t="shared" ref="K21" si="44">IFERROR(IF(C21="Si",H21-J21,H21*E21),0)</f>
        <v>875043.75</v>
      </c>
      <c r="L21" s="48"/>
      <c r="M21" s="41"/>
      <c r="N21" s="41"/>
      <c r="O21" s="41"/>
      <c r="P21" s="41"/>
      <c r="Q21" s="41"/>
      <c r="R21" s="41"/>
      <c r="S21" s="41"/>
      <c r="T21" s="41"/>
      <c r="U21" s="41"/>
      <c r="V21" s="41"/>
      <c r="W21" s="41"/>
      <c r="X21" s="41"/>
      <c r="Y21" s="41"/>
      <c r="Z21" s="41"/>
    </row>
    <row r="22" spans="1:26" ht="30">
      <c r="A22" s="49">
        <v>318</v>
      </c>
      <c r="B22" s="60" t="str">
        <f>IF(AND(A22&gt;0,A22&lt;534),VLOOKUP(A22,FICHA_2024!$A$2:$B$534,2,0),"Ingrese el numero del item")</f>
        <v>Técnico Especializado en escenario (Jefe de Escenario) // servicio 1 a 12 horas</v>
      </c>
      <c r="C22" s="56" t="s">
        <v>564</v>
      </c>
      <c r="D22" s="57" t="s">
        <v>565</v>
      </c>
      <c r="E22" s="46">
        <v>3</v>
      </c>
      <c r="F22" s="59">
        <f t="shared" si="0"/>
        <v>926284.66386554623</v>
      </c>
      <c r="G22" s="59">
        <f t="shared" si="1"/>
        <v>175994.08613445377</v>
      </c>
      <c r="H22" s="58">
        <f>IFERROR(VLOOKUP(A22,FICHA_2024!$A$2:$F$531,5,0),0)</f>
        <v>1102278.75</v>
      </c>
      <c r="I22" s="56" t="str">
        <f t="shared" si="2"/>
        <v>%</v>
      </c>
      <c r="J22" s="56" t="str">
        <f t="shared" si="3"/>
        <v>$0</v>
      </c>
      <c r="K22" s="61">
        <f t="shared" si="4"/>
        <v>3306836.25</v>
      </c>
      <c r="L22" s="73"/>
      <c r="M22" s="41"/>
      <c r="N22" s="41"/>
      <c r="O22" s="41"/>
      <c r="P22" s="41"/>
      <c r="Q22" s="41"/>
      <c r="R22" s="41"/>
      <c r="S22" s="41"/>
      <c r="T22" s="41"/>
      <c r="U22" s="41"/>
      <c r="V22" s="41"/>
      <c r="W22" s="41"/>
      <c r="X22" s="41"/>
      <c r="Y22" s="41"/>
      <c r="Z22" s="41"/>
    </row>
    <row r="23" spans="1:26" ht="45">
      <c r="A23" s="49">
        <v>324</v>
      </c>
      <c r="B23" s="60" t="str">
        <f>IF(AND(A23&gt;0,A23&lt;534),VLOOKUP(A23,FICHA_2024!$A$2:$B$534,2,0),"Ingrese el numero del item")</f>
        <v>Ingeniero de Sonido Profesional Universitario en ingeniería de sonido // servicio – 1 a 12 horas</v>
      </c>
      <c r="C23" s="56" t="s">
        <v>564</v>
      </c>
      <c r="D23" s="57" t="s">
        <v>565</v>
      </c>
      <c r="E23" s="46">
        <v>5</v>
      </c>
      <c r="F23" s="59">
        <f t="shared" si="0"/>
        <v>845260.71428571432</v>
      </c>
      <c r="G23" s="59">
        <f t="shared" si="1"/>
        <v>160599.53571428568</v>
      </c>
      <c r="H23" s="58">
        <f>IFERROR(VLOOKUP(A23,FICHA_2024!$A$2:$F$531,5,0),0)</f>
        <v>1005860.25</v>
      </c>
      <c r="I23" s="56" t="str">
        <f t="shared" si="2"/>
        <v>%</v>
      </c>
      <c r="J23" s="56" t="str">
        <f t="shared" si="3"/>
        <v>$0</v>
      </c>
      <c r="K23" s="61">
        <f t="shared" si="4"/>
        <v>5029301.25</v>
      </c>
      <c r="L23" s="73"/>
      <c r="M23" s="41"/>
      <c r="N23" s="41"/>
      <c r="O23" s="41"/>
      <c r="P23" s="41"/>
      <c r="Q23" s="41"/>
      <c r="R23" s="41"/>
      <c r="S23" s="41"/>
      <c r="T23" s="41"/>
      <c r="U23" s="41"/>
      <c r="V23" s="41"/>
      <c r="W23" s="41"/>
      <c r="X23" s="41"/>
      <c r="Y23" s="41"/>
      <c r="Z23" s="41"/>
    </row>
    <row r="24" spans="1:26" ht="45">
      <c r="A24" s="49">
        <v>324</v>
      </c>
      <c r="B24" s="60" t="str">
        <f>IF(AND(A24&gt;0,A24&lt;534),VLOOKUP(A24,FICHA_2024!$A$2:$B$534,2,0),"Ingrese el numero del item")</f>
        <v>Ingeniero de Sonido Profesional Universitario en ingeniería de sonido // servicio – 1 a 12 horas</v>
      </c>
      <c r="C24" s="56" t="s">
        <v>564</v>
      </c>
      <c r="D24" s="57" t="s">
        <v>565</v>
      </c>
      <c r="E24" s="46">
        <v>1</v>
      </c>
      <c r="F24" s="59">
        <f t="shared" ref="F24" si="45">IFERROR(H24/1.19,0)</f>
        <v>845260.71428571432</v>
      </c>
      <c r="G24" s="59">
        <f t="shared" ref="G24" si="46">IFERROR((H24-F24),"")</f>
        <v>160599.53571428568</v>
      </c>
      <c r="H24" s="58">
        <f>IFERROR(VLOOKUP(A24,FICHA_2024!$A$2:$F$531,5,0),0)</f>
        <v>1005860.25</v>
      </c>
      <c r="I24" s="56" t="str">
        <f t="shared" ref="I24" si="47">IF(C24="Si","Ingrese el porcentaje","%")</f>
        <v>%</v>
      </c>
      <c r="J24" s="56" t="str">
        <f t="shared" ref="J24" si="48">IF(C24="Si",(H24*I24),"$0")</f>
        <v>$0</v>
      </c>
      <c r="K24" s="61">
        <f t="shared" ref="K24" si="49">IFERROR(IF(C24="Si",H24-J24,H24*E24),0)</f>
        <v>1005860.25</v>
      </c>
      <c r="L24" s="48"/>
      <c r="M24" s="41"/>
      <c r="N24" s="41"/>
      <c r="O24" s="41"/>
      <c r="P24" s="41"/>
      <c r="Q24" s="41"/>
      <c r="R24" s="41"/>
      <c r="S24" s="41"/>
      <c r="T24" s="41"/>
      <c r="U24" s="41"/>
      <c r="V24" s="41"/>
      <c r="W24" s="41"/>
      <c r="X24" s="41"/>
      <c r="Y24" s="41"/>
      <c r="Z24" s="41"/>
    </row>
    <row r="25" spans="1:26" ht="30">
      <c r="A25" s="49">
        <v>321</v>
      </c>
      <c r="B25" s="60" t="str">
        <f>IF(AND(A25&gt;0,A25&lt;534),VLOOKUP(A25,FICHA_2024!$A$2:$B$534,2,0),"Ingrese el numero del item")</f>
        <v>Personal Técnico Especializado en escenario (Roadie) // servicio 1 a 12 horas</v>
      </c>
      <c r="C25" s="56" t="s">
        <v>564</v>
      </c>
      <c r="D25" s="57" t="s">
        <v>565</v>
      </c>
      <c r="E25" s="46">
        <v>3</v>
      </c>
      <c r="F25" s="59">
        <f t="shared" si="0"/>
        <v>666081.93277310929</v>
      </c>
      <c r="G25" s="59">
        <f t="shared" si="1"/>
        <v>126555.56722689071</v>
      </c>
      <c r="H25" s="58">
        <f>IFERROR(VLOOKUP(A25,FICHA_2024!$A$2:$F$531,5,0),0)</f>
        <v>792637.5</v>
      </c>
      <c r="I25" s="56" t="str">
        <f t="shared" si="2"/>
        <v>%</v>
      </c>
      <c r="J25" s="56" t="str">
        <f t="shared" si="3"/>
        <v>$0</v>
      </c>
      <c r="K25" s="61">
        <f t="shared" si="4"/>
        <v>2377912.5</v>
      </c>
      <c r="L25" s="48"/>
      <c r="M25" s="41"/>
      <c r="N25" s="41"/>
      <c r="O25" s="41"/>
      <c r="P25" s="41"/>
      <c r="Q25" s="41"/>
      <c r="R25" s="41"/>
      <c r="S25" s="41"/>
      <c r="T25" s="41"/>
      <c r="U25" s="41"/>
      <c r="V25" s="41"/>
      <c r="W25" s="41"/>
      <c r="X25" s="41"/>
      <c r="Y25" s="41"/>
      <c r="Z25" s="41"/>
    </row>
    <row r="26" spans="1:26" ht="345">
      <c r="A26" s="49">
        <v>206</v>
      </c>
      <c r="B26" s="60" t="str">
        <f>IF(AND(A26&gt;0,A26&lt;534),VLOOKUP(A26,FICHA_2024!$A$2:$B$534,2,0),"Ingrese el numero del item")</f>
        <v>Infraestructura (Tarima). Servicio de alquiler por 24 horas, contadas a partir del recibo a satisfacción de la entidad una vez su instalación haya finalizado. // Alquiler de módulo tarima de 1,20 Metros x 2,40 Metros a una altura variable 60 a 90cms. La Tarima deberá contar con superficies totalmente lisa y nivelada, los módulos deberán encajar unos con otros y estar en perfectas condiciones en todas sus uniones, sin huecos. Debe incluir transporte, instalación y desmontaje. Debe incluir ruedas para facilitar su movimiento en el escenario.
 . El servicio incluye transporte, instalación en el lugar y horario especificados por la FUGA para garantizar su correcta puesta en funcionamiento. Asimismo, al finalizar el período de alquiler, se llevará a cabo su desinstalación y retirada.
 NOTA : el personal que disponga el contratista para el montaje y desmontaje, deberá certificar trabajo en alturas, en caso aplique y haya lugar</v>
      </c>
      <c r="C26" s="56" t="s">
        <v>564</v>
      </c>
      <c r="D26" s="57" t="s">
        <v>565</v>
      </c>
      <c r="E26" s="46">
        <v>6</v>
      </c>
      <c r="F26" s="59">
        <f t="shared" ref="F26" si="50">IFERROR(H26/1.19,0)</f>
        <v>175081.51260504202</v>
      </c>
      <c r="G26" s="59">
        <f t="shared" ref="G26" si="51">IFERROR((H26-F26),"")</f>
        <v>33265.487394957978</v>
      </c>
      <c r="H26" s="58">
        <f>IFERROR(VLOOKUP(A26,FICHA_2024!$A$2:$F$531,5,0),0)</f>
        <v>208347</v>
      </c>
      <c r="I26" s="56" t="str">
        <f t="shared" ref="I26" si="52">IF(C26="Si","Ingrese el porcentaje","%")</f>
        <v>%</v>
      </c>
      <c r="J26" s="56" t="str">
        <f t="shared" ref="J26" si="53">IF(C26="Si",(H26*I26),"$0")</f>
        <v>$0</v>
      </c>
      <c r="K26" s="61">
        <f t="shared" ref="K26" si="54">IFERROR(IF(C26="Si",H26-J26,H26*E26),0)</f>
        <v>1250082</v>
      </c>
      <c r="L26" s="48"/>
      <c r="M26" s="41"/>
      <c r="N26" s="41"/>
      <c r="O26" s="41"/>
      <c r="P26" s="41"/>
      <c r="Q26" s="41"/>
      <c r="R26" s="41"/>
      <c r="S26" s="41"/>
      <c r="T26" s="41"/>
      <c r="U26" s="41"/>
      <c r="V26" s="41"/>
      <c r="W26" s="41"/>
      <c r="X26" s="41"/>
      <c r="Y26" s="41"/>
      <c r="Z26" s="41"/>
    </row>
    <row r="27" spans="1:26" ht="12.75" customHeight="1">
      <c r="A27" s="49">
        <v>303</v>
      </c>
      <c r="B27" s="60" t="str">
        <f>IF(AND(A27&gt;0,A27&lt;534),VLOOKUP(A27,FICHA_2024!$A$2:$B$534,2,0),"Ingrese el numero del item")</f>
        <v>Servicio de transporte Van de techo alto de 15 a 19 pasajeros dentro de Bogotá por 12 horas. Modelos recientes, con una antigüedad no mayor a 10 años.</v>
      </c>
      <c r="C27" s="56" t="s">
        <v>564</v>
      </c>
      <c r="D27" s="57" t="s">
        <v>565</v>
      </c>
      <c r="E27" s="46">
        <v>2</v>
      </c>
      <c r="F27" s="59">
        <f t="shared" si="0"/>
        <v>1021009.0336134455</v>
      </c>
      <c r="G27" s="59">
        <f t="shared" si="1"/>
        <v>193991.71638655453</v>
      </c>
      <c r="H27" s="58">
        <f>IFERROR(VLOOKUP(A27,FICHA_2024!$A$2:$F$531,5,0),0)</f>
        <v>1215000.75</v>
      </c>
      <c r="I27" s="56" t="str">
        <f t="shared" si="2"/>
        <v>%</v>
      </c>
      <c r="J27" s="56" t="str">
        <f t="shared" si="3"/>
        <v>$0</v>
      </c>
      <c r="K27" s="61">
        <f t="shared" si="4"/>
        <v>2430001.5</v>
      </c>
      <c r="L27" s="48"/>
      <c r="M27" s="41"/>
      <c r="N27" s="41"/>
      <c r="O27" s="41"/>
      <c r="P27" s="41"/>
      <c r="Q27" s="41"/>
      <c r="R27" s="41"/>
      <c r="S27" s="41"/>
      <c r="T27" s="41"/>
      <c r="U27" s="41"/>
      <c r="V27" s="41"/>
      <c r="W27" s="41"/>
      <c r="X27" s="41"/>
      <c r="Y27" s="41"/>
      <c r="Z27" s="41"/>
    </row>
    <row r="28" spans="1:26" ht="12.75" customHeight="1">
      <c r="A28" s="49">
        <v>506</v>
      </c>
      <c r="B28" s="60" t="str">
        <f>IF(AND(A28&gt;0,A28&lt;534),VLOOKUP(A28,FICHA_2024!$A$2:$B$534,2,0),"Ingrese el numero del item")</f>
        <v>Manillas para identificación personal en áreas de trabajo y participantes de los eventos. Manilla: Manillas de identificación para eventos en papel tyvek estampadas de diferentes colores. De 2 cm de ancho. Diseño, colores (fluorescentes), texto y logos entregado por la FUGA</v>
      </c>
      <c r="C28" s="56" t="s">
        <v>564</v>
      </c>
      <c r="D28" s="57" t="s">
        <v>565</v>
      </c>
      <c r="E28" s="46">
        <v>12</v>
      </c>
      <c r="F28" s="59">
        <f t="shared" si="0"/>
        <v>205462.18487394959</v>
      </c>
      <c r="G28" s="59">
        <f t="shared" si="1"/>
        <v>39037.815126050409</v>
      </c>
      <c r="H28" s="58">
        <f>IFERROR(VLOOKUP(A28,FICHA_2024!$A$2:$F$531,5,0),0)</f>
        <v>244500</v>
      </c>
      <c r="I28" s="56" t="str">
        <f t="shared" si="2"/>
        <v>%</v>
      </c>
      <c r="J28" s="56" t="str">
        <f t="shared" si="3"/>
        <v>$0</v>
      </c>
      <c r="K28" s="61">
        <f t="shared" si="4"/>
        <v>2934000</v>
      </c>
      <c r="L28" s="48"/>
      <c r="M28" s="41"/>
      <c r="N28" s="41"/>
      <c r="O28" s="41"/>
      <c r="P28" s="41"/>
      <c r="Q28" s="41"/>
      <c r="R28" s="41"/>
      <c r="S28" s="41"/>
      <c r="T28" s="41"/>
      <c r="U28" s="41"/>
      <c r="V28" s="41"/>
      <c r="W28" s="41"/>
      <c r="X28" s="41"/>
      <c r="Y28" s="41"/>
      <c r="Z28" s="41"/>
    </row>
    <row r="29" spans="1:26" ht="255">
      <c r="A29" s="49">
        <v>127</v>
      </c>
      <c r="B29" s="60" t="str">
        <f>IF(AND(A29&gt;0,A29&lt;534),VLOOKUP(A29,FICHA_2024!$A$2:$B$534,2,0),"Ingrese el numero del item")</f>
        <v>Extensiones eléctricas. Servicio de alquiler por 12 horas, contadas a partir del recibo a satisfacción de la entidad // Alquiler Extensión Negra P/T 3 Toma Corrientes Nema 5 - 15 macho y hembra. minimo 30 metros.
 .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 Debe contar con operario que acompañe la instalacion, operacion durante la actividad o evento y desmontaje.</v>
      </c>
      <c r="C29" s="56" t="s">
        <v>564</v>
      </c>
      <c r="D29" s="57" t="s">
        <v>565</v>
      </c>
      <c r="E29" s="46">
        <v>12</v>
      </c>
      <c r="F29" s="59">
        <f t="shared" si="0"/>
        <v>100171.63865546219</v>
      </c>
      <c r="G29" s="59">
        <f t="shared" si="1"/>
        <v>19032.611344537814</v>
      </c>
      <c r="H29" s="58">
        <f>IFERROR(VLOOKUP(A29,FICHA_2024!$A$2:$F$531,5,0),0)</f>
        <v>119204.25</v>
      </c>
      <c r="I29" s="56" t="str">
        <f t="shared" si="2"/>
        <v>%</v>
      </c>
      <c r="J29" s="56" t="str">
        <f t="shared" si="3"/>
        <v>$0</v>
      </c>
      <c r="K29" s="61">
        <f t="shared" si="4"/>
        <v>1430451</v>
      </c>
      <c r="L29" s="48"/>
      <c r="M29" s="41"/>
      <c r="N29" s="41"/>
      <c r="O29" s="41"/>
      <c r="P29" s="41"/>
      <c r="Q29" s="41"/>
      <c r="R29" s="41"/>
      <c r="S29" s="41"/>
      <c r="T29" s="41"/>
      <c r="U29" s="41"/>
      <c r="V29" s="41"/>
      <c r="W29" s="41"/>
      <c r="X29" s="41"/>
      <c r="Y29" s="41"/>
      <c r="Z29" s="41"/>
    </row>
    <row r="30" spans="1:26" ht="12.75" hidden="1" customHeight="1">
      <c r="A30" s="49"/>
      <c r="B30" s="60" t="str">
        <f>IF(AND(A30&gt;0,A30&lt;534),VLOOKUP(A30,FICHA_2024!$A$2:$B$534,2,0),"Ingrese el numero del item")</f>
        <v>Ingrese el numero del item</v>
      </c>
      <c r="C30" s="56" t="s">
        <v>564</v>
      </c>
      <c r="D30" s="57" t="s">
        <v>565</v>
      </c>
      <c r="E30" s="46">
        <f t="shared" ref="E30" si="55">IF(A30&gt;0,"Ingrese la cantidad",0)</f>
        <v>0</v>
      </c>
      <c r="F30" s="59">
        <f t="shared" si="0"/>
        <v>0</v>
      </c>
      <c r="G30" s="59">
        <f t="shared" si="1"/>
        <v>0</v>
      </c>
      <c r="H30" s="58">
        <f>IFERROR(VLOOKUP(A30,FICHA_2024!$A$2:$F$531,5,0),0)</f>
        <v>0</v>
      </c>
      <c r="I30" s="56" t="str">
        <f t="shared" si="2"/>
        <v>%</v>
      </c>
      <c r="J30" s="56" t="str">
        <f t="shared" si="3"/>
        <v>$0</v>
      </c>
      <c r="K30" s="61">
        <v>11423</v>
      </c>
      <c r="L30" s="48"/>
      <c r="M30" s="41"/>
      <c r="N30" s="41"/>
      <c r="O30" s="41"/>
      <c r="P30" s="41"/>
      <c r="Q30" s="41"/>
      <c r="R30" s="41"/>
      <c r="S30" s="41"/>
      <c r="T30" s="41"/>
      <c r="U30" s="41"/>
      <c r="V30" s="41"/>
      <c r="W30" s="41"/>
      <c r="X30" s="41"/>
      <c r="Y30" s="41"/>
      <c r="Z30" s="41"/>
    </row>
    <row r="31" spans="1:26" ht="12.75" customHeight="1">
      <c r="A31" s="49"/>
      <c r="B31" s="60"/>
      <c r="C31" s="56"/>
      <c r="D31" s="57"/>
      <c r="E31" s="46"/>
      <c r="F31" s="59"/>
      <c r="G31" s="59"/>
      <c r="H31" s="58"/>
      <c r="I31" s="56"/>
      <c r="J31" s="72" t="s">
        <v>588</v>
      </c>
      <c r="K31" s="61">
        <f>K3+K4+K5+K6+K7+K8+K9+K10+K11+K12+K13+K14+K15+K16+K17+K18+K19+K20+K21+K22+K23+K25+K27+K28+K29+K30</f>
        <v>48665986.25</v>
      </c>
      <c r="L31" s="48"/>
      <c r="M31" s="41"/>
      <c r="N31" s="41"/>
      <c r="O31" s="41"/>
      <c r="P31" s="41"/>
      <c r="Q31" s="41"/>
      <c r="R31" s="41"/>
      <c r="S31" s="41"/>
      <c r="T31" s="41"/>
      <c r="U31" s="41"/>
      <c r="V31" s="41"/>
      <c r="W31" s="41"/>
      <c r="X31" s="41"/>
      <c r="Y31" s="41"/>
      <c r="Z31" s="41"/>
    </row>
    <row r="32" spans="1:26" ht="12.75" customHeight="1">
      <c r="A32" s="51"/>
      <c r="B32" s="41"/>
      <c r="C32" s="41"/>
      <c r="D32" s="41"/>
      <c r="E32" s="41"/>
      <c r="F32" s="41"/>
      <c r="G32" s="41"/>
      <c r="H32" s="41"/>
      <c r="I32" s="41"/>
      <c r="J32" s="41"/>
      <c r="K32" s="41"/>
      <c r="L32" s="50"/>
      <c r="M32" s="41"/>
      <c r="N32" s="41"/>
      <c r="O32" s="41"/>
      <c r="P32" s="41"/>
      <c r="Q32" s="41"/>
      <c r="R32" s="41"/>
      <c r="S32" s="41"/>
      <c r="T32" s="41"/>
      <c r="U32" s="41"/>
      <c r="V32" s="41"/>
      <c r="W32" s="41"/>
      <c r="X32" s="41"/>
      <c r="Y32" s="41"/>
      <c r="Z32" s="41"/>
    </row>
    <row r="33" spans="1:26" ht="12.75" customHeight="1">
      <c r="A33" s="51"/>
      <c r="B33" s="41"/>
      <c r="C33" s="41"/>
      <c r="D33" s="41"/>
      <c r="E33" s="41"/>
      <c r="F33" s="41"/>
      <c r="G33" s="41"/>
      <c r="H33" s="41"/>
      <c r="I33" s="41"/>
      <c r="J33" s="41"/>
      <c r="K33" s="41"/>
      <c r="L33" s="50"/>
      <c r="M33" s="41"/>
      <c r="N33" s="41"/>
      <c r="O33" s="41"/>
      <c r="P33" s="41"/>
      <c r="Q33" s="41"/>
      <c r="R33" s="41"/>
      <c r="S33" s="41"/>
      <c r="T33" s="41"/>
      <c r="U33" s="41"/>
      <c r="V33" s="41"/>
      <c r="W33" s="41"/>
      <c r="X33" s="41"/>
      <c r="Y33" s="41"/>
      <c r="Z33" s="41"/>
    </row>
    <row r="34" spans="1:26" ht="12.75" customHeight="1">
      <c r="A34" s="51"/>
      <c r="B34" s="41"/>
      <c r="C34" s="41"/>
      <c r="D34" s="41"/>
      <c r="E34" s="41"/>
      <c r="F34" s="41"/>
      <c r="G34" s="41"/>
      <c r="H34" s="41"/>
      <c r="I34" s="41"/>
      <c r="J34" s="41"/>
      <c r="K34" s="41"/>
      <c r="L34" s="50"/>
      <c r="M34" s="41"/>
      <c r="N34" s="41"/>
      <c r="O34" s="41"/>
      <c r="P34" s="41"/>
      <c r="Q34" s="41"/>
      <c r="R34" s="41"/>
      <c r="S34" s="41"/>
      <c r="T34" s="41"/>
      <c r="U34" s="41"/>
      <c r="V34" s="41"/>
      <c r="W34" s="41"/>
      <c r="X34" s="41"/>
      <c r="Y34" s="41"/>
      <c r="Z34" s="41"/>
    </row>
    <row r="35" spans="1:26" ht="12.75" customHeight="1">
      <c r="A35" s="51"/>
      <c r="B35" s="41"/>
      <c r="C35" s="41"/>
      <c r="D35" s="41"/>
      <c r="E35" s="41"/>
      <c r="F35" s="41"/>
      <c r="G35" s="41"/>
      <c r="H35" s="41"/>
      <c r="I35" s="41"/>
      <c r="J35" s="41"/>
      <c r="K35" s="41"/>
      <c r="L35" s="50"/>
      <c r="M35" s="41"/>
      <c r="N35" s="41"/>
      <c r="O35" s="41"/>
      <c r="P35" s="41"/>
      <c r="Q35" s="41"/>
      <c r="R35" s="41"/>
      <c r="S35" s="41"/>
      <c r="T35" s="41"/>
      <c r="U35" s="41"/>
      <c r="V35" s="41"/>
      <c r="W35" s="41"/>
      <c r="X35" s="41"/>
      <c r="Y35" s="41"/>
      <c r="Z35" s="41"/>
    </row>
    <row r="36" spans="1:26" ht="12.75" customHeight="1">
      <c r="A36" s="51"/>
      <c r="B36" s="41"/>
      <c r="C36" s="41"/>
      <c r="D36" s="41"/>
      <c r="E36" s="41"/>
      <c r="F36" s="41"/>
      <c r="G36" s="41"/>
      <c r="H36" s="41"/>
      <c r="I36" s="41"/>
      <c r="J36" s="41"/>
      <c r="K36" s="41"/>
      <c r="L36" s="50"/>
      <c r="M36" s="41"/>
      <c r="N36" s="41"/>
      <c r="O36" s="41"/>
      <c r="P36" s="41"/>
      <c r="Q36" s="41"/>
      <c r="R36" s="41"/>
      <c r="S36" s="41"/>
      <c r="T36" s="41"/>
      <c r="U36" s="41"/>
      <c r="V36" s="41"/>
      <c r="W36" s="41"/>
      <c r="X36" s="41"/>
      <c r="Y36" s="41"/>
      <c r="Z36" s="41"/>
    </row>
    <row r="37" spans="1:26" ht="12.75" customHeight="1">
      <c r="A37" s="51"/>
      <c r="B37" s="41"/>
      <c r="C37" s="41"/>
      <c r="D37" s="41"/>
      <c r="E37" s="41"/>
      <c r="F37" s="41"/>
      <c r="G37" s="41"/>
      <c r="H37" s="41"/>
      <c r="I37" s="41"/>
      <c r="J37" s="41"/>
      <c r="K37" s="41"/>
      <c r="L37" s="50"/>
      <c r="M37" s="41"/>
      <c r="N37" s="41"/>
      <c r="O37" s="41"/>
      <c r="P37" s="41"/>
      <c r="Q37" s="41"/>
      <c r="R37" s="41"/>
      <c r="S37" s="41"/>
      <c r="T37" s="41"/>
      <c r="U37" s="41"/>
      <c r="V37" s="41"/>
      <c r="W37" s="41"/>
      <c r="X37" s="41"/>
      <c r="Y37" s="41"/>
      <c r="Z37" s="41"/>
    </row>
    <row r="38" spans="1:26" ht="12.75" customHeight="1">
      <c r="A38" s="51"/>
      <c r="B38" s="41"/>
      <c r="C38" s="41"/>
      <c r="D38" s="41"/>
      <c r="E38" s="41"/>
      <c r="F38" s="41"/>
      <c r="G38" s="41"/>
      <c r="H38" s="41"/>
      <c r="I38" s="41"/>
      <c r="J38" s="41"/>
      <c r="K38" s="41"/>
      <c r="L38" s="50"/>
      <c r="M38" s="41"/>
      <c r="N38" s="41"/>
      <c r="O38" s="41"/>
      <c r="P38" s="41"/>
      <c r="Q38" s="41"/>
      <c r="R38" s="41"/>
      <c r="S38" s="41"/>
      <c r="T38" s="41"/>
      <c r="U38" s="41"/>
      <c r="V38" s="41"/>
      <c r="W38" s="41"/>
      <c r="X38" s="41"/>
      <c r="Y38" s="41"/>
      <c r="Z38" s="41"/>
    </row>
    <row r="39" spans="1:26" ht="12.75" customHeight="1">
      <c r="A39" s="51"/>
      <c r="B39" s="41"/>
      <c r="C39" s="41"/>
      <c r="D39" s="41"/>
      <c r="E39" s="41"/>
      <c r="F39" s="41"/>
      <c r="G39" s="41"/>
      <c r="H39" s="41"/>
      <c r="I39" s="41"/>
      <c r="J39" s="41"/>
      <c r="K39" s="41"/>
      <c r="L39" s="50"/>
      <c r="M39" s="41"/>
      <c r="N39" s="41"/>
      <c r="O39" s="41"/>
      <c r="P39" s="41"/>
      <c r="Q39" s="41"/>
      <c r="R39" s="41"/>
      <c r="S39" s="41"/>
      <c r="T39" s="41"/>
      <c r="U39" s="41"/>
      <c r="V39" s="41"/>
      <c r="W39" s="41"/>
      <c r="X39" s="41"/>
      <c r="Y39" s="41"/>
      <c r="Z39" s="41"/>
    </row>
    <row r="40" spans="1:26" ht="12.75" customHeight="1">
      <c r="A40" s="51"/>
      <c r="B40" s="41"/>
      <c r="C40" s="41"/>
      <c r="D40" s="41"/>
      <c r="E40" s="41"/>
      <c r="F40" s="41"/>
      <c r="G40" s="41"/>
      <c r="H40" s="41"/>
      <c r="I40" s="41"/>
      <c r="J40" s="41"/>
      <c r="K40" s="41"/>
      <c r="L40" s="50"/>
      <c r="M40" s="41"/>
      <c r="N40" s="41"/>
      <c r="O40" s="41"/>
      <c r="P40" s="41"/>
      <c r="Q40" s="41"/>
      <c r="R40" s="41"/>
      <c r="S40" s="41"/>
      <c r="T40" s="41"/>
      <c r="U40" s="41"/>
      <c r="V40" s="41"/>
      <c r="W40" s="41"/>
      <c r="X40" s="41"/>
      <c r="Y40" s="41"/>
      <c r="Z40" s="41"/>
    </row>
    <row r="41" spans="1:26" ht="12.75" customHeight="1">
      <c r="A41" s="51"/>
      <c r="B41" s="41"/>
      <c r="C41" s="41"/>
      <c r="D41" s="41"/>
      <c r="E41" s="41"/>
      <c r="F41" s="41"/>
      <c r="G41" s="41"/>
      <c r="H41" s="41"/>
      <c r="I41" s="41"/>
      <c r="J41" s="41"/>
      <c r="K41" s="41"/>
      <c r="L41" s="50"/>
      <c r="M41" s="41"/>
      <c r="N41" s="41"/>
      <c r="O41" s="41"/>
      <c r="P41" s="41"/>
      <c r="Q41" s="41"/>
      <c r="R41" s="41"/>
      <c r="S41" s="41"/>
      <c r="T41" s="41"/>
      <c r="U41" s="41"/>
      <c r="V41" s="41"/>
      <c r="W41" s="41"/>
      <c r="X41" s="41"/>
      <c r="Y41" s="41"/>
      <c r="Z41" s="41"/>
    </row>
    <row r="42" spans="1:26" ht="12.75" customHeight="1">
      <c r="A42" s="51"/>
      <c r="B42" s="41"/>
      <c r="C42" s="41"/>
      <c r="D42" s="41"/>
      <c r="E42" s="41"/>
      <c r="F42" s="41"/>
      <c r="G42" s="41"/>
      <c r="H42" s="41"/>
      <c r="I42" s="41"/>
      <c r="J42" s="41"/>
      <c r="K42" s="41"/>
      <c r="L42" s="50"/>
      <c r="M42" s="41"/>
      <c r="N42" s="41"/>
      <c r="O42" s="41"/>
      <c r="P42" s="41"/>
      <c r="Q42" s="41"/>
      <c r="R42" s="41"/>
      <c r="S42" s="41"/>
      <c r="T42" s="41"/>
      <c r="U42" s="41"/>
      <c r="V42" s="41"/>
      <c r="W42" s="41"/>
      <c r="X42" s="41"/>
      <c r="Y42" s="41"/>
      <c r="Z42" s="41"/>
    </row>
    <row r="43" spans="1:26" ht="12.75" customHeight="1">
      <c r="A43" s="51"/>
      <c r="B43" s="41"/>
      <c r="C43" s="41"/>
      <c r="D43" s="41"/>
      <c r="E43" s="41"/>
      <c r="F43" s="41"/>
      <c r="G43" s="41"/>
      <c r="H43" s="41"/>
      <c r="I43" s="41"/>
      <c r="J43" s="41"/>
      <c r="K43" s="41"/>
      <c r="L43" s="50"/>
      <c r="M43" s="41"/>
      <c r="N43" s="41"/>
      <c r="O43" s="41"/>
      <c r="P43" s="41"/>
      <c r="Q43" s="41"/>
      <c r="R43" s="41"/>
      <c r="S43" s="41"/>
      <c r="T43" s="41"/>
      <c r="U43" s="41"/>
      <c r="V43" s="41"/>
      <c r="W43" s="41"/>
      <c r="X43" s="41"/>
      <c r="Y43" s="41"/>
      <c r="Z43" s="41"/>
    </row>
    <row r="44" spans="1:26" ht="12.75" customHeight="1">
      <c r="A44" s="51"/>
      <c r="B44" s="41"/>
      <c r="C44" s="41"/>
      <c r="D44" s="41"/>
      <c r="E44" s="41"/>
      <c r="F44" s="41"/>
      <c r="G44" s="41"/>
      <c r="H44" s="41"/>
      <c r="I44" s="41"/>
      <c r="J44" s="41"/>
      <c r="K44" s="41"/>
      <c r="L44" s="50"/>
      <c r="M44" s="41"/>
      <c r="N44" s="41"/>
      <c r="O44" s="41"/>
      <c r="P44" s="41"/>
      <c r="Q44" s="41"/>
      <c r="R44" s="41"/>
      <c r="S44" s="41"/>
      <c r="T44" s="41"/>
      <c r="U44" s="41"/>
      <c r="V44" s="41"/>
      <c r="W44" s="41"/>
      <c r="X44" s="41"/>
      <c r="Y44" s="41"/>
      <c r="Z44" s="41"/>
    </row>
    <row r="45" spans="1:26" ht="12.75" customHeight="1">
      <c r="A45" s="51"/>
      <c r="B45" s="41"/>
      <c r="C45" s="41"/>
      <c r="D45" s="41"/>
      <c r="E45" s="41"/>
      <c r="F45" s="41"/>
      <c r="G45" s="41"/>
      <c r="H45" s="41"/>
      <c r="I45" s="41"/>
      <c r="J45" s="41"/>
      <c r="K45" s="41"/>
      <c r="L45" s="50"/>
      <c r="M45" s="41"/>
      <c r="N45" s="41"/>
      <c r="O45" s="41"/>
      <c r="P45" s="41"/>
      <c r="Q45" s="41"/>
      <c r="R45" s="41"/>
      <c r="S45" s="41"/>
      <c r="T45" s="41"/>
      <c r="U45" s="41"/>
      <c r="V45" s="41"/>
      <c r="W45" s="41"/>
      <c r="X45" s="41"/>
      <c r="Y45" s="41"/>
      <c r="Z45" s="41"/>
    </row>
    <row r="46" spans="1:26" ht="12.75" customHeight="1">
      <c r="A46" s="51"/>
      <c r="B46" s="41"/>
      <c r="C46" s="41"/>
      <c r="D46" s="41"/>
      <c r="E46" s="41"/>
      <c r="F46" s="41"/>
      <c r="G46" s="41"/>
      <c r="H46" s="41"/>
      <c r="I46" s="41"/>
      <c r="J46" s="41"/>
      <c r="K46" s="41"/>
      <c r="L46" s="50"/>
      <c r="M46" s="41"/>
      <c r="N46" s="41"/>
      <c r="O46" s="41"/>
      <c r="P46" s="41"/>
      <c r="Q46" s="41"/>
      <c r="R46" s="41"/>
      <c r="S46" s="41"/>
      <c r="T46" s="41"/>
      <c r="U46" s="41"/>
      <c r="V46" s="41"/>
      <c r="W46" s="41"/>
      <c r="X46" s="41"/>
      <c r="Y46" s="41"/>
      <c r="Z46" s="41"/>
    </row>
    <row r="47" spans="1:26" ht="12.75" customHeight="1">
      <c r="A47" s="51"/>
      <c r="B47" s="41"/>
      <c r="C47" s="41"/>
      <c r="D47" s="41"/>
      <c r="E47" s="41"/>
      <c r="F47" s="41"/>
      <c r="G47" s="41"/>
      <c r="H47" s="41"/>
      <c r="I47" s="41"/>
      <c r="J47" s="41"/>
      <c r="K47" s="41"/>
      <c r="L47" s="50"/>
      <c r="M47" s="41"/>
      <c r="N47" s="41"/>
      <c r="O47" s="41"/>
      <c r="P47" s="41"/>
      <c r="Q47" s="41"/>
      <c r="R47" s="41"/>
      <c r="S47" s="41"/>
      <c r="T47" s="41"/>
      <c r="U47" s="41"/>
      <c r="V47" s="41"/>
      <c r="W47" s="41"/>
      <c r="X47" s="41"/>
      <c r="Y47" s="41"/>
      <c r="Z47" s="41"/>
    </row>
    <row r="48" spans="1:26" ht="12.75" customHeight="1">
      <c r="A48" s="51"/>
      <c r="B48" s="41"/>
      <c r="C48" s="41"/>
      <c r="D48" s="41"/>
      <c r="E48" s="41"/>
      <c r="F48" s="41"/>
      <c r="G48" s="41"/>
      <c r="H48" s="41"/>
      <c r="I48" s="41"/>
      <c r="J48" s="41"/>
      <c r="K48" s="41"/>
      <c r="L48" s="50"/>
      <c r="M48" s="41"/>
      <c r="N48" s="41"/>
      <c r="O48" s="41"/>
      <c r="P48" s="41"/>
      <c r="Q48" s="41"/>
      <c r="R48" s="41"/>
      <c r="S48" s="41"/>
      <c r="T48" s="41"/>
      <c r="U48" s="41"/>
      <c r="V48" s="41"/>
      <c r="W48" s="41"/>
      <c r="X48" s="41"/>
      <c r="Y48" s="41"/>
      <c r="Z48" s="41"/>
    </row>
    <row r="49" spans="1:26" ht="12.75" customHeight="1">
      <c r="A49" s="51"/>
      <c r="B49" s="41"/>
      <c r="C49" s="41"/>
      <c r="D49" s="41"/>
      <c r="E49" s="41"/>
      <c r="F49" s="41"/>
      <c r="G49" s="41"/>
      <c r="H49" s="41"/>
      <c r="I49" s="41"/>
      <c r="J49" s="41"/>
      <c r="K49" s="41"/>
      <c r="L49" s="50"/>
      <c r="M49" s="41"/>
      <c r="N49" s="41"/>
      <c r="O49" s="41"/>
      <c r="P49" s="41"/>
      <c r="Q49" s="41"/>
      <c r="R49" s="41"/>
      <c r="S49" s="41"/>
      <c r="T49" s="41"/>
      <c r="U49" s="41"/>
      <c r="V49" s="41"/>
      <c r="W49" s="41"/>
      <c r="X49" s="41"/>
      <c r="Y49" s="41"/>
      <c r="Z49" s="41"/>
    </row>
    <row r="50" spans="1:26" ht="12.75" customHeight="1">
      <c r="A50" s="51"/>
      <c r="B50" s="41"/>
      <c r="C50" s="41"/>
      <c r="D50" s="41"/>
      <c r="E50" s="41"/>
      <c r="F50" s="41"/>
      <c r="G50" s="41"/>
      <c r="H50" s="41"/>
      <c r="I50" s="41"/>
      <c r="J50" s="41"/>
      <c r="K50" s="41"/>
      <c r="L50" s="50"/>
      <c r="M50" s="41"/>
      <c r="N50" s="41"/>
      <c r="O50" s="41"/>
      <c r="P50" s="41"/>
      <c r="Q50" s="41"/>
      <c r="R50" s="41"/>
      <c r="S50" s="41"/>
      <c r="T50" s="41"/>
      <c r="U50" s="41"/>
      <c r="V50" s="41"/>
      <c r="W50" s="41"/>
      <c r="X50" s="41"/>
      <c r="Y50" s="41"/>
      <c r="Z50" s="41"/>
    </row>
    <row r="51" spans="1:26" ht="12.75" customHeight="1">
      <c r="A51" s="51"/>
      <c r="B51" s="41"/>
      <c r="C51" s="41"/>
      <c r="D51" s="41"/>
      <c r="E51" s="41"/>
      <c r="F51" s="41"/>
      <c r="G51" s="41"/>
      <c r="H51" s="41"/>
      <c r="I51" s="41"/>
      <c r="J51" s="41"/>
      <c r="K51" s="41"/>
      <c r="L51" s="50"/>
      <c r="M51" s="41"/>
      <c r="N51" s="41"/>
      <c r="O51" s="41"/>
      <c r="P51" s="41"/>
      <c r="Q51" s="41"/>
      <c r="R51" s="41"/>
      <c r="S51" s="41"/>
      <c r="T51" s="41"/>
      <c r="U51" s="41"/>
      <c r="V51" s="41"/>
      <c r="W51" s="41"/>
      <c r="X51" s="41"/>
      <c r="Y51" s="41"/>
      <c r="Z51" s="41"/>
    </row>
    <row r="52" spans="1:26" ht="12.75" customHeight="1">
      <c r="A52" s="51"/>
      <c r="B52" s="41"/>
      <c r="C52" s="41"/>
      <c r="D52" s="41"/>
      <c r="E52" s="41"/>
      <c r="F52" s="41"/>
      <c r="G52" s="41"/>
      <c r="H52" s="41"/>
      <c r="I52" s="41"/>
      <c r="J52" s="41"/>
      <c r="K52" s="41"/>
      <c r="L52" s="50"/>
      <c r="M52" s="41"/>
      <c r="N52" s="41"/>
      <c r="O52" s="41"/>
      <c r="P52" s="41"/>
      <c r="Q52" s="41"/>
      <c r="R52" s="41"/>
      <c r="S52" s="41"/>
      <c r="T52" s="41"/>
      <c r="U52" s="41"/>
      <c r="V52" s="41"/>
      <c r="W52" s="41"/>
      <c r="X52" s="41"/>
      <c r="Y52" s="41"/>
      <c r="Z52" s="41"/>
    </row>
    <row r="53" spans="1:26" ht="12.75" customHeight="1">
      <c r="A53" s="51"/>
      <c r="B53" s="41"/>
      <c r="C53" s="41"/>
      <c r="D53" s="41"/>
      <c r="E53" s="41"/>
      <c r="F53" s="41"/>
      <c r="G53" s="41"/>
      <c r="H53" s="41"/>
      <c r="I53" s="41"/>
      <c r="J53" s="41"/>
      <c r="K53" s="41"/>
      <c r="L53" s="50"/>
      <c r="M53" s="41"/>
      <c r="N53" s="41"/>
      <c r="O53" s="41"/>
      <c r="P53" s="41"/>
      <c r="Q53" s="41"/>
      <c r="R53" s="41"/>
      <c r="S53" s="41"/>
      <c r="T53" s="41"/>
      <c r="U53" s="41"/>
      <c r="V53" s="41"/>
      <c r="W53" s="41"/>
      <c r="X53" s="41"/>
      <c r="Y53" s="41"/>
      <c r="Z53" s="41"/>
    </row>
    <row r="54" spans="1:26" ht="12.75" customHeight="1">
      <c r="A54" s="51"/>
      <c r="B54" s="41"/>
      <c r="C54" s="41"/>
      <c r="D54" s="41"/>
      <c r="E54" s="41"/>
      <c r="F54" s="41"/>
      <c r="G54" s="41"/>
      <c r="H54" s="41"/>
      <c r="I54" s="41"/>
      <c r="J54" s="41"/>
      <c r="K54" s="41"/>
      <c r="L54" s="50"/>
      <c r="M54" s="41"/>
      <c r="N54" s="41"/>
      <c r="O54" s="41"/>
      <c r="P54" s="41"/>
      <c r="Q54" s="41"/>
      <c r="R54" s="41"/>
      <c r="S54" s="41"/>
      <c r="T54" s="41"/>
      <c r="U54" s="41"/>
      <c r="V54" s="41"/>
      <c r="W54" s="41"/>
      <c r="X54" s="41"/>
      <c r="Y54" s="41"/>
      <c r="Z54" s="41"/>
    </row>
    <row r="55" spans="1:26" ht="12.75" customHeight="1">
      <c r="A55" s="51"/>
      <c r="B55" s="41"/>
      <c r="C55" s="41"/>
      <c r="D55" s="41"/>
      <c r="E55" s="41"/>
      <c r="F55" s="41"/>
      <c r="G55" s="41"/>
      <c r="H55" s="41"/>
      <c r="I55" s="41"/>
      <c r="J55" s="41"/>
      <c r="K55" s="41"/>
      <c r="L55" s="50"/>
      <c r="M55" s="41"/>
      <c r="N55" s="41"/>
      <c r="O55" s="41"/>
      <c r="P55" s="41"/>
      <c r="Q55" s="41"/>
      <c r="R55" s="41"/>
      <c r="S55" s="41"/>
      <c r="T55" s="41"/>
      <c r="U55" s="41"/>
      <c r="V55" s="41"/>
      <c r="W55" s="41"/>
      <c r="X55" s="41"/>
      <c r="Y55" s="41"/>
      <c r="Z55" s="41"/>
    </row>
    <row r="56" spans="1:26" ht="12.75" customHeight="1">
      <c r="A56" s="51"/>
      <c r="B56" s="41"/>
      <c r="C56" s="41"/>
      <c r="D56" s="41"/>
      <c r="E56" s="41"/>
      <c r="F56" s="41"/>
      <c r="G56" s="41"/>
      <c r="H56" s="41"/>
      <c r="I56" s="41"/>
      <c r="J56" s="41"/>
      <c r="K56" s="41"/>
      <c r="L56" s="50"/>
      <c r="M56" s="41"/>
      <c r="N56" s="41"/>
      <c r="O56" s="41"/>
      <c r="P56" s="41"/>
      <c r="Q56" s="41"/>
      <c r="R56" s="41"/>
      <c r="S56" s="41"/>
      <c r="T56" s="41"/>
      <c r="U56" s="41"/>
      <c r="V56" s="41"/>
      <c r="W56" s="41"/>
      <c r="X56" s="41"/>
      <c r="Y56" s="41"/>
      <c r="Z56" s="41"/>
    </row>
    <row r="57" spans="1:26" ht="12.75" customHeight="1">
      <c r="A57" s="51"/>
      <c r="B57" s="41"/>
      <c r="C57" s="41"/>
      <c r="D57" s="41"/>
      <c r="E57" s="41"/>
      <c r="F57" s="41"/>
      <c r="G57" s="41"/>
      <c r="H57" s="41"/>
      <c r="I57" s="41"/>
      <c r="J57" s="41"/>
      <c r="K57" s="41"/>
      <c r="L57" s="50"/>
      <c r="M57" s="41"/>
      <c r="N57" s="41"/>
      <c r="O57" s="41"/>
      <c r="P57" s="41"/>
      <c r="Q57" s="41"/>
      <c r="R57" s="41"/>
      <c r="S57" s="41"/>
      <c r="T57" s="41"/>
      <c r="U57" s="41"/>
      <c r="V57" s="41"/>
      <c r="W57" s="41"/>
      <c r="X57" s="41"/>
      <c r="Y57" s="41"/>
      <c r="Z57" s="41"/>
    </row>
    <row r="58" spans="1:26" ht="12.75" customHeight="1">
      <c r="A58" s="51"/>
      <c r="B58" s="41"/>
      <c r="C58" s="41"/>
      <c r="D58" s="41"/>
      <c r="E58" s="41"/>
      <c r="F58" s="41"/>
      <c r="G58" s="41"/>
      <c r="H58" s="41"/>
      <c r="I58" s="41"/>
      <c r="J58" s="41"/>
      <c r="K58" s="41"/>
      <c r="L58" s="50"/>
      <c r="M58" s="41"/>
      <c r="N58" s="41"/>
      <c r="O58" s="41"/>
      <c r="P58" s="41"/>
      <c r="Q58" s="41"/>
      <c r="R58" s="41"/>
      <c r="S58" s="41"/>
      <c r="T58" s="41"/>
      <c r="U58" s="41"/>
      <c r="V58" s="41"/>
      <c r="W58" s="41"/>
      <c r="X58" s="41"/>
      <c r="Y58" s="41"/>
      <c r="Z58" s="41"/>
    </row>
    <row r="59" spans="1:26" ht="12.75" customHeight="1">
      <c r="A59" s="51"/>
      <c r="B59" s="41"/>
      <c r="C59" s="41"/>
      <c r="D59" s="41"/>
      <c r="E59" s="41"/>
      <c r="F59" s="41"/>
      <c r="G59" s="41"/>
      <c r="H59" s="41"/>
      <c r="I59" s="41"/>
      <c r="J59" s="41"/>
      <c r="K59" s="41"/>
      <c r="L59" s="50"/>
      <c r="M59" s="41"/>
      <c r="N59" s="41"/>
      <c r="O59" s="41"/>
      <c r="P59" s="41"/>
      <c r="Q59" s="41"/>
      <c r="R59" s="41"/>
      <c r="S59" s="41"/>
      <c r="T59" s="41"/>
      <c r="U59" s="41"/>
      <c r="V59" s="41"/>
      <c r="W59" s="41"/>
      <c r="X59" s="41"/>
      <c r="Y59" s="41"/>
      <c r="Z59" s="41"/>
    </row>
    <row r="60" spans="1:26" ht="12.75" customHeight="1">
      <c r="A60" s="51"/>
      <c r="B60" s="41"/>
      <c r="C60" s="41"/>
      <c r="D60" s="41"/>
      <c r="E60" s="41"/>
      <c r="F60" s="41"/>
      <c r="G60" s="41"/>
      <c r="H60" s="41"/>
      <c r="I60" s="41"/>
      <c r="J60" s="41"/>
      <c r="K60" s="41"/>
      <c r="L60" s="50"/>
      <c r="M60" s="41"/>
      <c r="N60" s="41"/>
      <c r="O60" s="41"/>
      <c r="P60" s="41"/>
      <c r="Q60" s="41"/>
      <c r="R60" s="41"/>
      <c r="S60" s="41"/>
      <c r="T60" s="41"/>
      <c r="U60" s="41"/>
      <c r="V60" s="41"/>
      <c r="W60" s="41"/>
      <c r="X60" s="41"/>
      <c r="Y60" s="41"/>
      <c r="Z60" s="41"/>
    </row>
    <row r="61" spans="1:26" ht="12.75" customHeight="1">
      <c r="A61" s="51"/>
      <c r="B61" s="41"/>
      <c r="C61" s="41"/>
      <c r="D61" s="41"/>
      <c r="E61" s="41"/>
      <c r="F61" s="41"/>
      <c r="G61" s="41"/>
      <c r="H61" s="41"/>
      <c r="I61" s="41"/>
      <c r="J61" s="41"/>
      <c r="K61" s="41"/>
      <c r="L61" s="50"/>
      <c r="M61" s="41"/>
      <c r="N61" s="41"/>
      <c r="O61" s="41"/>
      <c r="P61" s="41"/>
      <c r="Q61" s="41"/>
      <c r="R61" s="41"/>
      <c r="S61" s="41"/>
      <c r="T61" s="41"/>
      <c r="U61" s="41"/>
      <c r="V61" s="41"/>
      <c r="W61" s="41"/>
      <c r="X61" s="41"/>
      <c r="Y61" s="41"/>
      <c r="Z61" s="41"/>
    </row>
    <row r="62" spans="1:26" ht="12.75" customHeight="1">
      <c r="A62" s="51"/>
      <c r="B62" s="41"/>
      <c r="C62" s="41"/>
      <c r="D62" s="41"/>
      <c r="E62" s="41"/>
      <c r="F62" s="41"/>
      <c r="G62" s="41"/>
      <c r="H62" s="41"/>
      <c r="I62" s="41"/>
      <c r="J62" s="41"/>
      <c r="K62" s="41"/>
      <c r="L62" s="50"/>
      <c r="M62" s="41"/>
      <c r="N62" s="41"/>
      <c r="O62" s="41"/>
      <c r="P62" s="41"/>
      <c r="Q62" s="41"/>
      <c r="R62" s="41"/>
      <c r="S62" s="41"/>
      <c r="T62" s="41"/>
      <c r="U62" s="41"/>
      <c r="V62" s="41"/>
      <c r="W62" s="41"/>
      <c r="X62" s="41"/>
      <c r="Y62" s="41"/>
      <c r="Z62" s="41"/>
    </row>
    <row r="63" spans="1:26" ht="12.75" customHeight="1">
      <c r="A63" s="51"/>
      <c r="B63" s="41"/>
      <c r="C63" s="41"/>
      <c r="D63" s="41"/>
      <c r="E63" s="41"/>
      <c r="F63" s="41"/>
      <c r="G63" s="41"/>
      <c r="H63" s="41"/>
      <c r="I63" s="41"/>
      <c r="J63" s="41"/>
      <c r="K63" s="41"/>
      <c r="L63" s="50"/>
      <c r="M63" s="41"/>
      <c r="N63" s="41"/>
      <c r="O63" s="41"/>
      <c r="P63" s="41"/>
      <c r="Q63" s="41"/>
      <c r="R63" s="41"/>
      <c r="S63" s="41"/>
      <c r="T63" s="41"/>
      <c r="U63" s="41"/>
      <c r="V63" s="41"/>
      <c r="W63" s="41"/>
      <c r="X63" s="41"/>
      <c r="Y63" s="41"/>
      <c r="Z63" s="41"/>
    </row>
    <row r="64" spans="1:26" ht="12.75" customHeight="1">
      <c r="A64" s="51"/>
      <c r="B64" s="41"/>
      <c r="C64" s="41"/>
      <c r="D64" s="41"/>
      <c r="E64" s="41"/>
      <c r="F64" s="41"/>
      <c r="G64" s="41"/>
      <c r="H64" s="41"/>
      <c r="I64" s="41"/>
      <c r="J64" s="41"/>
      <c r="K64" s="41"/>
      <c r="L64" s="50"/>
      <c r="M64" s="41"/>
      <c r="N64" s="41"/>
      <c r="O64" s="41"/>
      <c r="P64" s="41"/>
      <c r="Q64" s="41"/>
      <c r="R64" s="41"/>
      <c r="S64" s="41"/>
      <c r="T64" s="41"/>
      <c r="U64" s="41"/>
      <c r="V64" s="41"/>
      <c r="W64" s="41"/>
      <c r="X64" s="41"/>
      <c r="Y64" s="41"/>
      <c r="Z64" s="41"/>
    </row>
    <row r="65" spans="1:26" ht="12.75" customHeight="1">
      <c r="A65" s="51"/>
      <c r="B65" s="41"/>
      <c r="C65" s="41"/>
      <c r="D65" s="41"/>
      <c r="E65" s="41"/>
      <c r="F65" s="41"/>
      <c r="G65" s="41"/>
      <c r="H65" s="41"/>
      <c r="I65" s="41"/>
      <c r="J65" s="41"/>
      <c r="K65" s="41"/>
      <c r="L65" s="50"/>
      <c r="M65" s="41"/>
      <c r="N65" s="41"/>
      <c r="O65" s="41"/>
      <c r="P65" s="41"/>
      <c r="Q65" s="41"/>
      <c r="R65" s="41"/>
      <c r="S65" s="41"/>
      <c r="T65" s="41"/>
      <c r="U65" s="41"/>
      <c r="V65" s="41"/>
      <c r="W65" s="41"/>
      <c r="X65" s="41"/>
      <c r="Y65" s="41"/>
      <c r="Z65" s="41"/>
    </row>
    <row r="66" spans="1:26" ht="12.75" customHeight="1">
      <c r="A66" s="51"/>
      <c r="B66" s="41"/>
      <c r="C66" s="41"/>
      <c r="D66" s="41"/>
      <c r="E66" s="41"/>
      <c r="F66" s="41"/>
      <c r="G66" s="41"/>
      <c r="H66" s="41"/>
      <c r="I66" s="41"/>
      <c r="J66" s="41"/>
      <c r="K66" s="41"/>
      <c r="L66" s="50"/>
      <c r="M66" s="41"/>
      <c r="N66" s="41"/>
      <c r="O66" s="41"/>
      <c r="P66" s="41"/>
      <c r="Q66" s="41"/>
      <c r="R66" s="41"/>
      <c r="S66" s="41"/>
      <c r="T66" s="41"/>
      <c r="U66" s="41"/>
      <c r="V66" s="41"/>
      <c r="W66" s="41"/>
      <c r="X66" s="41"/>
      <c r="Y66" s="41"/>
      <c r="Z66" s="41"/>
    </row>
    <row r="67" spans="1:26" ht="12.75" customHeight="1">
      <c r="A67" s="51"/>
      <c r="B67" s="41"/>
      <c r="C67" s="41"/>
      <c r="D67" s="41"/>
      <c r="E67" s="41"/>
      <c r="F67" s="41"/>
      <c r="G67" s="41"/>
      <c r="H67" s="41"/>
      <c r="I67" s="41"/>
      <c r="J67" s="41"/>
      <c r="K67" s="41"/>
      <c r="L67" s="50"/>
      <c r="M67" s="41"/>
      <c r="N67" s="41"/>
      <c r="O67" s="41"/>
      <c r="P67" s="41"/>
      <c r="Q67" s="41"/>
      <c r="R67" s="41"/>
      <c r="S67" s="41"/>
      <c r="T67" s="41"/>
      <c r="U67" s="41"/>
      <c r="V67" s="41"/>
      <c r="W67" s="41"/>
      <c r="X67" s="41"/>
      <c r="Y67" s="41"/>
      <c r="Z67" s="41"/>
    </row>
    <row r="68" spans="1:26" ht="12.75" customHeight="1">
      <c r="A68" s="51"/>
      <c r="B68" s="41"/>
      <c r="C68" s="41"/>
      <c r="D68" s="41"/>
      <c r="E68" s="41"/>
      <c r="F68" s="41"/>
      <c r="G68" s="41"/>
      <c r="H68" s="41"/>
      <c r="I68" s="41"/>
      <c r="J68" s="41"/>
      <c r="K68" s="41"/>
      <c r="L68" s="50"/>
      <c r="M68" s="41"/>
      <c r="N68" s="41"/>
      <c r="O68" s="41"/>
      <c r="P68" s="41"/>
      <c r="Q68" s="41"/>
      <c r="R68" s="41"/>
      <c r="S68" s="41"/>
      <c r="T68" s="41"/>
      <c r="U68" s="41"/>
      <c r="V68" s="41"/>
      <c r="W68" s="41"/>
      <c r="X68" s="41"/>
      <c r="Y68" s="41"/>
      <c r="Z68" s="41"/>
    </row>
    <row r="69" spans="1:26" ht="12.75" customHeight="1">
      <c r="A69" s="51"/>
      <c r="B69" s="41"/>
      <c r="C69" s="41"/>
      <c r="D69" s="41"/>
      <c r="E69" s="41"/>
      <c r="F69" s="41"/>
      <c r="G69" s="41"/>
      <c r="H69" s="41"/>
      <c r="I69" s="41"/>
      <c r="J69" s="41"/>
      <c r="K69" s="41"/>
      <c r="L69" s="50"/>
      <c r="M69" s="41"/>
      <c r="N69" s="41"/>
      <c r="O69" s="41"/>
      <c r="P69" s="41"/>
      <c r="Q69" s="41"/>
      <c r="R69" s="41"/>
      <c r="S69" s="41"/>
      <c r="T69" s="41"/>
      <c r="U69" s="41"/>
      <c r="V69" s="41"/>
      <c r="W69" s="41"/>
      <c r="X69" s="41"/>
      <c r="Y69" s="41"/>
      <c r="Z69" s="41"/>
    </row>
    <row r="70" spans="1:26" ht="12.75" customHeight="1">
      <c r="A70" s="51"/>
      <c r="B70" s="41"/>
      <c r="C70" s="41"/>
      <c r="D70" s="41"/>
      <c r="E70" s="41"/>
      <c r="F70" s="41"/>
      <c r="G70" s="41"/>
      <c r="H70" s="41"/>
      <c r="I70" s="41"/>
      <c r="J70" s="41"/>
      <c r="K70" s="41"/>
      <c r="L70" s="50"/>
      <c r="M70" s="41"/>
      <c r="N70" s="41"/>
      <c r="O70" s="41"/>
      <c r="P70" s="41"/>
      <c r="Q70" s="41"/>
      <c r="R70" s="41"/>
      <c r="S70" s="41"/>
      <c r="T70" s="41"/>
      <c r="U70" s="41"/>
      <c r="V70" s="41"/>
      <c r="W70" s="41"/>
      <c r="X70" s="41"/>
      <c r="Y70" s="41"/>
      <c r="Z70" s="41"/>
    </row>
    <row r="71" spans="1:26" ht="12.75" customHeight="1">
      <c r="A71" s="51"/>
      <c r="B71" s="41"/>
      <c r="C71" s="41"/>
      <c r="D71" s="41"/>
      <c r="E71" s="41"/>
      <c r="F71" s="41"/>
      <c r="G71" s="41"/>
      <c r="H71" s="41"/>
      <c r="I71" s="41"/>
      <c r="J71" s="41"/>
      <c r="K71" s="41"/>
      <c r="L71" s="50"/>
      <c r="M71" s="41"/>
      <c r="N71" s="41"/>
      <c r="O71" s="41"/>
      <c r="P71" s="41"/>
      <c r="Q71" s="41"/>
      <c r="R71" s="41"/>
      <c r="S71" s="41"/>
      <c r="T71" s="41"/>
      <c r="U71" s="41"/>
      <c r="V71" s="41"/>
      <c r="W71" s="41"/>
      <c r="X71" s="41"/>
      <c r="Y71" s="41"/>
      <c r="Z71" s="41"/>
    </row>
    <row r="72" spans="1:26" ht="12.75" customHeight="1">
      <c r="A72" s="51"/>
      <c r="B72" s="41"/>
      <c r="C72" s="41"/>
      <c r="D72" s="41"/>
      <c r="E72" s="41"/>
      <c r="F72" s="41"/>
      <c r="G72" s="41"/>
      <c r="H72" s="41"/>
      <c r="I72" s="41"/>
      <c r="J72" s="41"/>
      <c r="K72" s="41"/>
      <c r="L72" s="50"/>
      <c r="M72" s="41"/>
      <c r="N72" s="41"/>
      <c r="O72" s="41"/>
      <c r="P72" s="41"/>
      <c r="Q72" s="41"/>
      <c r="R72" s="41"/>
      <c r="S72" s="41"/>
      <c r="T72" s="41"/>
      <c r="U72" s="41"/>
      <c r="V72" s="41"/>
      <c r="W72" s="41"/>
      <c r="X72" s="41"/>
      <c r="Y72" s="41"/>
      <c r="Z72" s="41"/>
    </row>
    <row r="73" spans="1:26" ht="12.75" customHeight="1">
      <c r="A73" s="51"/>
      <c r="B73" s="41"/>
      <c r="C73" s="41"/>
      <c r="D73" s="41"/>
      <c r="E73" s="41"/>
      <c r="F73" s="41"/>
      <c r="G73" s="41"/>
      <c r="H73" s="41"/>
      <c r="I73" s="41"/>
      <c r="J73" s="41"/>
      <c r="K73" s="41"/>
      <c r="L73" s="50"/>
      <c r="M73" s="41"/>
      <c r="N73" s="41"/>
      <c r="O73" s="41"/>
      <c r="P73" s="41"/>
      <c r="Q73" s="41"/>
      <c r="R73" s="41"/>
      <c r="S73" s="41"/>
      <c r="T73" s="41"/>
      <c r="U73" s="41"/>
      <c r="V73" s="41"/>
      <c r="W73" s="41"/>
      <c r="X73" s="41"/>
      <c r="Y73" s="41"/>
      <c r="Z73" s="41"/>
    </row>
    <row r="74" spans="1:26" ht="12.75" customHeight="1">
      <c r="A74" s="51"/>
      <c r="B74" s="41"/>
      <c r="C74" s="41"/>
      <c r="D74" s="41"/>
      <c r="E74" s="41"/>
      <c r="F74" s="41"/>
      <c r="G74" s="41"/>
      <c r="H74" s="41"/>
      <c r="I74" s="41"/>
      <c r="J74" s="41"/>
      <c r="K74" s="41"/>
      <c r="L74" s="50"/>
      <c r="M74" s="41"/>
      <c r="N74" s="41"/>
      <c r="O74" s="41"/>
      <c r="P74" s="41"/>
      <c r="Q74" s="41"/>
      <c r="R74" s="41"/>
      <c r="S74" s="41"/>
      <c r="T74" s="41"/>
      <c r="U74" s="41"/>
      <c r="V74" s="41"/>
      <c r="W74" s="41"/>
      <c r="X74" s="41"/>
      <c r="Y74" s="41"/>
      <c r="Z74" s="41"/>
    </row>
    <row r="75" spans="1:26" ht="12.75" customHeight="1">
      <c r="A75" s="51"/>
      <c r="B75" s="41"/>
      <c r="C75" s="41"/>
      <c r="D75" s="41"/>
      <c r="E75" s="41"/>
      <c r="F75" s="41"/>
      <c r="G75" s="41"/>
      <c r="H75" s="41"/>
      <c r="I75" s="41"/>
      <c r="J75" s="41"/>
      <c r="K75" s="41"/>
      <c r="L75" s="50"/>
      <c r="M75" s="41"/>
      <c r="N75" s="41"/>
      <c r="O75" s="41"/>
      <c r="P75" s="41"/>
      <c r="Q75" s="41"/>
      <c r="R75" s="41"/>
      <c r="S75" s="41"/>
      <c r="T75" s="41"/>
      <c r="U75" s="41"/>
      <c r="V75" s="41"/>
      <c r="W75" s="41"/>
      <c r="X75" s="41"/>
      <c r="Y75" s="41"/>
      <c r="Z75" s="41"/>
    </row>
    <row r="76" spans="1:26" ht="12.75" customHeight="1">
      <c r="A76" s="51"/>
      <c r="B76" s="41"/>
      <c r="C76" s="41"/>
      <c r="D76" s="41"/>
      <c r="E76" s="41"/>
      <c r="F76" s="41"/>
      <c r="G76" s="41"/>
      <c r="H76" s="41"/>
      <c r="I76" s="41"/>
      <c r="J76" s="41"/>
      <c r="K76" s="41"/>
      <c r="L76" s="50"/>
      <c r="M76" s="41"/>
      <c r="N76" s="41"/>
      <c r="O76" s="41"/>
      <c r="P76" s="41"/>
      <c r="Q76" s="41"/>
      <c r="R76" s="41"/>
      <c r="S76" s="41"/>
      <c r="T76" s="41"/>
      <c r="U76" s="41"/>
      <c r="V76" s="41"/>
      <c r="W76" s="41"/>
      <c r="X76" s="41"/>
      <c r="Y76" s="41"/>
      <c r="Z76" s="41"/>
    </row>
    <row r="77" spans="1:26" ht="12.75" customHeight="1">
      <c r="A77" s="51"/>
      <c r="B77" s="41"/>
      <c r="C77" s="41"/>
      <c r="D77" s="41"/>
      <c r="E77" s="41"/>
      <c r="F77" s="41"/>
      <c r="G77" s="41"/>
      <c r="H77" s="41"/>
      <c r="I77" s="41"/>
      <c r="J77" s="41"/>
      <c r="K77" s="41"/>
      <c r="L77" s="50"/>
      <c r="M77" s="41"/>
      <c r="N77" s="41"/>
      <c r="O77" s="41"/>
      <c r="P77" s="41"/>
      <c r="Q77" s="41"/>
      <c r="R77" s="41"/>
      <c r="S77" s="41"/>
      <c r="T77" s="41"/>
      <c r="U77" s="41"/>
      <c r="V77" s="41"/>
      <c r="W77" s="41"/>
      <c r="X77" s="41"/>
      <c r="Y77" s="41"/>
      <c r="Z77" s="41"/>
    </row>
    <row r="78" spans="1:26" ht="12.75" customHeight="1">
      <c r="A78" s="51"/>
      <c r="B78" s="41"/>
      <c r="C78" s="41"/>
      <c r="D78" s="41"/>
      <c r="E78" s="41"/>
      <c r="F78" s="41"/>
      <c r="G78" s="41"/>
      <c r="H78" s="41"/>
      <c r="I78" s="41"/>
      <c r="J78" s="41"/>
      <c r="K78" s="41"/>
      <c r="L78" s="50"/>
      <c r="M78" s="41"/>
      <c r="N78" s="41"/>
      <c r="O78" s="41"/>
      <c r="P78" s="41"/>
      <c r="Q78" s="41"/>
      <c r="R78" s="41"/>
      <c r="S78" s="41"/>
      <c r="T78" s="41"/>
      <c r="U78" s="41"/>
      <c r="V78" s="41"/>
      <c r="W78" s="41"/>
      <c r="X78" s="41"/>
      <c r="Y78" s="41"/>
      <c r="Z78" s="41"/>
    </row>
    <row r="79" spans="1:26" ht="12.75" customHeight="1">
      <c r="A79" s="51"/>
      <c r="B79" s="41"/>
      <c r="C79" s="41"/>
      <c r="D79" s="41"/>
      <c r="E79" s="41"/>
      <c r="F79" s="41"/>
      <c r="G79" s="41"/>
      <c r="H79" s="41"/>
      <c r="I79" s="41"/>
      <c r="J79" s="41"/>
      <c r="K79" s="41"/>
      <c r="L79" s="50"/>
      <c r="M79" s="41"/>
      <c r="N79" s="41"/>
      <c r="O79" s="41"/>
      <c r="P79" s="41"/>
      <c r="Q79" s="41"/>
      <c r="R79" s="41"/>
      <c r="S79" s="41"/>
      <c r="T79" s="41"/>
      <c r="U79" s="41"/>
      <c r="V79" s="41"/>
      <c r="W79" s="41"/>
      <c r="X79" s="41"/>
      <c r="Y79" s="41"/>
      <c r="Z79" s="41"/>
    </row>
    <row r="80" spans="1:26" ht="12.75" customHeight="1">
      <c r="A80" s="51"/>
      <c r="B80" s="41"/>
      <c r="C80" s="41"/>
      <c r="D80" s="41"/>
      <c r="E80" s="41"/>
      <c r="F80" s="41"/>
      <c r="G80" s="41"/>
      <c r="H80" s="41"/>
      <c r="I80" s="41"/>
      <c r="J80" s="41"/>
      <c r="K80" s="41"/>
      <c r="L80" s="50"/>
      <c r="M80" s="41"/>
      <c r="N80" s="41"/>
      <c r="O80" s="41"/>
      <c r="P80" s="41"/>
      <c r="Q80" s="41"/>
      <c r="R80" s="41"/>
      <c r="S80" s="41"/>
      <c r="T80" s="41"/>
      <c r="U80" s="41"/>
      <c r="V80" s="41"/>
      <c r="W80" s="41"/>
      <c r="X80" s="41"/>
      <c r="Y80" s="41"/>
      <c r="Z80" s="41"/>
    </row>
    <row r="81" spans="1:26" ht="12.75" customHeight="1">
      <c r="A81" s="51"/>
      <c r="B81" s="41"/>
      <c r="C81" s="41"/>
      <c r="D81" s="41"/>
      <c r="E81" s="41"/>
      <c r="F81" s="41"/>
      <c r="G81" s="41"/>
      <c r="H81" s="41"/>
      <c r="I81" s="41"/>
      <c r="J81" s="41"/>
      <c r="K81" s="41"/>
      <c r="L81" s="50"/>
      <c r="M81" s="41"/>
      <c r="N81" s="41"/>
      <c r="O81" s="41"/>
      <c r="P81" s="41"/>
      <c r="Q81" s="41"/>
      <c r="R81" s="41"/>
      <c r="S81" s="41"/>
      <c r="T81" s="41"/>
      <c r="U81" s="41"/>
      <c r="V81" s="41"/>
      <c r="W81" s="41"/>
      <c r="X81" s="41"/>
      <c r="Y81" s="41"/>
      <c r="Z81" s="41"/>
    </row>
    <row r="82" spans="1:26" ht="12.75" customHeight="1">
      <c r="A82" s="51"/>
      <c r="B82" s="41"/>
      <c r="C82" s="41"/>
      <c r="D82" s="41"/>
      <c r="E82" s="41"/>
      <c r="F82" s="41"/>
      <c r="G82" s="41"/>
      <c r="H82" s="41"/>
      <c r="I82" s="41"/>
      <c r="J82" s="41"/>
      <c r="K82" s="41"/>
      <c r="L82" s="50"/>
      <c r="M82" s="41"/>
      <c r="N82" s="41"/>
      <c r="O82" s="41"/>
      <c r="P82" s="41"/>
      <c r="Q82" s="41"/>
      <c r="R82" s="41"/>
      <c r="S82" s="41"/>
      <c r="T82" s="41"/>
      <c r="U82" s="41"/>
      <c r="V82" s="41"/>
      <c r="W82" s="41"/>
      <c r="X82" s="41"/>
      <c r="Y82" s="41"/>
      <c r="Z82" s="41"/>
    </row>
    <row r="83" spans="1:26" ht="12.75" customHeight="1">
      <c r="A83" s="51"/>
      <c r="B83" s="41"/>
      <c r="C83" s="41"/>
      <c r="D83" s="41"/>
      <c r="E83" s="41"/>
      <c r="F83" s="41"/>
      <c r="G83" s="41"/>
      <c r="H83" s="41"/>
      <c r="I83" s="41"/>
      <c r="J83" s="41"/>
      <c r="K83" s="41"/>
      <c r="L83" s="50"/>
      <c r="M83" s="41"/>
      <c r="N83" s="41"/>
      <c r="O83" s="41"/>
      <c r="P83" s="41"/>
      <c r="Q83" s="41"/>
      <c r="R83" s="41"/>
      <c r="S83" s="41"/>
      <c r="T83" s="41"/>
      <c r="U83" s="41"/>
      <c r="V83" s="41"/>
      <c r="W83" s="41"/>
      <c r="X83" s="41"/>
      <c r="Y83" s="41"/>
      <c r="Z83" s="41"/>
    </row>
    <row r="84" spans="1:26" ht="12.75" customHeight="1">
      <c r="A84" s="51"/>
      <c r="B84" s="41"/>
      <c r="C84" s="41"/>
      <c r="D84" s="41"/>
      <c r="E84" s="41"/>
      <c r="F84" s="41"/>
      <c r="G84" s="41"/>
      <c r="H84" s="41"/>
      <c r="I84" s="41"/>
      <c r="J84" s="41"/>
      <c r="K84" s="41"/>
      <c r="L84" s="50"/>
      <c r="M84" s="41"/>
      <c r="N84" s="41"/>
      <c r="O84" s="41"/>
      <c r="P84" s="41"/>
      <c r="Q84" s="41"/>
      <c r="R84" s="41"/>
      <c r="S84" s="41"/>
      <c r="T84" s="41"/>
      <c r="U84" s="41"/>
      <c r="V84" s="41"/>
      <c r="W84" s="41"/>
      <c r="X84" s="41"/>
      <c r="Y84" s="41"/>
      <c r="Z84" s="41"/>
    </row>
    <row r="85" spans="1:26" ht="12.75" customHeight="1">
      <c r="A85" s="51"/>
      <c r="B85" s="41"/>
      <c r="C85" s="41"/>
      <c r="D85" s="41"/>
      <c r="E85" s="41"/>
      <c r="F85" s="41"/>
      <c r="G85" s="41"/>
      <c r="H85" s="41"/>
      <c r="I85" s="41"/>
      <c r="J85" s="41"/>
      <c r="K85" s="41"/>
      <c r="L85" s="50"/>
      <c r="M85" s="41"/>
      <c r="N85" s="41"/>
      <c r="O85" s="41"/>
      <c r="P85" s="41"/>
      <c r="Q85" s="41"/>
      <c r="R85" s="41"/>
      <c r="S85" s="41"/>
      <c r="T85" s="41"/>
      <c r="U85" s="41"/>
      <c r="V85" s="41"/>
      <c r="W85" s="41"/>
      <c r="X85" s="41"/>
      <c r="Y85" s="41"/>
      <c r="Z85" s="41"/>
    </row>
    <row r="86" spans="1:26" ht="12.75" customHeight="1">
      <c r="A86" s="51"/>
      <c r="B86" s="41"/>
      <c r="C86" s="41"/>
      <c r="D86" s="41"/>
      <c r="E86" s="41"/>
      <c r="F86" s="41"/>
      <c r="G86" s="41"/>
      <c r="H86" s="41"/>
      <c r="I86" s="41"/>
      <c r="J86" s="41"/>
      <c r="K86" s="41"/>
      <c r="L86" s="50"/>
      <c r="M86" s="41"/>
      <c r="N86" s="41"/>
      <c r="O86" s="41"/>
      <c r="P86" s="41"/>
      <c r="Q86" s="41"/>
      <c r="R86" s="41"/>
      <c r="S86" s="41"/>
      <c r="T86" s="41"/>
      <c r="U86" s="41"/>
      <c r="V86" s="41"/>
      <c r="W86" s="41"/>
      <c r="X86" s="41"/>
      <c r="Y86" s="41"/>
      <c r="Z86" s="41"/>
    </row>
    <row r="87" spans="1:26" ht="12.75" customHeight="1">
      <c r="A87" s="51"/>
      <c r="B87" s="41"/>
      <c r="C87" s="41"/>
      <c r="D87" s="41"/>
      <c r="E87" s="41"/>
      <c r="F87" s="41"/>
      <c r="G87" s="41"/>
      <c r="H87" s="41"/>
      <c r="I87" s="41"/>
      <c r="J87" s="41"/>
      <c r="K87" s="41"/>
      <c r="L87" s="50"/>
      <c r="M87" s="41"/>
      <c r="N87" s="41"/>
      <c r="O87" s="41"/>
      <c r="P87" s="41"/>
      <c r="Q87" s="41"/>
      <c r="R87" s="41"/>
      <c r="S87" s="41"/>
      <c r="T87" s="41"/>
      <c r="U87" s="41"/>
      <c r="V87" s="41"/>
      <c r="W87" s="41"/>
      <c r="X87" s="41"/>
      <c r="Y87" s="41"/>
      <c r="Z87" s="41"/>
    </row>
    <row r="88" spans="1:26" ht="12.75" customHeight="1">
      <c r="A88" s="51"/>
      <c r="B88" s="41"/>
      <c r="C88" s="41"/>
      <c r="D88" s="41"/>
      <c r="E88" s="41"/>
      <c r="F88" s="41"/>
      <c r="G88" s="41"/>
      <c r="H88" s="41"/>
      <c r="I88" s="41"/>
      <c r="J88" s="41"/>
      <c r="K88" s="41"/>
      <c r="L88" s="50"/>
      <c r="M88" s="41"/>
      <c r="N88" s="41"/>
      <c r="O88" s="41"/>
      <c r="P88" s="41"/>
      <c r="Q88" s="41"/>
      <c r="R88" s="41"/>
      <c r="S88" s="41"/>
      <c r="T88" s="41"/>
      <c r="U88" s="41"/>
      <c r="V88" s="41"/>
      <c r="W88" s="41"/>
      <c r="X88" s="41"/>
      <c r="Y88" s="41"/>
      <c r="Z88" s="41"/>
    </row>
    <row r="89" spans="1:26" ht="12.75" customHeight="1">
      <c r="A89" s="51"/>
      <c r="B89" s="41"/>
      <c r="C89" s="41"/>
      <c r="D89" s="41"/>
      <c r="E89" s="41"/>
      <c r="F89" s="41"/>
      <c r="G89" s="41"/>
      <c r="H89" s="41"/>
      <c r="I89" s="41"/>
      <c r="J89" s="41"/>
      <c r="K89" s="41"/>
      <c r="L89" s="50"/>
      <c r="M89" s="41"/>
      <c r="N89" s="41"/>
      <c r="O89" s="41"/>
      <c r="P89" s="41"/>
      <c r="Q89" s="41"/>
      <c r="R89" s="41"/>
      <c r="S89" s="41"/>
      <c r="T89" s="41"/>
      <c r="U89" s="41"/>
      <c r="V89" s="41"/>
      <c r="W89" s="41"/>
      <c r="X89" s="41"/>
      <c r="Y89" s="41"/>
      <c r="Z89" s="41"/>
    </row>
    <row r="90" spans="1:26" ht="12.75" customHeight="1">
      <c r="A90" s="51"/>
      <c r="B90" s="41"/>
      <c r="C90" s="41"/>
      <c r="D90" s="41"/>
      <c r="E90" s="41"/>
      <c r="F90" s="41"/>
      <c r="G90" s="41"/>
      <c r="H90" s="41"/>
      <c r="I90" s="41"/>
      <c r="J90" s="41"/>
      <c r="K90" s="41"/>
      <c r="L90" s="50"/>
      <c r="M90" s="41"/>
      <c r="N90" s="41"/>
      <c r="O90" s="41"/>
      <c r="P90" s="41"/>
      <c r="Q90" s="41"/>
      <c r="R90" s="41"/>
      <c r="S90" s="41"/>
      <c r="T90" s="41"/>
      <c r="U90" s="41"/>
      <c r="V90" s="41"/>
      <c r="W90" s="41"/>
      <c r="X90" s="41"/>
      <c r="Y90" s="41"/>
      <c r="Z90" s="41"/>
    </row>
    <row r="91" spans="1:26" ht="12.75" customHeight="1">
      <c r="A91" s="51"/>
      <c r="B91" s="41"/>
      <c r="C91" s="41"/>
      <c r="D91" s="41"/>
      <c r="E91" s="41"/>
      <c r="F91" s="41"/>
      <c r="G91" s="41"/>
      <c r="H91" s="41"/>
      <c r="I91" s="41"/>
      <c r="J91" s="41"/>
      <c r="K91" s="41"/>
      <c r="L91" s="50"/>
      <c r="M91" s="41"/>
      <c r="N91" s="41"/>
      <c r="O91" s="41"/>
      <c r="P91" s="41"/>
      <c r="Q91" s="41"/>
      <c r="R91" s="41"/>
      <c r="S91" s="41"/>
      <c r="T91" s="41"/>
      <c r="U91" s="41"/>
      <c r="V91" s="41"/>
      <c r="W91" s="41"/>
      <c r="X91" s="41"/>
      <c r="Y91" s="41"/>
      <c r="Z91" s="41"/>
    </row>
    <row r="92" spans="1:26" ht="12.75" customHeight="1">
      <c r="A92" s="51"/>
      <c r="B92" s="41"/>
      <c r="C92" s="41"/>
      <c r="D92" s="41"/>
      <c r="E92" s="41"/>
      <c r="F92" s="41"/>
      <c r="G92" s="41"/>
      <c r="H92" s="41"/>
      <c r="I92" s="41"/>
      <c r="J92" s="41"/>
      <c r="K92" s="41"/>
      <c r="L92" s="50"/>
      <c r="M92" s="41"/>
      <c r="N92" s="41"/>
      <c r="O92" s="41"/>
      <c r="P92" s="41"/>
      <c r="Q92" s="41"/>
      <c r="R92" s="41"/>
      <c r="S92" s="41"/>
      <c r="T92" s="41"/>
      <c r="U92" s="41"/>
      <c r="V92" s="41"/>
      <c r="W92" s="41"/>
      <c r="X92" s="41"/>
      <c r="Y92" s="41"/>
      <c r="Z92" s="41"/>
    </row>
    <row r="93" spans="1:26" ht="12.75" customHeight="1">
      <c r="A93" s="51"/>
      <c r="B93" s="41"/>
      <c r="C93" s="41"/>
      <c r="D93" s="41"/>
      <c r="E93" s="41"/>
      <c r="F93" s="41"/>
      <c r="G93" s="41"/>
      <c r="H93" s="41"/>
      <c r="I93" s="41"/>
      <c r="J93" s="41"/>
      <c r="K93" s="41"/>
      <c r="L93" s="50"/>
      <c r="M93" s="41"/>
      <c r="N93" s="41"/>
      <c r="O93" s="41"/>
      <c r="P93" s="41"/>
      <c r="Q93" s="41"/>
      <c r="R93" s="41"/>
      <c r="S93" s="41"/>
      <c r="T93" s="41"/>
      <c r="U93" s="41"/>
      <c r="V93" s="41"/>
      <c r="W93" s="41"/>
      <c r="X93" s="41"/>
      <c r="Y93" s="41"/>
      <c r="Z93" s="41"/>
    </row>
    <row r="94" spans="1:26" ht="12.75" customHeight="1">
      <c r="A94" s="51"/>
      <c r="B94" s="41"/>
      <c r="C94" s="41"/>
      <c r="D94" s="41"/>
      <c r="E94" s="41"/>
      <c r="F94" s="41"/>
      <c r="G94" s="41"/>
      <c r="H94" s="41"/>
      <c r="I94" s="41"/>
      <c r="J94" s="41"/>
      <c r="K94" s="41"/>
      <c r="L94" s="50"/>
      <c r="M94" s="41"/>
      <c r="N94" s="41"/>
      <c r="O94" s="41"/>
      <c r="P94" s="41"/>
      <c r="Q94" s="41"/>
      <c r="R94" s="41"/>
      <c r="S94" s="41"/>
      <c r="T94" s="41"/>
      <c r="U94" s="41"/>
      <c r="V94" s="41"/>
      <c r="W94" s="41"/>
      <c r="X94" s="41"/>
      <c r="Y94" s="41"/>
      <c r="Z94" s="41"/>
    </row>
    <row r="95" spans="1:26" ht="12.75" customHeight="1">
      <c r="A95" s="51"/>
      <c r="B95" s="41"/>
      <c r="C95" s="41"/>
      <c r="D95" s="41"/>
      <c r="E95" s="41"/>
      <c r="F95" s="41"/>
      <c r="G95" s="41"/>
      <c r="H95" s="41"/>
      <c r="I95" s="41"/>
      <c r="J95" s="41"/>
      <c r="K95" s="41"/>
      <c r="L95" s="50"/>
      <c r="M95" s="41"/>
      <c r="N95" s="41"/>
      <c r="O95" s="41"/>
      <c r="P95" s="41"/>
      <c r="Q95" s="41"/>
      <c r="R95" s="41"/>
      <c r="S95" s="41"/>
      <c r="T95" s="41"/>
      <c r="U95" s="41"/>
      <c r="V95" s="41"/>
      <c r="W95" s="41"/>
      <c r="X95" s="41"/>
      <c r="Y95" s="41"/>
      <c r="Z95" s="41"/>
    </row>
    <row r="96" spans="1:26" ht="12.75" customHeight="1">
      <c r="A96" s="51"/>
      <c r="B96" s="41"/>
      <c r="C96" s="41"/>
      <c r="D96" s="41"/>
      <c r="E96" s="41"/>
      <c r="F96" s="41"/>
      <c r="G96" s="41"/>
      <c r="H96" s="41"/>
      <c r="I96" s="41"/>
      <c r="J96" s="41"/>
      <c r="K96" s="41"/>
      <c r="L96" s="50"/>
      <c r="M96" s="41"/>
      <c r="N96" s="41"/>
      <c r="O96" s="41"/>
      <c r="P96" s="41"/>
      <c r="Q96" s="41"/>
      <c r="R96" s="41"/>
      <c r="S96" s="41"/>
      <c r="T96" s="41"/>
      <c r="U96" s="41"/>
      <c r="V96" s="41"/>
      <c r="W96" s="41"/>
      <c r="X96" s="41"/>
      <c r="Y96" s="41"/>
      <c r="Z96" s="41"/>
    </row>
    <row r="97" spans="1:26" ht="12.75" customHeight="1">
      <c r="A97" s="51"/>
      <c r="B97" s="41"/>
      <c r="C97" s="41"/>
      <c r="D97" s="41"/>
      <c r="E97" s="41"/>
      <c r="F97" s="41"/>
      <c r="G97" s="41"/>
      <c r="H97" s="41"/>
      <c r="I97" s="41"/>
      <c r="J97" s="41"/>
      <c r="K97" s="41"/>
      <c r="L97" s="50"/>
      <c r="M97" s="41"/>
      <c r="N97" s="41"/>
      <c r="O97" s="41"/>
      <c r="P97" s="41"/>
      <c r="Q97" s="41"/>
      <c r="R97" s="41"/>
      <c r="S97" s="41"/>
      <c r="T97" s="41"/>
      <c r="U97" s="41"/>
      <c r="V97" s="41"/>
      <c r="W97" s="41"/>
      <c r="X97" s="41"/>
      <c r="Y97" s="41"/>
      <c r="Z97" s="41"/>
    </row>
    <row r="98" spans="1:26" ht="12.75" customHeight="1">
      <c r="A98" s="51"/>
      <c r="B98" s="41"/>
      <c r="C98" s="41"/>
      <c r="D98" s="41"/>
      <c r="E98" s="41"/>
      <c r="F98" s="41"/>
      <c r="G98" s="41"/>
      <c r="H98" s="41"/>
      <c r="I98" s="41"/>
      <c r="J98" s="41"/>
      <c r="K98" s="41"/>
      <c r="L98" s="50"/>
      <c r="M98" s="41"/>
      <c r="N98" s="41"/>
      <c r="O98" s="41"/>
      <c r="P98" s="41"/>
      <c r="Q98" s="41"/>
      <c r="R98" s="41"/>
      <c r="S98" s="41"/>
      <c r="T98" s="41"/>
      <c r="U98" s="41"/>
      <c r="V98" s="41"/>
      <c r="W98" s="41"/>
      <c r="X98" s="41"/>
      <c r="Y98" s="41"/>
      <c r="Z98" s="41"/>
    </row>
    <row r="99" spans="1:26" ht="12.75" customHeight="1">
      <c r="A99" s="51"/>
      <c r="B99" s="41"/>
      <c r="C99" s="41"/>
      <c r="D99" s="41"/>
      <c r="E99" s="41"/>
      <c r="F99" s="41"/>
      <c r="G99" s="41"/>
      <c r="H99" s="41"/>
      <c r="I99" s="41"/>
      <c r="J99" s="41"/>
      <c r="K99" s="41"/>
      <c r="L99" s="50"/>
      <c r="M99" s="41"/>
      <c r="N99" s="41"/>
      <c r="O99" s="41"/>
      <c r="P99" s="41"/>
      <c r="Q99" s="41"/>
      <c r="R99" s="41"/>
      <c r="S99" s="41"/>
      <c r="T99" s="41"/>
      <c r="U99" s="41"/>
      <c r="V99" s="41"/>
      <c r="W99" s="41"/>
      <c r="X99" s="41"/>
      <c r="Y99" s="41"/>
      <c r="Z99" s="41"/>
    </row>
    <row r="100" spans="1:26" ht="12.75" customHeight="1">
      <c r="A100" s="51"/>
      <c r="B100" s="41"/>
      <c r="C100" s="41"/>
      <c r="D100" s="41"/>
      <c r="E100" s="41"/>
      <c r="F100" s="41"/>
      <c r="G100" s="41"/>
      <c r="H100" s="41"/>
      <c r="I100" s="41"/>
      <c r="J100" s="41"/>
      <c r="K100" s="41"/>
      <c r="L100" s="50"/>
      <c r="M100" s="41"/>
      <c r="N100" s="41"/>
      <c r="O100" s="41"/>
      <c r="P100" s="41"/>
      <c r="Q100" s="41"/>
      <c r="R100" s="41"/>
      <c r="S100" s="41"/>
      <c r="T100" s="41"/>
      <c r="U100" s="41"/>
      <c r="V100" s="41"/>
      <c r="W100" s="41"/>
      <c r="X100" s="41"/>
      <c r="Y100" s="41"/>
      <c r="Z100" s="41"/>
    </row>
    <row r="101" spans="1:26" ht="12.75" customHeight="1">
      <c r="A101" s="51"/>
      <c r="B101" s="41"/>
      <c r="C101" s="41"/>
      <c r="D101" s="41"/>
      <c r="E101" s="41"/>
      <c r="F101" s="41"/>
      <c r="G101" s="41"/>
      <c r="H101" s="41"/>
      <c r="I101" s="41"/>
      <c r="J101" s="41"/>
      <c r="K101" s="41"/>
      <c r="L101" s="50"/>
      <c r="M101" s="41"/>
      <c r="N101" s="41"/>
      <c r="O101" s="41"/>
      <c r="P101" s="41"/>
      <c r="Q101" s="41"/>
      <c r="R101" s="41"/>
      <c r="S101" s="41"/>
      <c r="T101" s="41"/>
      <c r="U101" s="41"/>
      <c r="V101" s="41"/>
      <c r="W101" s="41"/>
      <c r="X101" s="41"/>
      <c r="Y101" s="41"/>
      <c r="Z101" s="41"/>
    </row>
    <row r="102" spans="1:26" ht="12.75" customHeight="1">
      <c r="A102" s="51"/>
      <c r="B102" s="41"/>
      <c r="C102" s="41"/>
      <c r="D102" s="41"/>
      <c r="E102" s="41"/>
      <c r="F102" s="41"/>
      <c r="G102" s="41"/>
      <c r="H102" s="41"/>
      <c r="I102" s="41"/>
      <c r="J102" s="41"/>
      <c r="K102" s="41"/>
      <c r="L102" s="50"/>
      <c r="M102" s="41"/>
      <c r="N102" s="41"/>
      <c r="O102" s="41"/>
      <c r="P102" s="41"/>
      <c r="Q102" s="41"/>
      <c r="R102" s="41"/>
      <c r="S102" s="41"/>
      <c r="T102" s="41"/>
      <c r="U102" s="41"/>
      <c r="V102" s="41"/>
      <c r="W102" s="41"/>
      <c r="X102" s="41"/>
      <c r="Y102" s="41"/>
      <c r="Z102" s="41"/>
    </row>
    <row r="103" spans="1:26" ht="12.75" customHeight="1">
      <c r="A103" s="51"/>
      <c r="B103" s="41"/>
      <c r="C103" s="41"/>
      <c r="D103" s="41"/>
      <c r="E103" s="41"/>
      <c r="F103" s="41"/>
      <c r="G103" s="41"/>
      <c r="H103" s="41"/>
      <c r="I103" s="41"/>
      <c r="J103" s="41"/>
      <c r="K103" s="41"/>
      <c r="L103" s="50"/>
      <c r="M103" s="41"/>
      <c r="N103" s="41"/>
      <c r="O103" s="41"/>
      <c r="P103" s="41"/>
      <c r="Q103" s="41"/>
      <c r="R103" s="41"/>
      <c r="S103" s="41"/>
      <c r="T103" s="41"/>
      <c r="U103" s="41"/>
      <c r="V103" s="41"/>
      <c r="W103" s="41"/>
      <c r="X103" s="41"/>
      <c r="Y103" s="41"/>
      <c r="Z103" s="41"/>
    </row>
    <row r="104" spans="1:26" ht="12.75" customHeight="1">
      <c r="A104" s="51"/>
      <c r="B104" s="41"/>
      <c r="C104" s="41"/>
      <c r="D104" s="41"/>
      <c r="E104" s="41"/>
      <c r="F104" s="41"/>
      <c r="G104" s="41"/>
      <c r="H104" s="41"/>
      <c r="I104" s="41"/>
      <c r="J104" s="41"/>
      <c r="K104" s="41"/>
      <c r="L104" s="50"/>
      <c r="M104" s="41"/>
      <c r="N104" s="41"/>
      <c r="O104" s="41"/>
      <c r="P104" s="41"/>
      <c r="Q104" s="41"/>
      <c r="R104" s="41"/>
      <c r="S104" s="41"/>
      <c r="T104" s="41"/>
      <c r="U104" s="41"/>
      <c r="V104" s="41"/>
      <c r="W104" s="41"/>
      <c r="X104" s="41"/>
      <c r="Y104" s="41"/>
      <c r="Z104" s="41"/>
    </row>
    <row r="105" spans="1:26" ht="12.75" customHeight="1">
      <c r="A105" s="51"/>
      <c r="B105" s="41"/>
      <c r="C105" s="41"/>
      <c r="D105" s="41"/>
      <c r="E105" s="41"/>
      <c r="F105" s="41"/>
      <c r="G105" s="41"/>
      <c r="H105" s="41"/>
      <c r="I105" s="41"/>
      <c r="J105" s="41"/>
      <c r="K105" s="41"/>
      <c r="L105" s="50"/>
      <c r="M105" s="41"/>
      <c r="N105" s="41"/>
      <c r="O105" s="41"/>
      <c r="P105" s="41"/>
      <c r="Q105" s="41"/>
      <c r="R105" s="41"/>
      <c r="S105" s="41"/>
      <c r="T105" s="41"/>
      <c r="U105" s="41"/>
      <c r="V105" s="41"/>
      <c r="W105" s="41"/>
      <c r="X105" s="41"/>
      <c r="Y105" s="41"/>
      <c r="Z105" s="41"/>
    </row>
    <row r="106" spans="1:26" ht="12.75" customHeight="1">
      <c r="A106" s="51"/>
      <c r="B106" s="41"/>
      <c r="C106" s="41"/>
      <c r="D106" s="41"/>
      <c r="E106" s="41"/>
      <c r="F106" s="41"/>
      <c r="G106" s="41"/>
      <c r="H106" s="41"/>
      <c r="I106" s="41"/>
      <c r="J106" s="41"/>
      <c r="K106" s="41"/>
      <c r="L106" s="50"/>
      <c r="M106" s="41"/>
      <c r="N106" s="41"/>
      <c r="O106" s="41"/>
      <c r="P106" s="41"/>
      <c r="Q106" s="41"/>
      <c r="R106" s="41"/>
      <c r="S106" s="41"/>
      <c r="T106" s="41"/>
      <c r="U106" s="41"/>
      <c r="V106" s="41"/>
      <c r="W106" s="41"/>
      <c r="X106" s="41"/>
      <c r="Y106" s="41"/>
      <c r="Z106" s="41"/>
    </row>
    <row r="107" spans="1:26" ht="12.75" customHeight="1">
      <c r="A107" s="51"/>
      <c r="B107" s="41"/>
      <c r="C107" s="41"/>
      <c r="D107" s="41"/>
      <c r="E107" s="41"/>
      <c r="F107" s="41"/>
      <c r="G107" s="41"/>
      <c r="H107" s="41"/>
      <c r="I107" s="41"/>
      <c r="J107" s="41"/>
      <c r="K107" s="41"/>
      <c r="L107" s="50"/>
      <c r="M107" s="41"/>
      <c r="N107" s="41"/>
      <c r="O107" s="41"/>
      <c r="P107" s="41"/>
      <c r="Q107" s="41"/>
      <c r="R107" s="41"/>
      <c r="S107" s="41"/>
      <c r="T107" s="41"/>
      <c r="U107" s="41"/>
      <c r="V107" s="41"/>
      <c r="W107" s="41"/>
      <c r="X107" s="41"/>
      <c r="Y107" s="41"/>
      <c r="Z107" s="41"/>
    </row>
    <row r="108" spans="1:26" ht="12.75" customHeight="1">
      <c r="A108" s="51"/>
      <c r="B108" s="41"/>
      <c r="C108" s="41"/>
      <c r="D108" s="41"/>
      <c r="E108" s="41"/>
      <c r="F108" s="41"/>
      <c r="G108" s="41"/>
      <c r="H108" s="41"/>
      <c r="I108" s="41"/>
      <c r="J108" s="41"/>
      <c r="K108" s="41"/>
      <c r="L108" s="50"/>
      <c r="M108" s="41"/>
      <c r="N108" s="41"/>
      <c r="O108" s="41"/>
      <c r="P108" s="41"/>
      <c r="Q108" s="41"/>
      <c r="R108" s="41"/>
      <c r="S108" s="41"/>
      <c r="T108" s="41"/>
      <c r="U108" s="41"/>
      <c r="V108" s="41"/>
      <c r="W108" s="41"/>
      <c r="X108" s="41"/>
      <c r="Y108" s="41"/>
      <c r="Z108" s="41"/>
    </row>
    <row r="109" spans="1:26" ht="12.75" customHeight="1">
      <c r="A109" s="51"/>
      <c r="B109" s="41"/>
      <c r="C109" s="41"/>
      <c r="D109" s="41"/>
      <c r="E109" s="41"/>
      <c r="F109" s="41"/>
      <c r="G109" s="41"/>
      <c r="H109" s="41"/>
      <c r="I109" s="41"/>
      <c r="J109" s="41"/>
      <c r="K109" s="41"/>
      <c r="L109" s="50"/>
      <c r="M109" s="41"/>
      <c r="N109" s="41"/>
      <c r="O109" s="41"/>
      <c r="P109" s="41"/>
      <c r="Q109" s="41"/>
      <c r="R109" s="41"/>
      <c r="S109" s="41"/>
      <c r="T109" s="41"/>
      <c r="U109" s="41"/>
      <c r="V109" s="41"/>
      <c r="W109" s="41"/>
      <c r="X109" s="41"/>
      <c r="Y109" s="41"/>
      <c r="Z109" s="41"/>
    </row>
    <row r="110" spans="1:26" ht="12.75" customHeight="1">
      <c r="A110" s="51"/>
      <c r="B110" s="41"/>
      <c r="C110" s="41"/>
      <c r="D110" s="41"/>
      <c r="E110" s="41"/>
      <c r="F110" s="41"/>
      <c r="G110" s="41"/>
      <c r="H110" s="41"/>
      <c r="I110" s="41"/>
      <c r="J110" s="41"/>
      <c r="K110" s="41"/>
      <c r="L110" s="50"/>
      <c r="M110" s="41"/>
      <c r="N110" s="41"/>
      <c r="O110" s="41"/>
      <c r="P110" s="41"/>
      <c r="Q110" s="41"/>
      <c r="R110" s="41"/>
      <c r="S110" s="41"/>
      <c r="T110" s="41"/>
      <c r="U110" s="41"/>
      <c r="V110" s="41"/>
      <c r="W110" s="41"/>
      <c r="X110" s="41"/>
      <c r="Y110" s="41"/>
      <c r="Z110" s="41"/>
    </row>
    <row r="111" spans="1:26" ht="12.75" customHeight="1">
      <c r="A111" s="51"/>
      <c r="B111" s="41"/>
      <c r="C111" s="41"/>
      <c r="D111" s="41"/>
      <c r="E111" s="41"/>
      <c r="F111" s="41"/>
      <c r="G111" s="41"/>
      <c r="H111" s="41"/>
      <c r="I111" s="41"/>
      <c r="J111" s="41"/>
      <c r="K111" s="41"/>
      <c r="L111" s="50"/>
      <c r="M111" s="41"/>
      <c r="N111" s="41"/>
      <c r="O111" s="41"/>
      <c r="P111" s="41"/>
      <c r="Q111" s="41"/>
      <c r="R111" s="41"/>
      <c r="S111" s="41"/>
      <c r="T111" s="41"/>
      <c r="U111" s="41"/>
      <c r="V111" s="41"/>
      <c r="W111" s="41"/>
      <c r="X111" s="41"/>
      <c r="Y111" s="41"/>
      <c r="Z111" s="41"/>
    </row>
    <row r="112" spans="1:26" ht="12.75" customHeight="1">
      <c r="A112" s="51"/>
      <c r="B112" s="41"/>
      <c r="C112" s="41"/>
      <c r="D112" s="41"/>
      <c r="E112" s="41"/>
      <c r="F112" s="41"/>
      <c r="G112" s="41"/>
      <c r="H112" s="41"/>
      <c r="I112" s="41"/>
      <c r="J112" s="41"/>
      <c r="K112" s="41"/>
      <c r="L112" s="50"/>
      <c r="M112" s="41"/>
      <c r="N112" s="41"/>
      <c r="O112" s="41"/>
      <c r="P112" s="41"/>
      <c r="Q112" s="41"/>
      <c r="R112" s="41"/>
      <c r="S112" s="41"/>
      <c r="T112" s="41"/>
      <c r="U112" s="41"/>
      <c r="V112" s="41"/>
      <c r="W112" s="41"/>
      <c r="X112" s="41"/>
      <c r="Y112" s="41"/>
      <c r="Z112" s="41"/>
    </row>
    <row r="113" spans="1:26" ht="12.75" customHeight="1">
      <c r="A113" s="51"/>
      <c r="B113" s="41"/>
      <c r="C113" s="41"/>
      <c r="D113" s="41"/>
      <c r="E113" s="41"/>
      <c r="F113" s="41"/>
      <c r="G113" s="41"/>
      <c r="H113" s="41"/>
      <c r="I113" s="41"/>
      <c r="J113" s="41"/>
      <c r="K113" s="41"/>
      <c r="L113" s="50"/>
      <c r="M113" s="41"/>
      <c r="N113" s="41"/>
      <c r="O113" s="41"/>
      <c r="P113" s="41"/>
      <c r="Q113" s="41"/>
      <c r="R113" s="41"/>
      <c r="S113" s="41"/>
      <c r="T113" s="41"/>
      <c r="U113" s="41"/>
      <c r="V113" s="41"/>
      <c r="W113" s="41"/>
      <c r="X113" s="41"/>
      <c r="Y113" s="41"/>
      <c r="Z113" s="41"/>
    </row>
    <row r="114" spans="1:26" ht="12.75" customHeight="1">
      <c r="A114" s="51"/>
      <c r="B114" s="41"/>
      <c r="C114" s="41"/>
      <c r="D114" s="41"/>
      <c r="E114" s="41"/>
      <c r="F114" s="41"/>
      <c r="G114" s="41"/>
      <c r="H114" s="41"/>
      <c r="I114" s="41"/>
      <c r="J114" s="41"/>
      <c r="K114" s="41"/>
      <c r="L114" s="50"/>
      <c r="M114" s="41"/>
      <c r="N114" s="41"/>
      <c r="O114" s="41"/>
      <c r="P114" s="41"/>
      <c r="Q114" s="41"/>
      <c r="R114" s="41"/>
      <c r="S114" s="41"/>
      <c r="T114" s="41"/>
      <c r="U114" s="41"/>
      <c r="V114" s="41"/>
      <c r="W114" s="41"/>
      <c r="X114" s="41"/>
      <c r="Y114" s="41"/>
      <c r="Z114" s="41"/>
    </row>
    <row r="115" spans="1:26" ht="12.75" customHeight="1">
      <c r="A115" s="51"/>
      <c r="B115" s="41"/>
      <c r="C115" s="41"/>
      <c r="D115" s="41"/>
      <c r="E115" s="41"/>
      <c r="F115" s="41"/>
      <c r="G115" s="41"/>
      <c r="H115" s="41"/>
      <c r="I115" s="41"/>
      <c r="J115" s="41"/>
      <c r="K115" s="41"/>
      <c r="L115" s="50"/>
      <c r="M115" s="41"/>
      <c r="N115" s="41"/>
      <c r="O115" s="41"/>
      <c r="P115" s="41"/>
      <c r="Q115" s="41"/>
      <c r="R115" s="41"/>
      <c r="S115" s="41"/>
      <c r="T115" s="41"/>
      <c r="U115" s="41"/>
      <c r="V115" s="41"/>
      <c r="W115" s="41"/>
      <c r="X115" s="41"/>
      <c r="Y115" s="41"/>
      <c r="Z115" s="41"/>
    </row>
    <row r="116" spans="1:26" ht="12.75" customHeight="1">
      <c r="A116" s="51"/>
      <c r="B116" s="41"/>
      <c r="C116" s="41"/>
      <c r="D116" s="41"/>
      <c r="E116" s="41"/>
      <c r="F116" s="41"/>
      <c r="G116" s="41"/>
      <c r="H116" s="41"/>
      <c r="I116" s="41"/>
      <c r="J116" s="41"/>
      <c r="K116" s="41"/>
      <c r="L116" s="50"/>
      <c r="M116" s="41"/>
      <c r="N116" s="41"/>
      <c r="O116" s="41"/>
      <c r="P116" s="41"/>
      <c r="Q116" s="41"/>
      <c r="R116" s="41"/>
      <c r="S116" s="41"/>
      <c r="T116" s="41"/>
      <c r="U116" s="41"/>
      <c r="V116" s="41"/>
      <c r="W116" s="41"/>
      <c r="X116" s="41"/>
      <c r="Y116" s="41"/>
      <c r="Z116" s="41"/>
    </row>
    <row r="117" spans="1:26" ht="12.75" customHeight="1">
      <c r="A117" s="51"/>
      <c r="B117" s="41"/>
      <c r="C117" s="41"/>
      <c r="D117" s="41"/>
      <c r="E117" s="41"/>
      <c r="F117" s="41"/>
      <c r="G117" s="41"/>
      <c r="H117" s="41"/>
      <c r="I117" s="41"/>
      <c r="J117" s="41"/>
      <c r="K117" s="41"/>
      <c r="L117" s="50"/>
      <c r="M117" s="41"/>
      <c r="N117" s="41"/>
      <c r="O117" s="41"/>
      <c r="P117" s="41"/>
      <c r="Q117" s="41"/>
      <c r="R117" s="41"/>
      <c r="S117" s="41"/>
      <c r="T117" s="41"/>
      <c r="U117" s="41"/>
      <c r="V117" s="41"/>
      <c r="W117" s="41"/>
      <c r="X117" s="41"/>
      <c r="Y117" s="41"/>
      <c r="Z117" s="41"/>
    </row>
    <row r="118" spans="1:26" ht="12.75" customHeight="1">
      <c r="A118" s="51"/>
      <c r="B118" s="41"/>
      <c r="C118" s="41"/>
      <c r="D118" s="41"/>
      <c r="E118" s="41"/>
      <c r="F118" s="41"/>
      <c r="G118" s="41"/>
      <c r="H118" s="41"/>
      <c r="I118" s="41"/>
      <c r="J118" s="41"/>
      <c r="K118" s="41"/>
      <c r="L118" s="50"/>
      <c r="M118" s="41"/>
      <c r="N118" s="41"/>
      <c r="O118" s="41"/>
      <c r="P118" s="41"/>
      <c r="Q118" s="41"/>
      <c r="R118" s="41"/>
      <c r="S118" s="41"/>
      <c r="T118" s="41"/>
      <c r="U118" s="41"/>
      <c r="V118" s="41"/>
      <c r="W118" s="41"/>
      <c r="X118" s="41"/>
      <c r="Y118" s="41"/>
      <c r="Z118" s="41"/>
    </row>
    <row r="119" spans="1:26" ht="12.75" customHeight="1">
      <c r="A119" s="51"/>
      <c r="B119" s="41"/>
      <c r="C119" s="41"/>
      <c r="D119" s="41"/>
      <c r="E119" s="41"/>
      <c r="F119" s="41"/>
      <c r="G119" s="41"/>
      <c r="H119" s="41"/>
      <c r="I119" s="41"/>
      <c r="J119" s="41"/>
      <c r="K119" s="41"/>
      <c r="L119" s="50"/>
      <c r="M119" s="41"/>
      <c r="N119" s="41"/>
      <c r="O119" s="41"/>
      <c r="P119" s="41"/>
      <c r="Q119" s="41"/>
      <c r="R119" s="41"/>
      <c r="S119" s="41"/>
      <c r="T119" s="41"/>
      <c r="U119" s="41"/>
      <c r="V119" s="41"/>
      <c r="W119" s="41"/>
      <c r="X119" s="41"/>
      <c r="Y119" s="41"/>
      <c r="Z119" s="41"/>
    </row>
    <row r="120" spans="1:26" ht="12.75" customHeight="1">
      <c r="A120" s="51"/>
      <c r="B120" s="41"/>
      <c r="C120" s="41"/>
      <c r="D120" s="41"/>
      <c r="E120" s="41"/>
      <c r="F120" s="41"/>
      <c r="G120" s="41"/>
      <c r="H120" s="41"/>
      <c r="I120" s="41"/>
      <c r="J120" s="41"/>
      <c r="K120" s="41"/>
      <c r="L120" s="50"/>
      <c r="M120" s="41"/>
      <c r="N120" s="41"/>
      <c r="O120" s="41"/>
      <c r="P120" s="41"/>
      <c r="Q120" s="41"/>
      <c r="R120" s="41"/>
      <c r="S120" s="41"/>
      <c r="T120" s="41"/>
      <c r="U120" s="41"/>
      <c r="V120" s="41"/>
      <c r="W120" s="41"/>
      <c r="X120" s="41"/>
      <c r="Y120" s="41"/>
      <c r="Z120" s="41"/>
    </row>
    <row r="121" spans="1:26" ht="12.75" customHeight="1">
      <c r="A121" s="51"/>
      <c r="B121" s="41"/>
      <c r="C121" s="41"/>
      <c r="D121" s="41"/>
      <c r="E121" s="41"/>
      <c r="F121" s="41"/>
      <c r="G121" s="41"/>
      <c r="H121" s="41"/>
      <c r="I121" s="41"/>
      <c r="J121" s="41"/>
      <c r="K121" s="41"/>
      <c r="L121" s="50"/>
      <c r="M121" s="41"/>
      <c r="N121" s="41"/>
      <c r="O121" s="41"/>
      <c r="P121" s="41"/>
      <c r="Q121" s="41"/>
      <c r="R121" s="41"/>
      <c r="S121" s="41"/>
      <c r="T121" s="41"/>
      <c r="U121" s="41"/>
      <c r="V121" s="41"/>
      <c r="W121" s="41"/>
      <c r="X121" s="41"/>
      <c r="Y121" s="41"/>
      <c r="Z121" s="41"/>
    </row>
    <row r="122" spans="1:26" ht="12.75" customHeight="1">
      <c r="A122" s="51"/>
      <c r="B122" s="41"/>
      <c r="C122" s="41"/>
      <c r="D122" s="41"/>
      <c r="E122" s="41"/>
      <c r="F122" s="41"/>
      <c r="G122" s="41"/>
      <c r="H122" s="41"/>
      <c r="I122" s="41"/>
      <c r="J122" s="41"/>
      <c r="K122" s="41"/>
      <c r="L122" s="50"/>
      <c r="M122" s="41"/>
      <c r="N122" s="41"/>
      <c r="O122" s="41"/>
      <c r="P122" s="41"/>
      <c r="Q122" s="41"/>
      <c r="R122" s="41"/>
      <c r="S122" s="41"/>
      <c r="T122" s="41"/>
      <c r="U122" s="41"/>
      <c r="V122" s="41"/>
      <c r="W122" s="41"/>
      <c r="X122" s="41"/>
      <c r="Y122" s="41"/>
      <c r="Z122" s="41"/>
    </row>
    <row r="123" spans="1:26" ht="12.75" customHeight="1">
      <c r="A123" s="51"/>
      <c r="B123" s="41"/>
      <c r="C123" s="41"/>
      <c r="D123" s="41"/>
      <c r="E123" s="41"/>
      <c r="F123" s="41"/>
      <c r="G123" s="41"/>
      <c r="H123" s="41"/>
      <c r="I123" s="41"/>
      <c r="J123" s="41"/>
      <c r="K123" s="41"/>
      <c r="L123" s="50"/>
      <c r="M123" s="41"/>
      <c r="N123" s="41"/>
      <c r="O123" s="41"/>
      <c r="P123" s="41"/>
      <c r="Q123" s="41"/>
      <c r="R123" s="41"/>
      <c r="S123" s="41"/>
      <c r="T123" s="41"/>
      <c r="U123" s="41"/>
      <c r="V123" s="41"/>
      <c r="W123" s="41"/>
      <c r="X123" s="41"/>
      <c r="Y123" s="41"/>
      <c r="Z123" s="41"/>
    </row>
    <row r="124" spans="1:26" ht="12.75" customHeight="1">
      <c r="A124" s="51"/>
      <c r="B124" s="41"/>
      <c r="C124" s="41"/>
      <c r="D124" s="41"/>
      <c r="E124" s="41"/>
      <c r="F124" s="41"/>
      <c r="G124" s="41"/>
      <c r="H124" s="41"/>
      <c r="I124" s="41"/>
      <c r="J124" s="41"/>
      <c r="K124" s="41"/>
      <c r="L124" s="50"/>
      <c r="M124" s="41"/>
      <c r="N124" s="41"/>
      <c r="O124" s="41"/>
      <c r="P124" s="41"/>
      <c r="Q124" s="41"/>
      <c r="R124" s="41"/>
      <c r="S124" s="41"/>
      <c r="T124" s="41"/>
      <c r="U124" s="41"/>
      <c r="V124" s="41"/>
      <c r="W124" s="41"/>
      <c r="X124" s="41"/>
      <c r="Y124" s="41"/>
      <c r="Z124" s="41"/>
    </row>
    <row r="125" spans="1:26" ht="12.75" customHeight="1">
      <c r="A125" s="51"/>
      <c r="B125" s="41"/>
      <c r="C125" s="41"/>
      <c r="D125" s="41"/>
      <c r="E125" s="41"/>
      <c r="F125" s="41"/>
      <c r="G125" s="41"/>
      <c r="H125" s="41"/>
      <c r="I125" s="41"/>
      <c r="J125" s="41"/>
      <c r="K125" s="41"/>
      <c r="L125" s="50"/>
      <c r="M125" s="41"/>
      <c r="N125" s="41"/>
      <c r="O125" s="41"/>
      <c r="P125" s="41"/>
      <c r="Q125" s="41"/>
      <c r="R125" s="41"/>
      <c r="S125" s="41"/>
      <c r="T125" s="41"/>
      <c r="U125" s="41"/>
      <c r="V125" s="41"/>
      <c r="W125" s="41"/>
      <c r="X125" s="41"/>
      <c r="Y125" s="41"/>
      <c r="Z125" s="41"/>
    </row>
    <row r="126" spans="1:26" ht="12.75" customHeight="1">
      <c r="A126" s="51"/>
      <c r="B126" s="41"/>
      <c r="C126" s="41"/>
      <c r="D126" s="41"/>
      <c r="E126" s="41"/>
      <c r="F126" s="41"/>
      <c r="G126" s="41"/>
      <c r="H126" s="41"/>
      <c r="I126" s="41"/>
      <c r="J126" s="41"/>
      <c r="K126" s="41"/>
      <c r="L126" s="50"/>
      <c r="M126" s="41"/>
      <c r="N126" s="41"/>
      <c r="O126" s="41"/>
      <c r="P126" s="41"/>
      <c r="Q126" s="41"/>
      <c r="R126" s="41"/>
      <c r="S126" s="41"/>
      <c r="T126" s="41"/>
      <c r="U126" s="41"/>
      <c r="V126" s="41"/>
      <c r="W126" s="41"/>
      <c r="X126" s="41"/>
      <c r="Y126" s="41"/>
      <c r="Z126" s="41"/>
    </row>
    <row r="127" spans="1:26" ht="12.75" customHeight="1">
      <c r="A127" s="51"/>
      <c r="B127" s="41"/>
      <c r="C127" s="41"/>
      <c r="D127" s="41"/>
      <c r="E127" s="41"/>
      <c r="F127" s="41"/>
      <c r="G127" s="41"/>
      <c r="H127" s="41"/>
      <c r="I127" s="41"/>
      <c r="J127" s="41"/>
      <c r="K127" s="41"/>
      <c r="L127" s="50"/>
      <c r="M127" s="41"/>
      <c r="N127" s="41"/>
      <c r="O127" s="41"/>
      <c r="P127" s="41"/>
      <c r="Q127" s="41"/>
      <c r="R127" s="41"/>
      <c r="S127" s="41"/>
      <c r="T127" s="41"/>
      <c r="U127" s="41"/>
      <c r="V127" s="41"/>
      <c r="W127" s="41"/>
      <c r="X127" s="41"/>
      <c r="Y127" s="41"/>
      <c r="Z127" s="41"/>
    </row>
    <row r="128" spans="1:26" ht="12.75" customHeight="1">
      <c r="A128" s="51"/>
      <c r="B128" s="41"/>
      <c r="C128" s="41"/>
      <c r="D128" s="41"/>
      <c r="E128" s="41"/>
      <c r="F128" s="41"/>
      <c r="G128" s="41"/>
      <c r="H128" s="41"/>
      <c r="I128" s="41"/>
      <c r="J128" s="41"/>
      <c r="K128" s="41"/>
      <c r="L128" s="50"/>
      <c r="M128" s="41"/>
      <c r="N128" s="41"/>
      <c r="O128" s="41"/>
      <c r="P128" s="41"/>
      <c r="Q128" s="41"/>
      <c r="R128" s="41"/>
      <c r="S128" s="41"/>
      <c r="T128" s="41"/>
      <c r="U128" s="41"/>
      <c r="V128" s="41"/>
      <c r="W128" s="41"/>
      <c r="X128" s="41"/>
      <c r="Y128" s="41"/>
      <c r="Z128" s="41"/>
    </row>
    <row r="129" spans="1:26" ht="12.75" customHeight="1">
      <c r="A129" s="51"/>
      <c r="B129" s="41"/>
      <c r="C129" s="41"/>
      <c r="D129" s="41"/>
      <c r="E129" s="41"/>
      <c r="F129" s="41"/>
      <c r="G129" s="41"/>
      <c r="H129" s="41"/>
      <c r="I129" s="41"/>
      <c r="J129" s="41"/>
      <c r="K129" s="41"/>
      <c r="L129" s="50"/>
      <c r="M129" s="41"/>
      <c r="N129" s="41"/>
      <c r="O129" s="41"/>
      <c r="P129" s="41"/>
      <c r="Q129" s="41"/>
      <c r="R129" s="41"/>
      <c r="S129" s="41"/>
      <c r="T129" s="41"/>
      <c r="U129" s="41"/>
      <c r="V129" s="41"/>
      <c r="W129" s="41"/>
      <c r="X129" s="41"/>
      <c r="Y129" s="41"/>
      <c r="Z129" s="41"/>
    </row>
    <row r="130" spans="1:26" ht="12.75" customHeight="1">
      <c r="A130" s="51"/>
      <c r="B130" s="41"/>
      <c r="C130" s="41"/>
      <c r="D130" s="41"/>
      <c r="E130" s="41"/>
      <c r="F130" s="41"/>
      <c r="G130" s="41"/>
      <c r="H130" s="41"/>
      <c r="I130" s="41"/>
      <c r="J130" s="41"/>
      <c r="K130" s="41"/>
      <c r="L130" s="50"/>
      <c r="M130" s="41"/>
      <c r="N130" s="41"/>
      <c r="O130" s="41"/>
      <c r="P130" s="41"/>
      <c r="Q130" s="41"/>
      <c r="R130" s="41"/>
      <c r="S130" s="41"/>
      <c r="T130" s="41"/>
      <c r="U130" s="41"/>
      <c r="V130" s="41"/>
      <c r="W130" s="41"/>
      <c r="X130" s="41"/>
      <c r="Y130" s="41"/>
      <c r="Z130" s="41"/>
    </row>
    <row r="131" spans="1:26" ht="12.75" customHeight="1">
      <c r="A131" s="51"/>
      <c r="B131" s="41"/>
      <c r="C131" s="41"/>
      <c r="D131" s="41"/>
      <c r="E131" s="41"/>
      <c r="F131" s="41"/>
      <c r="G131" s="41"/>
      <c r="H131" s="41"/>
      <c r="I131" s="41"/>
      <c r="J131" s="41"/>
      <c r="K131" s="41"/>
      <c r="L131" s="50"/>
      <c r="M131" s="41"/>
      <c r="N131" s="41"/>
      <c r="O131" s="41"/>
      <c r="P131" s="41"/>
      <c r="Q131" s="41"/>
      <c r="R131" s="41"/>
      <c r="S131" s="41"/>
      <c r="T131" s="41"/>
      <c r="U131" s="41"/>
      <c r="V131" s="41"/>
      <c r="W131" s="41"/>
      <c r="X131" s="41"/>
      <c r="Y131" s="41"/>
      <c r="Z131" s="41"/>
    </row>
    <row r="132" spans="1:26" ht="12.75" customHeight="1">
      <c r="A132" s="51"/>
      <c r="B132" s="41"/>
      <c r="C132" s="41"/>
      <c r="D132" s="41"/>
      <c r="E132" s="41"/>
      <c r="F132" s="41"/>
      <c r="G132" s="41"/>
      <c r="H132" s="41"/>
      <c r="I132" s="41"/>
      <c r="J132" s="41"/>
      <c r="K132" s="41"/>
      <c r="L132" s="50"/>
      <c r="M132" s="41"/>
      <c r="N132" s="41"/>
      <c r="O132" s="41"/>
      <c r="P132" s="41"/>
      <c r="Q132" s="41"/>
      <c r="R132" s="41"/>
      <c r="S132" s="41"/>
      <c r="T132" s="41"/>
      <c r="U132" s="41"/>
      <c r="V132" s="41"/>
      <c r="W132" s="41"/>
      <c r="X132" s="41"/>
      <c r="Y132" s="41"/>
      <c r="Z132" s="41"/>
    </row>
    <row r="133" spans="1:26" ht="12.75" customHeight="1">
      <c r="A133" s="51"/>
      <c r="B133" s="41"/>
      <c r="C133" s="41"/>
      <c r="D133" s="41"/>
      <c r="E133" s="41"/>
      <c r="F133" s="41"/>
      <c r="G133" s="41"/>
      <c r="H133" s="41"/>
      <c r="I133" s="41"/>
      <c r="J133" s="41"/>
      <c r="K133" s="41"/>
      <c r="L133" s="50"/>
      <c r="M133" s="41"/>
      <c r="N133" s="41"/>
      <c r="O133" s="41"/>
      <c r="P133" s="41"/>
      <c r="Q133" s="41"/>
      <c r="R133" s="41"/>
      <c r="S133" s="41"/>
      <c r="T133" s="41"/>
      <c r="U133" s="41"/>
      <c r="V133" s="41"/>
      <c r="W133" s="41"/>
      <c r="X133" s="41"/>
      <c r="Y133" s="41"/>
      <c r="Z133" s="41"/>
    </row>
    <row r="134" spans="1:26" ht="12.75" customHeight="1">
      <c r="A134" s="51"/>
      <c r="B134" s="41"/>
      <c r="C134" s="41"/>
      <c r="D134" s="41"/>
      <c r="E134" s="41"/>
      <c r="F134" s="41"/>
      <c r="G134" s="41"/>
      <c r="H134" s="41"/>
      <c r="I134" s="41"/>
      <c r="J134" s="41"/>
      <c r="K134" s="41"/>
      <c r="L134" s="50"/>
      <c r="M134" s="41"/>
      <c r="N134" s="41"/>
      <c r="O134" s="41"/>
      <c r="P134" s="41"/>
      <c r="Q134" s="41"/>
      <c r="R134" s="41"/>
      <c r="S134" s="41"/>
      <c r="T134" s="41"/>
      <c r="U134" s="41"/>
      <c r="V134" s="41"/>
      <c r="W134" s="41"/>
      <c r="X134" s="41"/>
      <c r="Y134" s="41"/>
      <c r="Z134" s="41"/>
    </row>
    <row r="135" spans="1:26" ht="12.75" customHeight="1">
      <c r="A135" s="51"/>
      <c r="B135" s="41"/>
      <c r="C135" s="41"/>
      <c r="D135" s="41"/>
      <c r="E135" s="41"/>
      <c r="F135" s="41"/>
      <c r="G135" s="41"/>
      <c r="H135" s="41"/>
      <c r="I135" s="41"/>
      <c r="J135" s="41"/>
      <c r="K135" s="41"/>
      <c r="L135" s="50"/>
      <c r="M135" s="41"/>
      <c r="N135" s="41"/>
      <c r="O135" s="41"/>
      <c r="P135" s="41"/>
      <c r="Q135" s="41"/>
      <c r="R135" s="41"/>
      <c r="S135" s="41"/>
      <c r="T135" s="41"/>
      <c r="U135" s="41"/>
      <c r="V135" s="41"/>
      <c r="W135" s="41"/>
      <c r="X135" s="41"/>
      <c r="Y135" s="41"/>
      <c r="Z135" s="41"/>
    </row>
    <row r="136" spans="1:26" ht="12.75" customHeight="1">
      <c r="A136" s="51"/>
      <c r="B136" s="41"/>
      <c r="C136" s="41"/>
      <c r="D136" s="41"/>
      <c r="E136" s="41"/>
      <c r="F136" s="41"/>
      <c r="G136" s="41"/>
      <c r="H136" s="41"/>
      <c r="I136" s="41"/>
      <c r="J136" s="41"/>
      <c r="K136" s="41"/>
      <c r="L136" s="50"/>
      <c r="M136" s="41"/>
      <c r="N136" s="41"/>
      <c r="O136" s="41"/>
      <c r="P136" s="41"/>
      <c r="Q136" s="41"/>
      <c r="R136" s="41"/>
      <c r="S136" s="41"/>
      <c r="T136" s="41"/>
      <c r="U136" s="41"/>
      <c r="V136" s="41"/>
      <c r="W136" s="41"/>
      <c r="X136" s="41"/>
      <c r="Y136" s="41"/>
      <c r="Z136" s="41"/>
    </row>
    <row r="137" spans="1:26" ht="12.75" customHeight="1">
      <c r="A137" s="51"/>
      <c r="B137" s="41"/>
      <c r="C137" s="41"/>
      <c r="D137" s="41"/>
      <c r="E137" s="41"/>
      <c r="F137" s="41"/>
      <c r="G137" s="41"/>
      <c r="H137" s="41"/>
      <c r="I137" s="41"/>
      <c r="J137" s="41"/>
      <c r="K137" s="41"/>
      <c r="L137" s="50"/>
      <c r="M137" s="41"/>
      <c r="N137" s="41"/>
      <c r="O137" s="41"/>
      <c r="P137" s="41"/>
      <c r="Q137" s="41"/>
      <c r="R137" s="41"/>
      <c r="S137" s="41"/>
      <c r="T137" s="41"/>
      <c r="U137" s="41"/>
      <c r="V137" s="41"/>
      <c r="W137" s="41"/>
      <c r="X137" s="41"/>
      <c r="Y137" s="41"/>
      <c r="Z137" s="41"/>
    </row>
    <row r="138" spans="1:26" ht="12.75" customHeight="1">
      <c r="A138" s="51"/>
      <c r="B138" s="41"/>
      <c r="C138" s="41"/>
      <c r="D138" s="41"/>
      <c r="E138" s="41"/>
      <c r="F138" s="41"/>
      <c r="G138" s="41"/>
      <c r="H138" s="41"/>
      <c r="I138" s="41"/>
      <c r="J138" s="41"/>
      <c r="K138" s="41"/>
      <c r="L138" s="50"/>
      <c r="M138" s="41"/>
      <c r="N138" s="41"/>
      <c r="O138" s="41"/>
      <c r="P138" s="41"/>
      <c r="Q138" s="41"/>
      <c r="R138" s="41"/>
      <c r="S138" s="41"/>
      <c r="T138" s="41"/>
      <c r="U138" s="41"/>
      <c r="V138" s="41"/>
      <c r="W138" s="41"/>
      <c r="X138" s="41"/>
      <c r="Y138" s="41"/>
      <c r="Z138" s="41"/>
    </row>
    <row r="139" spans="1:26" ht="12.75" customHeight="1">
      <c r="A139" s="51"/>
      <c r="B139" s="41"/>
      <c r="C139" s="41"/>
      <c r="D139" s="41"/>
      <c r="E139" s="41"/>
      <c r="F139" s="41"/>
      <c r="G139" s="41"/>
      <c r="H139" s="41"/>
      <c r="I139" s="41"/>
      <c r="J139" s="41"/>
      <c r="K139" s="41"/>
      <c r="L139" s="50"/>
      <c r="M139" s="41"/>
      <c r="N139" s="41"/>
      <c r="O139" s="41"/>
      <c r="P139" s="41"/>
      <c r="Q139" s="41"/>
      <c r="R139" s="41"/>
      <c r="S139" s="41"/>
      <c r="T139" s="41"/>
      <c r="U139" s="41"/>
      <c r="V139" s="41"/>
      <c r="W139" s="41"/>
      <c r="X139" s="41"/>
      <c r="Y139" s="41"/>
      <c r="Z139" s="41"/>
    </row>
    <row r="140" spans="1:26" ht="12.75" customHeight="1">
      <c r="A140" s="51"/>
      <c r="B140" s="41"/>
      <c r="C140" s="41"/>
      <c r="D140" s="41"/>
      <c r="E140" s="41"/>
      <c r="F140" s="41"/>
      <c r="G140" s="41"/>
      <c r="H140" s="41"/>
      <c r="I140" s="41"/>
      <c r="J140" s="41"/>
      <c r="K140" s="41"/>
      <c r="L140" s="50"/>
      <c r="M140" s="41"/>
      <c r="N140" s="41"/>
      <c r="O140" s="41"/>
      <c r="P140" s="41"/>
      <c r="Q140" s="41"/>
      <c r="R140" s="41"/>
      <c r="S140" s="41"/>
      <c r="T140" s="41"/>
      <c r="U140" s="41"/>
      <c r="V140" s="41"/>
      <c r="W140" s="41"/>
      <c r="X140" s="41"/>
      <c r="Y140" s="41"/>
      <c r="Z140" s="41"/>
    </row>
    <row r="141" spans="1:26" ht="12.75" customHeight="1">
      <c r="A141" s="51"/>
      <c r="B141" s="41"/>
      <c r="C141" s="41"/>
      <c r="D141" s="41"/>
      <c r="E141" s="41"/>
      <c r="F141" s="41"/>
      <c r="G141" s="41"/>
      <c r="H141" s="41"/>
      <c r="I141" s="41"/>
      <c r="J141" s="41"/>
      <c r="K141" s="41"/>
      <c r="L141" s="50"/>
      <c r="M141" s="41"/>
      <c r="N141" s="41"/>
      <c r="O141" s="41"/>
      <c r="P141" s="41"/>
      <c r="Q141" s="41"/>
      <c r="R141" s="41"/>
      <c r="S141" s="41"/>
      <c r="T141" s="41"/>
      <c r="U141" s="41"/>
      <c r="V141" s="41"/>
      <c r="W141" s="41"/>
      <c r="X141" s="41"/>
      <c r="Y141" s="41"/>
      <c r="Z141" s="41"/>
    </row>
    <row r="142" spans="1:26" ht="12.75" customHeight="1">
      <c r="A142" s="51"/>
      <c r="B142" s="41"/>
      <c r="C142" s="41"/>
      <c r="D142" s="41"/>
      <c r="E142" s="41"/>
      <c r="F142" s="41"/>
      <c r="G142" s="41"/>
      <c r="H142" s="41"/>
      <c r="I142" s="41"/>
      <c r="J142" s="41"/>
      <c r="K142" s="41"/>
      <c r="L142" s="50"/>
      <c r="M142" s="41"/>
      <c r="N142" s="41"/>
      <c r="O142" s="41"/>
      <c r="P142" s="41"/>
      <c r="Q142" s="41"/>
      <c r="R142" s="41"/>
      <c r="S142" s="41"/>
      <c r="T142" s="41"/>
      <c r="U142" s="41"/>
      <c r="V142" s="41"/>
      <c r="W142" s="41"/>
      <c r="X142" s="41"/>
      <c r="Y142" s="41"/>
      <c r="Z142" s="41"/>
    </row>
    <row r="143" spans="1:26" ht="12.75" customHeight="1">
      <c r="A143" s="51"/>
      <c r="B143" s="41"/>
      <c r="C143" s="41"/>
      <c r="D143" s="41"/>
      <c r="E143" s="41"/>
      <c r="F143" s="41"/>
      <c r="G143" s="41"/>
      <c r="H143" s="41"/>
      <c r="I143" s="41"/>
      <c r="J143" s="41"/>
      <c r="K143" s="41"/>
      <c r="L143" s="50"/>
      <c r="M143" s="41"/>
      <c r="N143" s="41"/>
      <c r="O143" s="41"/>
      <c r="P143" s="41"/>
      <c r="Q143" s="41"/>
      <c r="R143" s="41"/>
      <c r="S143" s="41"/>
      <c r="T143" s="41"/>
      <c r="U143" s="41"/>
      <c r="V143" s="41"/>
      <c r="W143" s="41"/>
      <c r="X143" s="41"/>
      <c r="Y143" s="41"/>
      <c r="Z143" s="41"/>
    </row>
    <row r="144" spans="1:26" ht="12.75" customHeight="1">
      <c r="A144" s="51"/>
      <c r="B144" s="41"/>
      <c r="C144" s="41"/>
      <c r="D144" s="41"/>
      <c r="E144" s="41"/>
      <c r="F144" s="41"/>
      <c r="G144" s="41"/>
      <c r="H144" s="41"/>
      <c r="I144" s="41"/>
      <c r="J144" s="41"/>
      <c r="K144" s="41"/>
      <c r="L144" s="50"/>
      <c r="M144" s="41"/>
      <c r="N144" s="41"/>
      <c r="O144" s="41"/>
      <c r="P144" s="41"/>
      <c r="Q144" s="41"/>
      <c r="R144" s="41"/>
      <c r="S144" s="41"/>
      <c r="T144" s="41"/>
      <c r="U144" s="41"/>
      <c r="V144" s="41"/>
      <c r="W144" s="41"/>
      <c r="X144" s="41"/>
      <c r="Y144" s="41"/>
      <c r="Z144" s="41"/>
    </row>
    <row r="145" spans="1:26" ht="12.75" customHeight="1">
      <c r="A145" s="51"/>
      <c r="B145" s="41"/>
      <c r="C145" s="41"/>
      <c r="D145" s="41"/>
      <c r="E145" s="41"/>
      <c r="F145" s="41"/>
      <c r="G145" s="41"/>
      <c r="H145" s="41"/>
      <c r="I145" s="41"/>
      <c r="J145" s="41"/>
      <c r="K145" s="41"/>
      <c r="L145" s="50"/>
      <c r="M145" s="41"/>
      <c r="N145" s="41"/>
      <c r="O145" s="41"/>
      <c r="P145" s="41"/>
      <c r="Q145" s="41"/>
      <c r="R145" s="41"/>
      <c r="S145" s="41"/>
      <c r="T145" s="41"/>
      <c r="U145" s="41"/>
      <c r="V145" s="41"/>
      <c r="W145" s="41"/>
      <c r="X145" s="41"/>
      <c r="Y145" s="41"/>
      <c r="Z145" s="41"/>
    </row>
    <row r="146" spans="1:26" ht="12.75" customHeight="1">
      <c r="A146" s="51"/>
      <c r="B146" s="41"/>
      <c r="C146" s="41"/>
      <c r="D146" s="41"/>
      <c r="E146" s="41"/>
      <c r="F146" s="41"/>
      <c r="G146" s="41"/>
      <c r="H146" s="41"/>
      <c r="I146" s="41"/>
      <c r="J146" s="41"/>
      <c r="K146" s="41"/>
      <c r="L146" s="50"/>
      <c r="M146" s="41"/>
      <c r="N146" s="41"/>
      <c r="O146" s="41"/>
      <c r="P146" s="41"/>
      <c r="Q146" s="41"/>
      <c r="R146" s="41"/>
      <c r="S146" s="41"/>
      <c r="T146" s="41"/>
      <c r="U146" s="41"/>
      <c r="V146" s="41"/>
      <c r="W146" s="41"/>
      <c r="X146" s="41"/>
      <c r="Y146" s="41"/>
      <c r="Z146" s="41"/>
    </row>
    <row r="147" spans="1:26" ht="12.75" customHeight="1">
      <c r="A147" s="51"/>
      <c r="B147" s="41"/>
      <c r="C147" s="41"/>
      <c r="D147" s="41"/>
      <c r="E147" s="41"/>
      <c r="F147" s="41"/>
      <c r="G147" s="41"/>
      <c r="H147" s="41"/>
      <c r="I147" s="41"/>
      <c r="J147" s="41"/>
      <c r="K147" s="41"/>
      <c r="L147" s="50"/>
      <c r="M147" s="41"/>
      <c r="N147" s="41"/>
      <c r="O147" s="41"/>
      <c r="P147" s="41"/>
      <c r="Q147" s="41"/>
      <c r="R147" s="41"/>
      <c r="S147" s="41"/>
      <c r="T147" s="41"/>
      <c r="U147" s="41"/>
      <c r="V147" s="41"/>
      <c r="W147" s="41"/>
      <c r="X147" s="41"/>
      <c r="Y147" s="41"/>
      <c r="Z147" s="41"/>
    </row>
    <row r="148" spans="1:26" ht="12.75" customHeight="1">
      <c r="A148" s="51"/>
      <c r="B148" s="41"/>
      <c r="C148" s="41"/>
      <c r="D148" s="41"/>
      <c r="E148" s="41"/>
      <c r="F148" s="41"/>
      <c r="G148" s="41"/>
      <c r="H148" s="41"/>
      <c r="I148" s="41"/>
      <c r="J148" s="41"/>
      <c r="K148" s="41"/>
      <c r="L148" s="50"/>
      <c r="M148" s="41"/>
      <c r="N148" s="41"/>
      <c r="O148" s="41"/>
      <c r="P148" s="41"/>
      <c r="Q148" s="41"/>
      <c r="R148" s="41"/>
      <c r="S148" s="41"/>
      <c r="T148" s="41"/>
      <c r="U148" s="41"/>
      <c r="V148" s="41"/>
      <c r="W148" s="41"/>
      <c r="X148" s="41"/>
      <c r="Y148" s="41"/>
      <c r="Z148" s="41"/>
    </row>
    <row r="149" spans="1:26" ht="12.75" customHeight="1">
      <c r="A149" s="51"/>
      <c r="B149" s="41"/>
      <c r="C149" s="41"/>
      <c r="D149" s="41"/>
      <c r="E149" s="41"/>
      <c r="F149" s="41"/>
      <c r="G149" s="41"/>
      <c r="H149" s="41"/>
      <c r="I149" s="41"/>
      <c r="J149" s="41"/>
      <c r="K149" s="41"/>
      <c r="L149" s="50"/>
      <c r="M149" s="41"/>
      <c r="N149" s="41"/>
      <c r="O149" s="41"/>
      <c r="P149" s="41"/>
      <c r="Q149" s="41"/>
      <c r="R149" s="41"/>
      <c r="S149" s="41"/>
      <c r="T149" s="41"/>
      <c r="U149" s="41"/>
      <c r="V149" s="41"/>
      <c r="W149" s="41"/>
      <c r="X149" s="41"/>
      <c r="Y149" s="41"/>
      <c r="Z149" s="41"/>
    </row>
    <row r="150" spans="1:26" ht="12.75" customHeight="1">
      <c r="A150" s="51"/>
      <c r="B150" s="41"/>
      <c r="C150" s="41"/>
      <c r="D150" s="41"/>
      <c r="E150" s="41"/>
      <c r="F150" s="41"/>
      <c r="G150" s="41"/>
      <c r="H150" s="41"/>
      <c r="I150" s="41"/>
      <c r="J150" s="41"/>
      <c r="K150" s="41"/>
      <c r="L150" s="50"/>
      <c r="M150" s="41"/>
      <c r="N150" s="41"/>
      <c r="O150" s="41"/>
      <c r="P150" s="41"/>
      <c r="Q150" s="41"/>
      <c r="R150" s="41"/>
      <c r="S150" s="41"/>
      <c r="T150" s="41"/>
      <c r="U150" s="41"/>
      <c r="V150" s="41"/>
      <c r="W150" s="41"/>
      <c r="X150" s="41"/>
      <c r="Y150" s="41"/>
      <c r="Z150" s="41"/>
    </row>
    <row r="151" spans="1:26" ht="12.75" customHeight="1">
      <c r="A151" s="51"/>
      <c r="B151" s="41"/>
      <c r="C151" s="41"/>
      <c r="D151" s="41"/>
      <c r="E151" s="41"/>
      <c r="F151" s="41"/>
      <c r="G151" s="41"/>
      <c r="H151" s="41"/>
      <c r="I151" s="41"/>
      <c r="J151" s="41"/>
      <c r="K151" s="41"/>
      <c r="L151" s="50"/>
      <c r="M151" s="41"/>
      <c r="N151" s="41"/>
      <c r="O151" s="41"/>
      <c r="P151" s="41"/>
      <c r="Q151" s="41"/>
      <c r="R151" s="41"/>
      <c r="S151" s="41"/>
      <c r="T151" s="41"/>
      <c r="U151" s="41"/>
      <c r="V151" s="41"/>
      <c r="W151" s="41"/>
      <c r="X151" s="41"/>
      <c r="Y151" s="41"/>
      <c r="Z151" s="41"/>
    </row>
    <row r="152" spans="1:26" ht="12.75" customHeight="1">
      <c r="A152" s="51"/>
      <c r="B152" s="41"/>
      <c r="C152" s="41"/>
      <c r="D152" s="41"/>
      <c r="E152" s="41"/>
      <c r="F152" s="41"/>
      <c r="G152" s="41"/>
      <c r="H152" s="41"/>
      <c r="I152" s="41"/>
      <c r="J152" s="41"/>
      <c r="K152" s="41"/>
      <c r="L152" s="50"/>
      <c r="M152" s="41"/>
      <c r="N152" s="41"/>
      <c r="O152" s="41"/>
      <c r="P152" s="41"/>
      <c r="Q152" s="41"/>
      <c r="R152" s="41"/>
      <c r="S152" s="41"/>
      <c r="T152" s="41"/>
      <c r="U152" s="41"/>
      <c r="V152" s="41"/>
      <c r="W152" s="41"/>
      <c r="X152" s="41"/>
      <c r="Y152" s="41"/>
      <c r="Z152" s="41"/>
    </row>
    <row r="153" spans="1:26" ht="12.75" customHeight="1">
      <c r="A153" s="51"/>
      <c r="B153" s="41"/>
      <c r="C153" s="41"/>
      <c r="D153" s="41"/>
      <c r="E153" s="41"/>
      <c r="F153" s="41"/>
      <c r="G153" s="41"/>
      <c r="H153" s="41"/>
      <c r="I153" s="41"/>
      <c r="J153" s="41"/>
      <c r="K153" s="41"/>
      <c r="L153" s="50"/>
      <c r="M153" s="41"/>
      <c r="N153" s="41"/>
      <c r="O153" s="41"/>
      <c r="P153" s="41"/>
      <c r="Q153" s="41"/>
      <c r="R153" s="41"/>
      <c r="S153" s="41"/>
      <c r="T153" s="41"/>
      <c r="U153" s="41"/>
      <c r="V153" s="41"/>
      <c r="W153" s="41"/>
      <c r="X153" s="41"/>
      <c r="Y153" s="41"/>
      <c r="Z153" s="41"/>
    </row>
    <row r="154" spans="1:26" ht="12.75" customHeight="1">
      <c r="A154" s="51"/>
      <c r="B154" s="41"/>
      <c r="C154" s="41"/>
      <c r="D154" s="41"/>
      <c r="E154" s="41"/>
      <c r="F154" s="41"/>
      <c r="G154" s="41"/>
      <c r="H154" s="41"/>
      <c r="I154" s="41"/>
      <c r="J154" s="41"/>
      <c r="K154" s="41"/>
      <c r="L154" s="50"/>
      <c r="M154" s="41"/>
      <c r="N154" s="41"/>
      <c r="O154" s="41"/>
      <c r="P154" s="41"/>
      <c r="Q154" s="41"/>
      <c r="R154" s="41"/>
      <c r="S154" s="41"/>
      <c r="T154" s="41"/>
      <c r="U154" s="41"/>
      <c r="V154" s="41"/>
      <c r="W154" s="41"/>
      <c r="X154" s="41"/>
      <c r="Y154" s="41"/>
      <c r="Z154" s="41"/>
    </row>
    <row r="155" spans="1:26" ht="12.75" customHeight="1">
      <c r="A155" s="51"/>
      <c r="B155" s="41"/>
      <c r="C155" s="41"/>
      <c r="D155" s="41"/>
      <c r="E155" s="41"/>
      <c r="F155" s="41"/>
      <c r="G155" s="41"/>
      <c r="H155" s="41"/>
      <c r="I155" s="41"/>
      <c r="J155" s="41"/>
      <c r="K155" s="41"/>
      <c r="L155" s="50"/>
      <c r="M155" s="41"/>
      <c r="N155" s="41"/>
      <c r="O155" s="41"/>
      <c r="P155" s="41"/>
      <c r="Q155" s="41"/>
      <c r="R155" s="41"/>
      <c r="S155" s="41"/>
      <c r="T155" s="41"/>
      <c r="U155" s="41"/>
      <c r="V155" s="41"/>
      <c r="W155" s="41"/>
      <c r="X155" s="41"/>
      <c r="Y155" s="41"/>
      <c r="Z155" s="41"/>
    </row>
    <row r="156" spans="1:26" ht="12.75" customHeight="1">
      <c r="A156" s="51"/>
      <c r="B156" s="41"/>
      <c r="C156" s="41"/>
      <c r="D156" s="41"/>
      <c r="E156" s="41"/>
      <c r="F156" s="41"/>
      <c r="G156" s="41"/>
      <c r="H156" s="41"/>
      <c r="I156" s="41"/>
      <c r="J156" s="41"/>
      <c r="K156" s="41"/>
      <c r="L156" s="50"/>
      <c r="M156" s="41"/>
      <c r="N156" s="41"/>
      <c r="O156" s="41"/>
      <c r="P156" s="41"/>
      <c r="Q156" s="41"/>
      <c r="R156" s="41"/>
      <c r="S156" s="41"/>
      <c r="T156" s="41"/>
      <c r="U156" s="41"/>
      <c r="V156" s="41"/>
      <c r="W156" s="41"/>
      <c r="X156" s="41"/>
      <c r="Y156" s="41"/>
      <c r="Z156" s="41"/>
    </row>
    <row r="157" spans="1:26" ht="12.75" customHeight="1">
      <c r="A157" s="51"/>
      <c r="B157" s="41"/>
      <c r="C157" s="41"/>
      <c r="D157" s="41"/>
      <c r="E157" s="41"/>
      <c r="F157" s="41"/>
      <c r="G157" s="41"/>
      <c r="H157" s="41"/>
      <c r="I157" s="41"/>
      <c r="J157" s="41"/>
      <c r="K157" s="41"/>
      <c r="L157" s="50"/>
      <c r="M157" s="41"/>
      <c r="N157" s="41"/>
      <c r="O157" s="41"/>
      <c r="P157" s="41"/>
      <c r="Q157" s="41"/>
      <c r="R157" s="41"/>
      <c r="S157" s="41"/>
      <c r="T157" s="41"/>
      <c r="U157" s="41"/>
      <c r="V157" s="41"/>
      <c r="W157" s="41"/>
      <c r="X157" s="41"/>
      <c r="Y157" s="41"/>
      <c r="Z157" s="41"/>
    </row>
    <row r="158" spans="1:26" ht="12.75" customHeight="1">
      <c r="A158" s="51"/>
      <c r="B158" s="41"/>
      <c r="C158" s="41"/>
      <c r="D158" s="41"/>
      <c r="E158" s="41"/>
      <c r="F158" s="41"/>
      <c r="G158" s="41"/>
      <c r="H158" s="41"/>
      <c r="I158" s="41"/>
      <c r="J158" s="41"/>
      <c r="K158" s="41"/>
      <c r="L158" s="50"/>
      <c r="M158" s="41"/>
      <c r="N158" s="41"/>
      <c r="O158" s="41"/>
      <c r="P158" s="41"/>
      <c r="Q158" s="41"/>
      <c r="R158" s="41"/>
      <c r="S158" s="41"/>
      <c r="T158" s="41"/>
      <c r="U158" s="41"/>
      <c r="V158" s="41"/>
      <c r="W158" s="41"/>
      <c r="X158" s="41"/>
      <c r="Y158" s="41"/>
      <c r="Z158" s="41"/>
    </row>
    <row r="159" spans="1:26" ht="12.75" customHeight="1">
      <c r="A159" s="51"/>
      <c r="B159" s="41"/>
      <c r="C159" s="41"/>
      <c r="D159" s="41"/>
      <c r="E159" s="41"/>
      <c r="F159" s="41"/>
      <c r="G159" s="41"/>
      <c r="H159" s="41"/>
      <c r="I159" s="41"/>
      <c r="J159" s="41"/>
      <c r="K159" s="41"/>
      <c r="L159" s="50"/>
      <c r="M159" s="41"/>
      <c r="N159" s="41"/>
      <c r="O159" s="41"/>
      <c r="P159" s="41"/>
      <c r="Q159" s="41"/>
      <c r="R159" s="41"/>
      <c r="S159" s="41"/>
      <c r="T159" s="41"/>
      <c r="U159" s="41"/>
      <c r="V159" s="41"/>
      <c r="W159" s="41"/>
      <c r="X159" s="41"/>
      <c r="Y159" s="41"/>
      <c r="Z159" s="41"/>
    </row>
    <row r="160" spans="1:26" ht="12.75" customHeight="1">
      <c r="A160" s="51"/>
      <c r="B160" s="41"/>
      <c r="C160" s="41"/>
      <c r="D160" s="41"/>
      <c r="E160" s="41"/>
      <c r="F160" s="41"/>
      <c r="G160" s="41"/>
      <c r="H160" s="41"/>
      <c r="I160" s="41"/>
      <c r="J160" s="41"/>
      <c r="K160" s="41"/>
      <c r="L160" s="50"/>
      <c r="M160" s="41"/>
      <c r="N160" s="41"/>
      <c r="O160" s="41"/>
      <c r="P160" s="41"/>
      <c r="Q160" s="41"/>
      <c r="R160" s="41"/>
      <c r="S160" s="41"/>
      <c r="T160" s="41"/>
      <c r="U160" s="41"/>
      <c r="V160" s="41"/>
      <c r="W160" s="41"/>
      <c r="X160" s="41"/>
      <c r="Y160" s="41"/>
      <c r="Z160" s="41"/>
    </row>
    <row r="161" spans="1:26" ht="12.75" customHeight="1">
      <c r="A161" s="51"/>
      <c r="B161" s="41"/>
      <c r="C161" s="41"/>
      <c r="D161" s="41"/>
      <c r="E161" s="41"/>
      <c r="F161" s="41"/>
      <c r="G161" s="41"/>
      <c r="H161" s="41"/>
      <c r="I161" s="41"/>
      <c r="J161" s="41"/>
      <c r="K161" s="41"/>
      <c r="L161" s="50"/>
      <c r="M161" s="41"/>
      <c r="N161" s="41"/>
      <c r="O161" s="41"/>
      <c r="P161" s="41"/>
      <c r="Q161" s="41"/>
      <c r="R161" s="41"/>
      <c r="S161" s="41"/>
      <c r="T161" s="41"/>
      <c r="U161" s="41"/>
      <c r="V161" s="41"/>
      <c r="W161" s="41"/>
      <c r="X161" s="41"/>
      <c r="Y161" s="41"/>
      <c r="Z161" s="41"/>
    </row>
    <row r="162" spans="1:26" ht="12.75" customHeight="1">
      <c r="A162" s="51"/>
      <c r="B162" s="41"/>
      <c r="C162" s="41"/>
      <c r="D162" s="41"/>
      <c r="E162" s="41"/>
      <c r="F162" s="41"/>
      <c r="G162" s="41"/>
      <c r="H162" s="41"/>
      <c r="I162" s="41"/>
      <c r="J162" s="41"/>
      <c r="K162" s="41"/>
      <c r="L162" s="50"/>
      <c r="M162" s="41"/>
      <c r="N162" s="41"/>
      <c r="O162" s="41"/>
      <c r="P162" s="41"/>
      <c r="Q162" s="41"/>
      <c r="R162" s="41"/>
      <c r="S162" s="41"/>
      <c r="T162" s="41"/>
      <c r="U162" s="41"/>
      <c r="V162" s="41"/>
      <c r="W162" s="41"/>
      <c r="X162" s="41"/>
      <c r="Y162" s="41"/>
      <c r="Z162" s="41"/>
    </row>
    <row r="163" spans="1:26" ht="12.75" customHeight="1">
      <c r="A163" s="51"/>
      <c r="B163" s="41"/>
      <c r="C163" s="41"/>
      <c r="D163" s="41"/>
      <c r="E163" s="41"/>
      <c r="F163" s="41"/>
      <c r="G163" s="41"/>
      <c r="H163" s="41"/>
      <c r="I163" s="41"/>
      <c r="J163" s="41"/>
      <c r="K163" s="41"/>
      <c r="L163" s="50"/>
      <c r="M163" s="41"/>
      <c r="N163" s="41"/>
      <c r="O163" s="41"/>
      <c r="P163" s="41"/>
      <c r="Q163" s="41"/>
      <c r="R163" s="41"/>
      <c r="S163" s="41"/>
      <c r="T163" s="41"/>
      <c r="U163" s="41"/>
      <c r="V163" s="41"/>
      <c r="W163" s="41"/>
      <c r="X163" s="41"/>
      <c r="Y163" s="41"/>
      <c r="Z163" s="41"/>
    </row>
    <row r="164" spans="1:26" ht="12.75" customHeight="1">
      <c r="A164" s="51"/>
      <c r="B164" s="41"/>
      <c r="C164" s="41"/>
      <c r="D164" s="41"/>
      <c r="E164" s="41"/>
      <c r="F164" s="41"/>
      <c r="G164" s="41"/>
      <c r="H164" s="41"/>
      <c r="I164" s="41"/>
      <c r="J164" s="41"/>
      <c r="K164" s="41"/>
      <c r="L164" s="50"/>
      <c r="M164" s="41"/>
      <c r="N164" s="41"/>
      <c r="O164" s="41"/>
      <c r="P164" s="41"/>
      <c r="Q164" s="41"/>
      <c r="R164" s="41"/>
      <c r="S164" s="41"/>
      <c r="T164" s="41"/>
      <c r="U164" s="41"/>
      <c r="V164" s="41"/>
      <c r="W164" s="41"/>
      <c r="X164" s="41"/>
      <c r="Y164" s="41"/>
      <c r="Z164" s="41"/>
    </row>
    <row r="165" spans="1:26" ht="12.75" customHeight="1">
      <c r="A165" s="51"/>
      <c r="B165" s="41"/>
      <c r="C165" s="41"/>
      <c r="D165" s="41"/>
      <c r="E165" s="41"/>
      <c r="F165" s="41"/>
      <c r="G165" s="41"/>
      <c r="H165" s="41"/>
      <c r="I165" s="41"/>
      <c r="J165" s="41"/>
      <c r="K165" s="41"/>
      <c r="L165" s="50"/>
      <c r="M165" s="41"/>
      <c r="N165" s="41"/>
      <c r="O165" s="41"/>
      <c r="P165" s="41"/>
      <c r="Q165" s="41"/>
      <c r="R165" s="41"/>
      <c r="S165" s="41"/>
      <c r="T165" s="41"/>
      <c r="U165" s="41"/>
      <c r="V165" s="41"/>
      <c r="W165" s="41"/>
      <c r="X165" s="41"/>
      <c r="Y165" s="41"/>
      <c r="Z165" s="41"/>
    </row>
    <row r="166" spans="1:26" ht="12.75" customHeight="1">
      <c r="A166" s="51"/>
      <c r="B166" s="41"/>
      <c r="C166" s="41"/>
      <c r="D166" s="41"/>
      <c r="E166" s="41"/>
      <c r="F166" s="41"/>
      <c r="G166" s="41"/>
      <c r="H166" s="41"/>
      <c r="I166" s="41"/>
      <c r="J166" s="41"/>
      <c r="K166" s="41"/>
      <c r="L166" s="50"/>
      <c r="M166" s="41"/>
      <c r="N166" s="41"/>
      <c r="O166" s="41"/>
      <c r="P166" s="41"/>
      <c r="Q166" s="41"/>
      <c r="R166" s="41"/>
      <c r="S166" s="41"/>
      <c r="T166" s="41"/>
      <c r="U166" s="41"/>
      <c r="V166" s="41"/>
      <c r="W166" s="41"/>
      <c r="X166" s="41"/>
      <c r="Y166" s="41"/>
      <c r="Z166" s="41"/>
    </row>
    <row r="167" spans="1:26" ht="12.75" customHeight="1">
      <c r="A167" s="51"/>
      <c r="B167" s="41"/>
      <c r="C167" s="41"/>
      <c r="D167" s="41"/>
      <c r="E167" s="41"/>
      <c r="F167" s="41"/>
      <c r="G167" s="41"/>
      <c r="H167" s="41"/>
      <c r="I167" s="41"/>
      <c r="J167" s="41"/>
      <c r="K167" s="41"/>
      <c r="L167" s="50"/>
      <c r="M167" s="41"/>
      <c r="N167" s="41"/>
      <c r="O167" s="41"/>
      <c r="P167" s="41"/>
      <c r="Q167" s="41"/>
      <c r="R167" s="41"/>
      <c r="S167" s="41"/>
      <c r="T167" s="41"/>
      <c r="U167" s="41"/>
      <c r="V167" s="41"/>
      <c r="W167" s="41"/>
      <c r="X167" s="41"/>
      <c r="Y167" s="41"/>
      <c r="Z167" s="41"/>
    </row>
    <row r="168" spans="1:26" ht="12.75" customHeight="1">
      <c r="A168" s="51"/>
      <c r="B168" s="41"/>
      <c r="C168" s="41"/>
      <c r="D168" s="41"/>
      <c r="E168" s="41"/>
      <c r="F168" s="41"/>
      <c r="G168" s="41"/>
      <c r="H168" s="41"/>
      <c r="I168" s="41"/>
      <c r="J168" s="41"/>
      <c r="K168" s="41"/>
      <c r="L168" s="50"/>
      <c r="M168" s="41"/>
      <c r="N168" s="41"/>
      <c r="O168" s="41"/>
      <c r="P168" s="41"/>
      <c r="Q168" s="41"/>
      <c r="R168" s="41"/>
      <c r="S168" s="41"/>
      <c r="T168" s="41"/>
      <c r="U168" s="41"/>
      <c r="V168" s="41"/>
      <c r="W168" s="41"/>
      <c r="X168" s="41"/>
      <c r="Y168" s="41"/>
      <c r="Z168" s="41"/>
    </row>
    <row r="169" spans="1:26" ht="12.75" customHeight="1">
      <c r="A169" s="51"/>
      <c r="B169" s="41"/>
      <c r="C169" s="41"/>
      <c r="D169" s="41"/>
      <c r="E169" s="41"/>
      <c r="F169" s="41"/>
      <c r="G169" s="41"/>
      <c r="H169" s="41"/>
      <c r="I169" s="41"/>
      <c r="J169" s="41"/>
      <c r="K169" s="41"/>
      <c r="L169" s="50"/>
      <c r="M169" s="41"/>
      <c r="N169" s="41"/>
      <c r="O169" s="41"/>
      <c r="P169" s="41"/>
      <c r="Q169" s="41"/>
      <c r="R169" s="41"/>
      <c r="S169" s="41"/>
      <c r="T169" s="41"/>
      <c r="U169" s="41"/>
      <c r="V169" s="41"/>
      <c r="W169" s="41"/>
      <c r="X169" s="41"/>
      <c r="Y169" s="41"/>
      <c r="Z169" s="41"/>
    </row>
    <row r="170" spans="1:26" ht="12.75" customHeight="1">
      <c r="A170" s="51"/>
      <c r="B170" s="41"/>
      <c r="C170" s="41"/>
      <c r="D170" s="41"/>
      <c r="E170" s="41"/>
      <c r="F170" s="41"/>
      <c r="G170" s="41"/>
      <c r="H170" s="41"/>
      <c r="I170" s="41"/>
      <c r="J170" s="41"/>
      <c r="K170" s="41"/>
      <c r="L170" s="50"/>
      <c r="M170" s="41"/>
      <c r="N170" s="41"/>
      <c r="O170" s="41"/>
      <c r="P170" s="41"/>
      <c r="Q170" s="41"/>
      <c r="R170" s="41"/>
      <c r="S170" s="41"/>
      <c r="T170" s="41"/>
      <c r="U170" s="41"/>
      <c r="V170" s="41"/>
      <c r="W170" s="41"/>
      <c r="X170" s="41"/>
      <c r="Y170" s="41"/>
      <c r="Z170" s="41"/>
    </row>
    <row r="171" spans="1:26" ht="12.75" customHeight="1">
      <c r="A171" s="51"/>
      <c r="B171" s="41"/>
      <c r="C171" s="41"/>
      <c r="D171" s="41"/>
      <c r="E171" s="41"/>
      <c r="F171" s="41"/>
      <c r="G171" s="41"/>
      <c r="H171" s="41"/>
      <c r="I171" s="41"/>
      <c r="J171" s="41"/>
      <c r="K171" s="41"/>
      <c r="L171" s="50"/>
      <c r="M171" s="41"/>
      <c r="N171" s="41"/>
      <c r="O171" s="41"/>
      <c r="P171" s="41"/>
      <c r="Q171" s="41"/>
      <c r="R171" s="41"/>
      <c r="S171" s="41"/>
      <c r="T171" s="41"/>
      <c r="U171" s="41"/>
      <c r="V171" s="41"/>
      <c r="W171" s="41"/>
      <c r="X171" s="41"/>
      <c r="Y171" s="41"/>
      <c r="Z171" s="41"/>
    </row>
    <row r="172" spans="1:26" ht="12.75" customHeight="1">
      <c r="A172" s="51"/>
      <c r="B172" s="41"/>
      <c r="C172" s="41"/>
      <c r="D172" s="41"/>
      <c r="E172" s="41"/>
      <c r="F172" s="41"/>
      <c r="G172" s="41"/>
      <c r="H172" s="41"/>
      <c r="I172" s="41"/>
      <c r="J172" s="41"/>
      <c r="K172" s="41"/>
      <c r="L172" s="50"/>
      <c r="M172" s="41"/>
      <c r="N172" s="41"/>
      <c r="O172" s="41"/>
      <c r="P172" s="41"/>
      <c r="Q172" s="41"/>
      <c r="R172" s="41"/>
      <c r="S172" s="41"/>
      <c r="T172" s="41"/>
      <c r="U172" s="41"/>
      <c r="V172" s="41"/>
      <c r="W172" s="41"/>
      <c r="X172" s="41"/>
      <c r="Y172" s="41"/>
      <c r="Z172" s="41"/>
    </row>
    <row r="173" spans="1:26" ht="12.75" customHeight="1">
      <c r="A173" s="51"/>
      <c r="B173" s="41"/>
      <c r="C173" s="41"/>
      <c r="D173" s="41"/>
      <c r="E173" s="41"/>
      <c r="F173" s="41"/>
      <c r="G173" s="41"/>
      <c r="H173" s="41"/>
      <c r="I173" s="41"/>
      <c r="J173" s="41"/>
      <c r="K173" s="41"/>
      <c r="L173" s="50"/>
      <c r="M173" s="41"/>
      <c r="N173" s="41"/>
      <c r="O173" s="41"/>
      <c r="P173" s="41"/>
      <c r="Q173" s="41"/>
      <c r="R173" s="41"/>
      <c r="S173" s="41"/>
      <c r="T173" s="41"/>
      <c r="U173" s="41"/>
      <c r="V173" s="41"/>
      <c r="W173" s="41"/>
      <c r="X173" s="41"/>
      <c r="Y173" s="41"/>
      <c r="Z173" s="41"/>
    </row>
    <row r="174" spans="1:26" ht="12.75" customHeight="1">
      <c r="A174" s="51"/>
      <c r="B174" s="41"/>
      <c r="C174" s="41"/>
      <c r="D174" s="41"/>
      <c r="E174" s="41"/>
      <c r="F174" s="41"/>
      <c r="G174" s="41"/>
      <c r="H174" s="41"/>
      <c r="I174" s="41"/>
      <c r="J174" s="41"/>
      <c r="K174" s="41"/>
      <c r="L174" s="50"/>
      <c r="M174" s="41"/>
      <c r="N174" s="41"/>
      <c r="O174" s="41"/>
      <c r="P174" s="41"/>
      <c r="Q174" s="41"/>
      <c r="R174" s="41"/>
      <c r="S174" s="41"/>
      <c r="T174" s="41"/>
      <c r="U174" s="41"/>
      <c r="V174" s="41"/>
      <c r="W174" s="41"/>
      <c r="X174" s="41"/>
      <c r="Y174" s="41"/>
      <c r="Z174" s="41"/>
    </row>
    <row r="175" spans="1:26" ht="12.75" customHeight="1">
      <c r="A175" s="51"/>
      <c r="B175" s="41"/>
      <c r="C175" s="41"/>
      <c r="D175" s="41"/>
      <c r="E175" s="41"/>
      <c r="F175" s="41"/>
      <c r="G175" s="41"/>
      <c r="H175" s="41"/>
      <c r="I175" s="41"/>
      <c r="J175" s="41"/>
      <c r="K175" s="41"/>
      <c r="L175" s="50"/>
      <c r="M175" s="41"/>
      <c r="N175" s="41"/>
      <c r="O175" s="41"/>
      <c r="P175" s="41"/>
      <c r="Q175" s="41"/>
      <c r="R175" s="41"/>
      <c r="S175" s="41"/>
      <c r="T175" s="41"/>
      <c r="U175" s="41"/>
      <c r="V175" s="41"/>
      <c r="W175" s="41"/>
      <c r="X175" s="41"/>
      <c r="Y175" s="41"/>
      <c r="Z175" s="41"/>
    </row>
    <row r="176" spans="1:26" ht="12.75" customHeight="1">
      <c r="A176" s="51"/>
      <c r="B176" s="41"/>
      <c r="C176" s="41"/>
      <c r="D176" s="41"/>
      <c r="E176" s="41"/>
      <c r="F176" s="41"/>
      <c r="G176" s="41"/>
      <c r="H176" s="41"/>
      <c r="I176" s="41"/>
      <c r="J176" s="41"/>
      <c r="K176" s="41"/>
      <c r="L176" s="50"/>
      <c r="M176" s="41"/>
      <c r="N176" s="41"/>
      <c r="O176" s="41"/>
      <c r="P176" s="41"/>
      <c r="Q176" s="41"/>
      <c r="R176" s="41"/>
      <c r="S176" s="41"/>
      <c r="T176" s="41"/>
      <c r="U176" s="41"/>
      <c r="V176" s="41"/>
      <c r="W176" s="41"/>
      <c r="X176" s="41"/>
      <c r="Y176" s="41"/>
      <c r="Z176" s="41"/>
    </row>
    <row r="177" spans="1:26" ht="12.75" customHeight="1">
      <c r="A177" s="51"/>
      <c r="B177" s="41"/>
      <c r="C177" s="41"/>
      <c r="D177" s="41"/>
      <c r="E177" s="41"/>
      <c r="F177" s="41"/>
      <c r="G177" s="41"/>
      <c r="H177" s="41"/>
      <c r="I177" s="41"/>
      <c r="J177" s="41"/>
      <c r="K177" s="41"/>
      <c r="L177" s="50"/>
      <c r="M177" s="41"/>
      <c r="N177" s="41"/>
      <c r="O177" s="41"/>
      <c r="P177" s="41"/>
      <c r="Q177" s="41"/>
      <c r="R177" s="41"/>
      <c r="S177" s="41"/>
      <c r="T177" s="41"/>
      <c r="U177" s="41"/>
      <c r="V177" s="41"/>
      <c r="W177" s="41"/>
      <c r="X177" s="41"/>
      <c r="Y177" s="41"/>
      <c r="Z177" s="41"/>
    </row>
    <row r="178" spans="1:26" ht="12.75" customHeight="1">
      <c r="A178" s="51"/>
      <c r="B178" s="41"/>
      <c r="C178" s="41"/>
      <c r="D178" s="41"/>
      <c r="E178" s="41"/>
      <c r="F178" s="41"/>
      <c r="G178" s="41"/>
      <c r="H178" s="41"/>
      <c r="I178" s="41"/>
      <c r="J178" s="41"/>
      <c r="K178" s="41"/>
      <c r="L178" s="50"/>
      <c r="M178" s="41"/>
      <c r="N178" s="41"/>
      <c r="O178" s="41"/>
      <c r="P178" s="41"/>
      <c r="Q178" s="41"/>
      <c r="R178" s="41"/>
      <c r="S178" s="41"/>
      <c r="T178" s="41"/>
      <c r="U178" s="41"/>
      <c r="V178" s="41"/>
      <c r="W178" s="41"/>
      <c r="X178" s="41"/>
      <c r="Y178" s="41"/>
      <c r="Z178" s="41"/>
    </row>
    <row r="179" spans="1:26" ht="12.75" customHeight="1">
      <c r="A179" s="51"/>
      <c r="B179" s="41"/>
      <c r="C179" s="41"/>
      <c r="D179" s="41"/>
      <c r="E179" s="41"/>
      <c r="F179" s="41"/>
      <c r="G179" s="41"/>
      <c r="H179" s="41"/>
      <c r="I179" s="41"/>
      <c r="J179" s="41"/>
      <c r="K179" s="41"/>
      <c r="L179" s="50"/>
      <c r="M179" s="41"/>
      <c r="N179" s="41"/>
      <c r="O179" s="41"/>
      <c r="P179" s="41"/>
      <c r="Q179" s="41"/>
      <c r="R179" s="41"/>
      <c r="S179" s="41"/>
      <c r="T179" s="41"/>
      <c r="U179" s="41"/>
      <c r="V179" s="41"/>
      <c r="W179" s="41"/>
      <c r="X179" s="41"/>
      <c r="Y179" s="41"/>
      <c r="Z179" s="41"/>
    </row>
    <row r="180" spans="1:26" ht="12.75" customHeight="1">
      <c r="A180" s="51"/>
      <c r="B180" s="41"/>
      <c r="C180" s="41"/>
      <c r="D180" s="41"/>
      <c r="E180" s="41"/>
      <c r="F180" s="41"/>
      <c r="G180" s="41"/>
      <c r="H180" s="41"/>
      <c r="I180" s="41"/>
      <c r="J180" s="41"/>
      <c r="K180" s="41"/>
      <c r="L180" s="50"/>
      <c r="M180" s="41"/>
      <c r="N180" s="41"/>
      <c r="O180" s="41"/>
      <c r="P180" s="41"/>
      <c r="Q180" s="41"/>
      <c r="R180" s="41"/>
      <c r="S180" s="41"/>
      <c r="T180" s="41"/>
      <c r="U180" s="41"/>
      <c r="V180" s="41"/>
      <c r="W180" s="41"/>
      <c r="X180" s="41"/>
      <c r="Y180" s="41"/>
      <c r="Z180" s="41"/>
    </row>
    <row r="181" spans="1:26" ht="12.75" customHeight="1">
      <c r="A181" s="51"/>
      <c r="B181" s="41"/>
      <c r="C181" s="41"/>
      <c r="D181" s="41"/>
      <c r="E181" s="41"/>
      <c r="F181" s="41"/>
      <c r="G181" s="41"/>
      <c r="H181" s="41"/>
      <c r="I181" s="41"/>
      <c r="J181" s="41"/>
      <c r="K181" s="41"/>
      <c r="L181" s="50"/>
      <c r="M181" s="41"/>
      <c r="N181" s="41"/>
      <c r="O181" s="41"/>
      <c r="P181" s="41"/>
      <c r="Q181" s="41"/>
      <c r="R181" s="41"/>
      <c r="S181" s="41"/>
      <c r="T181" s="41"/>
      <c r="U181" s="41"/>
      <c r="V181" s="41"/>
      <c r="W181" s="41"/>
      <c r="X181" s="41"/>
      <c r="Y181" s="41"/>
      <c r="Z181" s="41"/>
    </row>
    <row r="182" spans="1:26" ht="12.75" customHeight="1">
      <c r="A182" s="51"/>
      <c r="B182" s="41"/>
      <c r="C182" s="41"/>
      <c r="D182" s="41"/>
      <c r="E182" s="41"/>
      <c r="F182" s="41"/>
      <c r="G182" s="41"/>
      <c r="H182" s="41"/>
      <c r="I182" s="41"/>
      <c r="J182" s="41"/>
      <c r="K182" s="41"/>
      <c r="L182" s="50"/>
      <c r="M182" s="41"/>
      <c r="N182" s="41"/>
      <c r="O182" s="41"/>
      <c r="P182" s="41"/>
      <c r="Q182" s="41"/>
      <c r="R182" s="41"/>
      <c r="S182" s="41"/>
      <c r="T182" s="41"/>
      <c r="U182" s="41"/>
      <c r="V182" s="41"/>
      <c r="W182" s="41"/>
      <c r="X182" s="41"/>
      <c r="Y182" s="41"/>
      <c r="Z182" s="41"/>
    </row>
    <row r="183" spans="1:26" ht="12.75" customHeight="1">
      <c r="A183" s="51"/>
      <c r="B183" s="41"/>
      <c r="C183" s="41"/>
      <c r="D183" s="41"/>
      <c r="E183" s="41"/>
      <c r="F183" s="41"/>
      <c r="G183" s="41"/>
      <c r="H183" s="41"/>
      <c r="I183" s="41"/>
      <c r="J183" s="41"/>
      <c r="K183" s="41"/>
      <c r="L183" s="50"/>
      <c r="M183" s="41"/>
      <c r="N183" s="41"/>
      <c r="O183" s="41"/>
      <c r="P183" s="41"/>
      <c r="Q183" s="41"/>
      <c r="R183" s="41"/>
      <c r="S183" s="41"/>
      <c r="T183" s="41"/>
      <c r="U183" s="41"/>
      <c r="V183" s="41"/>
      <c r="W183" s="41"/>
      <c r="X183" s="41"/>
      <c r="Y183" s="41"/>
      <c r="Z183" s="41"/>
    </row>
    <row r="184" spans="1:26" ht="12.75" customHeight="1">
      <c r="A184" s="51"/>
      <c r="B184" s="41"/>
      <c r="C184" s="41"/>
      <c r="D184" s="41"/>
      <c r="E184" s="41"/>
      <c r="F184" s="41"/>
      <c r="G184" s="41"/>
      <c r="H184" s="41"/>
      <c r="I184" s="41"/>
      <c r="J184" s="41"/>
      <c r="K184" s="41"/>
      <c r="L184" s="50"/>
      <c r="M184" s="41"/>
      <c r="N184" s="41"/>
      <c r="O184" s="41"/>
      <c r="P184" s="41"/>
      <c r="Q184" s="41"/>
      <c r="R184" s="41"/>
      <c r="S184" s="41"/>
      <c r="T184" s="41"/>
      <c r="U184" s="41"/>
      <c r="V184" s="41"/>
      <c r="W184" s="41"/>
      <c r="X184" s="41"/>
      <c r="Y184" s="41"/>
      <c r="Z184" s="41"/>
    </row>
    <row r="185" spans="1:26" ht="12.75" customHeight="1">
      <c r="A185" s="51"/>
      <c r="B185" s="41"/>
      <c r="C185" s="41"/>
      <c r="D185" s="41"/>
      <c r="E185" s="41"/>
      <c r="F185" s="41"/>
      <c r="G185" s="41"/>
      <c r="H185" s="41"/>
      <c r="I185" s="41"/>
      <c r="J185" s="41"/>
      <c r="K185" s="41"/>
      <c r="L185" s="50"/>
      <c r="M185" s="41"/>
      <c r="N185" s="41"/>
      <c r="O185" s="41"/>
      <c r="P185" s="41"/>
      <c r="Q185" s="41"/>
      <c r="R185" s="41"/>
      <c r="S185" s="41"/>
      <c r="T185" s="41"/>
      <c r="U185" s="41"/>
      <c r="V185" s="41"/>
      <c r="W185" s="41"/>
      <c r="X185" s="41"/>
      <c r="Y185" s="41"/>
      <c r="Z185" s="41"/>
    </row>
    <row r="186" spans="1:26" ht="12.75" customHeight="1">
      <c r="A186" s="51"/>
      <c r="B186" s="41"/>
      <c r="C186" s="41"/>
      <c r="D186" s="41"/>
      <c r="E186" s="41"/>
      <c r="F186" s="41"/>
      <c r="G186" s="41"/>
      <c r="H186" s="41"/>
      <c r="I186" s="41"/>
      <c r="J186" s="41"/>
      <c r="K186" s="41"/>
      <c r="L186" s="50"/>
      <c r="M186" s="41"/>
      <c r="N186" s="41"/>
      <c r="O186" s="41"/>
      <c r="P186" s="41"/>
      <c r="Q186" s="41"/>
      <c r="R186" s="41"/>
      <c r="S186" s="41"/>
      <c r="T186" s="41"/>
      <c r="U186" s="41"/>
      <c r="V186" s="41"/>
      <c r="W186" s="41"/>
      <c r="X186" s="41"/>
      <c r="Y186" s="41"/>
      <c r="Z186" s="41"/>
    </row>
    <row r="187" spans="1:26" ht="12.75" customHeight="1">
      <c r="A187" s="51"/>
      <c r="B187" s="41"/>
      <c r="C187" s="41"/>
      <c r="D187" s="41"/>
      <c r="E187" s="41"/>
      <c r="F187" s="41"/>
      <c r="G187" s="41"/>
      <c r="H187" s="41"/>
      <c r="I187" s="41"/>
      <c r="J187" s="41"/>
      <c r="K187" s="41"/>
      <c r="L187" s="50"/>
      <c r="M187" s="41"/>
      <c r="N187" s="41"/>
      <c r="O187" s="41"/>
      <c r="P187" s="41"/>
      <c r="Q187" s="41"/>
      <c r="R187" s="41"/>
      <c r="S187" s="41"/>
      <c r="T187" s="41"/>
      <c r="U187" s="41"/>
      <c r="V187" s="41"/>
      <c r="W187" s="41"/>
      <c r="X187" s="41"/>
      <c r="Y187" s="41"/>
      <c r="Z187" s="41"/>
    </row>
    <row r="188" spans="1:26" ht="12.75" customHeight="1">
      <c r="A188" s="51"/>
      <c r="B188" s="41"/>
      <c r="C188" s="41"/>
      <c r="D188" s="41"/>
      <c r="E188" s="41"/>
      <c r="F188" s="41"/>
      <c r="G188" s="41"/>
      <c r="H188" s="41"/>
      <c r="I188" s="41"/>
      <c r="J188" s="41"/>
      <c r="K188" s="41"/>
      <c r="L188" s="50"/>
      <c r="M188" s="41"/>
      <c r="N188" s="41"/>
      <c r="O188" s="41"/>
      <c r="P188" s="41"/>
      <c r="Q188" s="41"/>
      <c r="R188" s="41"/>
      <c r="S188" s="41"/>
      <c r="T188" s="41"/>
      <c r="U188" s="41"/>
      <c r="V188" s="41"/>
      <c r="W188" s="41"/>
      <c r="X188" s="41"/>
      <c r="Y188" s="41"/>
      <c r="Z188" s="41"/>
    </row>
    <row r="189" spans="1:26" ht="12.75" customHeight="1">
      <c r="A189" s="51"/>
      <c r="B189" s="41"/>
      <c r="C189" s="41"/>
      <c r="D189" s="41"/>
      <c r="E189" s="41"/>
      <c r="F189" s="41"/>
      <c r="G189" s="41"/>
      <c r="H189" s="41"/>
      <c r="I189" s="41"/>
      <c r="J189" s="41"/>
      <c r="K189" s="41"/>
      <c r="L189" s="50"/>
      <c r="M189" s="41"/>
      <c r="N189" s="41"/>
      <c r="O189" s="41"/>
      <c r="P189" s="41"/>
      <c r="Q189" s="41"/>
      <c r="R189" s="41"/>
      <c r="S189" s="41"/>
      <c r="T189" s="41"/>
      <c r="U189" s="41"/>
      <c r="V189" s="41"/>
      <c r="W189" s="41"/>
      <c r="X189" s="41"/>
      <c r="Y189" s="41"/>
      <c r="Z189" s="41"/>
    </row>
    <row r="190" spans="1:26" ht="12.75" customHeight="1">
      <c r="A190" s="51"/>
      <c r="B190" s="41"/>
      <c r="C190" s="41"/>
      <c r="D190" s="41"/>
      <c r="E190" s="41"/>
      <c r="F190" s="41"/>
      <c r="G190" s="41"/>
      <c r="H190" s="41"/>
      <c r="I190" s="41"/>
      <c r="J190" s="41"/>
      <c r="K190" s="41"/>
      <c r="L190" s="50"/>
      <c r="M190" s="41"/>
      <c r="N190" s="41"/>
      <c r="O190" s="41"/>
      <c r="P190" s="41"/>
      <c r="Q190" s="41"/>
      <c r="R190" s="41"/>
      <c r="S190" s="41"/>
      <c r="T190" s="41"/>
      <c r="U190" s="41"/>
      <c r="V190" s="41"/>
      <c r="W190" s="41"/>
      <c r="X190" s="41"/>
      <c r="Y190" s="41"/>
      <c r="Z190" s="41"/>
    </row>
    <row r="191" spans="1:26" ht="12.75" customHeight="1">
      <c r="A191" s="51"/>
      <c r="B191" s="41"/>
      <c r="C191" s="41"/>
      <c r="D191" s="41"/>
      <c r="E191" s="41"/>
      <c r="F191" s="41"/>
      <c r="G191" s="41"/>
      <c r="H191" s="41"/>
      <c r="I191" s="41"/>
      <c r="J191" s="41"/>
      <c r="K191" s="41"/>
      <c r="L191" s="50"/>
      <c r="M191" s="41"/>
      <c r="N191" s="41"/>
      <c r="O191" s="41"/>
      <c r="P191" s="41"/>
      <c r="Q191" s="41"/>
      <c r="R191" s="41"/>
      <c r="S191" s="41"/>
      <c r="T191" s="41"/>
      <c r="U191" s="41"/>
      <c r="V191" s="41"/>
      <c r="W191" s="41"/>
      <c r="X191" s="41"/>
      <c r="Y191" s="41"/>
      <c r="Z191" s="41"/>
    </row>
    <row r="192" spans="1:26" ht="12.75" customHeight="1">
      <c r="A192" s="51"/>
      <c r="B192" s="41"/>
      <c r="C192" s="41"/>
      <c r="D192" s="41"/>
      <c r="E192" s="41"/>
      <c r="F192" s="41"/>
      <c r="G192" s="41"/>
      <c r="H192" s="41"/>
      <c r="I192" s="41"/>
      <c r="J192" s="41"/>
      <c r="K192" s="41"/>
      <c r="L192" s="50"/>
      <c r="M192" s="41"/>
      <c r="N192" s="41"/>
      <c r="O192" s="41"/>
      <c r="P192" s="41"/>
      <c r="Q192" s="41"/>
      <c r="R192" s="41"/>
      <c r="S192" s="41"/>
      <c r="T192" s="41"/>
      <c r="U192" s="41"/>
      <c r="V192" s="41"/>
      <c r="W192" s="41"/>
      <c r="X192" s="41"/>
      <c r="Y192" s="41"/>
      <c r="Z192" s="41"/>
    </row>
    <row r="193" spans="1:26" ht="12.75" customHeight="1">
      <c r="A193" s="51"/>
      <c r="B193" s="41"/>
      <c r="C193" s="41"/>
      <c r="D193" s="41"/>
      <c r="E193" s="41"/>
      <c r="F193" s="41"/>
      <c r="G193" s="41"/>
      <c r="H193" s="41"/>
      <c r="I193" s="41"/>
      <c r="J193" s="41"/>
      <c r="K193" s="41"/>
      <c r="L193" s="50"/>
      <c r="M193" s="41"/>
      <c r="N193" s="41"/>
      <c r="O193" s="41"/>
      <c r="P193" s="41"/>
      <c r="Q193" s="41"/>
      <c r="R193" s="41"/>
      <c r="S193" s="41"/>
      <c r="T193" s="41"/>
      <c r="U193" s="41"/>
      <c r="V193" s="41"/>
      <c r="W193" s="41"/>
      <c r="X193" s="41"/>
      <c r="Y193" s="41"/>
      <c r="Z193" s="41"/>
    </row>
    <row r="194" spans="1:26" ht="12.75" customHeight="1">
      <c r="A194" s="51"/>
      <c r="B194" s="41"/>
      <c r="C194" s="41"/>
      <c r="D194" s="41"/>
      <c r="E194" s="41"/>
      <c r="F194" s="41"/>
      <c r="G194" s="41"/>
      <c r="H194" s="41"/>
      <c r="I194" s="41"/>
      <c r="J194" s="41"/>
      <c r="K194" s="41"/>
      <c r="L194" s="50"/>
      <c r="M194" s="41"/>
      <c r="N194" s="41"/>
      <c r="O194" s="41"/>
      <c r="P194" s="41"/>
      <c r="Q194" s="41"/>
      <c r="R194" s="41"/>
      <c r="S194" s="41"/>
      <c r="T194" s="41"/>
      <c r="U194" s="41"/>
      <c r="V194" s="41"/>
      <c r="W194" s="41"/>
      <c r="X194" s="41"/>
      <c r="Y194" s="41"/>
      <c r="Z194" s="41"/>
    </row>
    <row r="195" spans="1:26" ht="12.75" customHeight="1">
      <c r="A195" s="51"/>
      <c r="B195" s="41"/>
      <c r="C195" s="41"/>
      <c r="D195" s="41"/>
      <c r="E195" s="41"/>
      <c r="F195" s="41"/>
      <c r="G195" s="41"/>
      <c r="H195" s="41"/>
      <c r="I195" s="41"/>
      <c r="J195" s="41"/>
      <c r="K195" s="41"/>
      <c r="L195" s="50"/>
      <c r="M195" s="41"/>
      <c r="N195" s="41"/>
      <c r="O195" s="41"/>
      <c r="P195" s="41"/>
      <c r="Q195" s="41"/>
      <c r="R195" s="41"/>
      <c r="S195" s="41"/>
      <c r="T195" s="41"/>
      <c r="U195" s="41"/>
      <c r="V195" s="41"/>
      <c r="W195" s="41"/>
      <c r="X195" s="41"/>
      <c r="Y195" s="41"/>
      <c r="Z195" s="41"/>
    </row>
    <row r="196" spans="1:26" ht="12.75" customHeight="1">
      <c r="A196" s="51"/>
      <c r="B196" s="41"/>
      <c r="C196" s="41"/>
      <c r="D196" s="41"/>
      <c r="E196" s="41"/>
      <c r="F196" s="41"/>
      <c r="G196" s="41"/>
      <c r="H196" s="41"/>
      <c r="I196" s="41"/>
      <c r="J196" s="41"/>
      <c r="K196" s="41"/>
      <c r="L196" s="50"/>
      <c r="M196" s="41"/>
      <c r="N196" s="41"/>
      <c r="O196" s="41"/>
      <c r="P196" s="41"/>
      <c r="Q196" s="41"/>
      <c r="R196" s="41"/>
      <c r="S196" s="41"/>
      <c r="T196" s="41"/>
      <c r="U196" s="41"/>
      <c r="V196" s="41"/>
      <c r="W196" s="41"/>
      <c r="X196" s="41"/>
      <c r="Y196" s="41"/>
      <c r="Z196" s="41"/>
    </row>
    <row r="197" spans="1:26" ht="12.75" customHeight="1">
      <c r="A197" s="51"/>
      <c r="B197" s="41"/>
      <c r="C197" s="41"/>
      <c r="D197" s="41"/>
      <c r="E197" s="41"/>
      <c r="F197" s="41"/>
      <c r="G197" s="41"/>
      <c r="H197" s="41"/>
      <c r="I197" s="41"/>
      <c r="J197" s="41"/>
      <c r="K197" s="41"/>
      <c r="L197" s="50"/>
      <c r="M197" s="41"/>
      <c r="N197" s="41"/>
      <c r="O197" s="41"/>
      <c r="P197" s="41"/>
      <c r="Q197" s="41"/>
      <c r="R197" s="41"/>
      <c r="S197" s="41"/>
      <c r="T197" s="41"/>
      <c r="U197" s="41"/>
      <c r="V197" s="41"/>
      <c r="W197" s="41"/>
      <c r="X197" s="41"/>
      <c r="Y197" s="41"/>
      <c r="Z197" s="41"/>
    </row>
    <row r="198" spans="1:26" ht="12.75" customHeight="1">
      <c r="A198" s="51"/>
      <c r="B198" s="41"/>
      <c r="C198" s="41"/>
      <c r="D198" s="41"/>
      <c r="E198" s="41"/>
      <c r="F198" s="41"/>
      <c r="G198" s="41"/>
      <c r="H198" s="41"/>
      <c r="I198" s="41"/>
      <c r="J198" s="41"/>
      <c r="K198" s="41"/>
      <c r="L198" s="50"/>
      <c r="M198" s="41"/>
      <c r="N198" s="41"/>
      <c r="O198" s="41"/>
      <c r="P198" s="41"/>
      <c r="Q198" s="41"/>
      <c r="R198" s="41"/>
      <c r="S198" s="41"/>
      <c r="T198" s="41"/>
      <c r="U198" s="41"/>
      <c r="V198" s="41"/>
      <c r="W198" s="41"/>
      <c r="X198" s="41"/>
      <c r="Y198" s="41"/>
      <c r="Z198" s="41"/>
    </row>
    <row r="199" spans="1:26" ht="12.75" customHeight="1">
      <c r="A199" s="51"/>
      <c r="B199" s="41"/>
      <c r="C199" s="41"/>
      <c r="D199" s="41"/>
      <c r="E199" s="41"/>
      <c r="F199" s="41"/>
      <c r="G199" s="41"/>
      <c r="H199" s="41"/>
      <c r="I199" s="41"/>
      <c r="J199" s="41"/>
      <c r="K199" s="41"/>
      <c r="L199" s="50"/>
      <c r="M199" s="41"/>
      <c r="N199" s="41"/>
      <c r="O199" s="41"/>
      <c r="P199" s="41"/>
      <c r="Q199" s="41"/>
      <c r="R199" s="41"/>
      <c r="S199" s="41"/>
      <c r="T199" s="41"/>
      <c r="U199" s="41"/>
      <c r="V199" s="41"/>
      <c r="W199" s="41"/>
      <c r="X199" s="41"/>
      <c r="Y199" s="41"/>
      <c r="Z199" s="41"/>
    </row>
    <row r="200" spans="1:26" ht="12.75" customHeight="1">
      <c r="A200" s="51"/>
      <c r="B200" s="41"/>
      <c r="C200" s="41"/>
      <c r="D200" s="41"/>
      <c r="E200" s="41"/>
      <c r="F200" s="41"/>
      <c r="G200" s="41"/>
      <c r="H200" s="41"/>
      <c r="I200" s="41"/>
      <c r="J200" s="41"/>
      <c r="K200" s="41"/>
      <c r="L200" s="50"/>
      <c r="M200" s="41"/>
      <c r="N200" s="41"/>
      <c r="O200" s="41"/>
      <c r="P200" s="41"/>
      <c r="Q200" s="41"/>
      <c r="R200" s="41"/>
      <c r="S200" s="41"/>
      <c r="T200" s="41"/>
      <c r="U200" s="41"/>
      <c r="V200" s="41"/>
      <c r="W200" s="41"/>
      <c r="X200" s="41"/>
      <c r="Y200" s="41"/>
      <c r="Z200" s="41"/>
    </row>
    <row r="201" spans="1:26" ht="12.75" customHeight="1">
      <c r="A201" s="51"/>
      <c r="B201" s="41"/>
      <c r="C201" s="41"/>
      <c r="D201" s="41"/>
      <c r="E201" s="41"/>
      <c r="F201" s="41"/>
      <c r="G201" s="41"/>
      <c r="H201" s="41"/>
      <c r="I201" s="41"/>
      <c r="J201" s="41"/>
      <c r="K201" s="41"/>
      <c r="L201" s="50"/>
      <c r="M201" s="41"/>
      <c r="N201" s="41"/>
      <c r="O201" s="41"/>
      <c r="P201" s="41"/>
      <c r="Q201" s="41"/>
      <c r="R201" s="41"/>
      <c r="S201" s="41"/>
      <c r="T201" s="41"/>
      <c r="U201" s="41"/>
      <c r="V201" s="41"/>
      <c r="W201" s="41"/>
      <c r="X201" s="41"/>
      <c r="Y201" s="41"/>
      <c r="Z201" s="41"/>
    </row>
    <row r="202" spans="1:26" ht="12.75" customHeight="1">
      <c r="A202" s="51"/>
      <c r="B202" s="41"/>
      <c r="C202" s="41"/>
      <c r="D202" s="41"/>
      <c r="E202" s="41"/>
      <c r="F202" s="41"/>
      <c r="G202" s="41"/>
      <c r="H202" s="41"/>
      <c r="I202" s="41"/>
      <c r="J202" s="41"/>
      <c r="K202" s="41"/>
      <c r="L202" s="50"/>
      <c r="M202" s="41"/>
      <c r="N202" s="41"/>
      <c r="O202" s="41"/>
      <c r="P202" s="41"/>
      <c r="Q202" s="41"/>
      <c r="R202" s="41"/>
      <c r="S202" s="41"/>
      <c r="T202" s="41"/>
      <c r="U202" s="41"/>
      <c r="V202" s="41"/>
      <c r="W202" s="41"/>
      <c r="X202" s="41"/>
      <c r="Y202" s="41"/>
      <c r="Z202" s="41"/>
    </row>
    <row r="203" spans="1:26" ht="12.75" customHeight="1">
      <c r="A203" s="51"/>
      <c r="B203" s="41"/>
      <c r="C203" s="41"/>
      <c r="D203" s="41"/>
      <c r="E203" s="41"/>
      <c r="F203" s="41"/>
      <c r="G203" s="41"/>
      <c r="H203" s="41"/>
      <c r="I203" s="41"/>
      <c r="J203" s="41"/>
      <c r="K203" s="41"/>
      <c r="L203" s="50"/>
      <c r="M203" s="41"/>
      <c r="N203" s="41"/>
      <c r="O203" s="41"/>
      <c r="P203" s="41"/>
      <c r="Q203" s="41"/>
      <c r="R203" s="41"/>
      <c r="S203" s="41"/>
      <c r="T203" s="41"/>
      <c r="U203" s="41"/>
      <c r="V203" s="41"/>
      <c r="W203" s="41"/>
      <c r="X203" s="41"/>
      <c r="Y203" s="41"/>
      <c r="Z203" s="41"/>
    </row>
    <row r="204" spans="1:26" ht="12.75" customHeight="1">
      <c r="A204" s="51"/>
      <c r="B204" s="41"/>
      <c r="C204" s="41"/>
      <c r="D204" s="41"/>
      <c r="E204" s="41"/>
      <c r="F204" s="41"/>
      <c r="G204" s="41"/>
      <c r="H204" s="41"/>
      <c r="I204" s="41"/>
      <c r="J204" s="41"/>
      <c r="K204" s="41"/>
      <c r="L204" s="50"/>
      <c r="M204" s="41"/>
      <c r="N204" s="41"/>
      <c r="O204" s="41"/>
      <c r="P204" s="41"/>
      <c r="Q204" s="41"/>
      <c r="R204" s="41"/>
      <c r="S204" s="41"/>
      <c r="T204" s="41"/>
      <c r="U204" s="41"/>
      <c r="V204" s="41"/>
      <c r="W204" s="41"/>
      <c r="X204" s="41"/>
      <c r="Y204" s="41"/>
      <c r="Z204" s="41"/>
    </row>
    <row r="205" spans="1:26" ht="12.75" customHeight="1">
      <c r="A205" s="51"/>
      <c r="B205" s="41"/>
      <c r="C205" s="41"/>
      <c r="D205" s="41"/>
      <c r="E205" s="41"/>
      <c r="F205" s="41"/>
      <c r="G205" s="41"/>
      <c r="H205" s="41"/>
      <c r="I205" s="41"/>
      <c r="J205" s="41"/>
      <c r="K205" s="41"/>
      <c r="L205" s="50"/>
      <c r="M205" s="41"/>
      <c r="N205" s="41"/>
      <c r="O205" s="41"/>
      <c r="P205" s="41"/>
      <c r="Q205" s="41"/>
      <c r="R205" s="41"/>
      <c r="S205" s="41"/>
      <c r="T205" s="41"/>
      <c r="U205" s="41"/>
      <c r="V205" s="41"/>
      <c r="W205" s="41"/>
      <c r="X205" s="41"/>
      <c r="Y205" s="41"/>
      <c r="Z205" s="41"/>
    </row>
    <row r="206" spans="1:26" ht="12.75" customHeight="1">
      <c r="A206" s="51"/>
      <c r="B206" s="41"/>
      <c r="C206" s="41"/>
      <c r="D206" s="41"/>
      <c r="E206" s="41"/>
      <c r="F206" s="41"/>
      <c r="G206" s="41"/>
      <c r="H206" s="41"/>
      <c r="I206" s="41"/>
      <c r="J206" s="41"/>
      <c r="K206" s="41"/>
      <c r="L206" s="50"/>
      <c r="M206" s="41"/>
      <c r="N206" s="41"/>
      <c r="O206" s="41"/>
      <c r="P206" s="41"/>
      <c r="Q206" s="41"/>
      <c r="R206" s="41"/>
      <c r="S206" s="41"/>
      <c r="T206" s="41"/>
      <c r="U206" s="41"/>
      <c r="V206" s="41"/>
      <c r="W206" s="41"/>
      <c r="X206" s="41"/>
      <c r="Y206" s="41"/>
      <c r="Z206" s="41"/>
    </row>
    <row r="207" spans="1:26" ht="12.75" customHeight="1">
      <c r="A207" s="51"/>
      <c r="B207" s="41"/>
      <c r="C207" s="41"/>
      <c r="D207" s="41"/>
      <c r="E207" s="41"/>
      <c r="F207" s="41"/>
      <c r="G207" s="41"/>
      <c r="H207" s="41"/>
      <c r="I207" s="41"/>
      <c r="J207" s="41"/>
      <c r="K207" s="41"/>
      <c r="L207" s="50"/>
      <c r="M207" s="41"/>
      <c r="N207" s="41"/>
      <c r="O207" s="41"/>
      <c r="P207" s="41"/>
      <c r="Q207" s="41"/>
      <c r="R207" s="41"/>
      <c r="S207" s="41"/>
      <c r="T207" s="41"/>
      <c r="U207" s="41"/>
      <c r="V207" s="41"/>
      <c r="W207" s="41"/>
      <c r="X207" s="41"/>
      <c r="Y207" s="41"/>
      <c r="Z207" s="41"/>
    </row>
    <row r="208" spans="1:26" ht="12.75" customHeight="1">
      <c r="A208" s="51"/>
      <c r="B208" s="41"/>
      <c r="C208" s="41"/>
      <c r="D208" s="41"/>
      <c r="E208" s="41"/>
      <c r="F208" s="41"/>
      <c r="G208" s="41"/>
      <c r="H208" s="41"/>
      <c r="I208" s="41"/>
      <c r="J208" s="41"/>
      <c r="K208" s="41"/>
      <c r="L208" s="50"/>
      <c r="M208" s="41"/>
      <c r="N208" s="41"/>
      <c r="O208" s="41"/>
      <c r="P208" s="41"/>
      <c r="Q208" s="41"/>
      <c r="R208" s="41"/>
      <c r="S208" s="41"/>
      <c r="T208" s="41"/>
      <c r="U208" s="41"/>
      <c r="V208" s="41"/>
      <c r="W208" s="41"/>
      <c r="X208" s="41"/>
      <c r="Y208" s="41"/>
      <c r="Z208" s="41"/>
    </row>
    <row r="209" spans="1:26" ht="12.75" customHeight="1">
      <c r="A209" s="51"/>
      <c r="B209" s="41"/>
      <c r="C209" s="41"/>
      <c r="D209" s="41"/>
      <c r="E209" s="41"/>
      <c r="F209" s="41"/>
      <c r="G209" s="41"/>
      <c r="H209" s="41"/>
      <c r="I209" s="41"/>
      <c r="J209" s="41"/>
      <c r="K209" s="41"/>
      <c r="L209" s="50"/>
      <c r="M209" s="41"/>
      <c r="N209" s="41"/>
      <c r="O209" s="41"/>
      <c r="P209" s="41"/>
      <c r="Q209" s="41"/>
      <c r="R209" s="41"/>
      <c r="S209" s="41"/>
      <c r="T209" s="41"/>
      <c r="U209" s="41"/>
      <c r="V209" s="41"/>
      <c r="W209" s="41"/>
      <c r="X209" s="41"/>
      <c r="Y209" s="41"/>
      <c r="Z209" s="41"/>
    </row>
    <row r="210" spans="1:26" ht="12.75" customHeight="1">
      <c r="A210" s="51"/>
      <c r="B210" s="41"/>
      <c r="C210" s="41"/>
      <c r="D210" s="41"/>
      <c r="E210" s="41"/>
      <c r="F210" s="41"/>
      <c r="G210" s="41"/>
      <c r="H210" s="41"/>
      <c r="I210" s="41"/>
      <c r="J210" s="41"/>
      <c r="K210" s="41"/>
      <c r="L210" s="50"/>
      <c r="M210" s="41"/>
      <c r="N210" s="41"/>
      <c r="O210" s="41"/>
      <c r="P210" s="41"/>
      <c r="Q210" s="41"/>
      <c r="R210" s="41"/>
      <c r="S210" s="41"/>
      <c r="T210" s="41"/>
      <c r="U210" s="41"/>
      <c r="V210" s="41"/>
      <c r="W210" s="41"/>
      <c r="X210" s="41"/>
      <c r="Y210" s="41"/>
      <c r="Z210" s="41"/>
    </row>
    <row r="211" spans="1:26" ht="12.75" customHeight="1">
      <c r="A211" s="51"/>
      <c r="B211" s="41"/>
      <c r="C211" s="41"/>
      <c r="D211" s="41"/>
      <c r="E211" s="41"/>
      <c r="F211" s="41"/>
      <c r="G211" s="41"/>
      <c r="H211" s="41"/>
      <c r="I211" s="41"/>
      <c r="J211" s="41"/>
      <c r="K211" s="41"/>
      <c r="L211" s="50"/>
      <c r="M211" s="41"/>
      <c r="N211" s="41"/>
      <c r="O211" s="41"/>
      <c r="P211" s="41"/>
      <c r="Q211" s="41"/>
      <c r="R211" s="41"/>
      <c r="S211" s="41"/>
      <c r="T211" s="41"/>
      <c r="U211" s="41"/>
      <c r="V211" s="41"/>
      <c r="W211" s="41"/>
      <c r="X211" s="41"/>
      <c r="Y211" s="41"/>
      <c r="Z211" s="41"/>
    </row>
    <row r="212" spans="1:26" ht="12.75" customHeight="1">
      <c r="A212" s="51"/>
      <c r="B212" s="41"/>
      <c r="C212" s="41"/>
      <c r="D212" s="41"/>
      <c r="E212" s="41"/>
      <c r="F212" s="41"/>
      <c r="G212" s="41"/>
      <c r="H212" s="41"/>
      <c r="I212" s="41"/>
      <c r="J212" s="41"/>
      <c r="K212" s="41"/>
      <c r="L212" s="50"/>
      <c r="M212" s="41"/>
      <c r="N212" s="41"/>
      <c r="O212" s="41"/>
      <c r="P212" s="41"/>
      <c r="Q212" s="41"/>
      <c r="R212" s="41"/>
      <c r="S212" s="41"/>
      <c r="T212" s="41"/>
      <c r="U212" s="41"/>
      <c r="V212" s="41"/>
      <c r="W212" s="41"/>
      <c r="X212" s="41"/>
      <c r="Y212" s="41"/>
      <c r="Z212" s="41"/>
    </row>
    <row r="213" spans="1:26" ht="12.75" customHeight="1">
      <c r="A213" s="51"/>
      <c r="B213" s="41"/>
      <c r="C213" s="41"/>
      <c r="D213" s="41"/>
      <c r="E213" s="41"/>
      <c r="F213" s="41"/>
      <c r="G213" s="41"/>
      <c r="H213" s="41"/>
      <c r="I213" s="41"/>
      <c r="J213" s="41"/>
      <c r="K213" s="41"/>
      <c r="L213" s="50"/>
      <c r="M213" s="41"/>
      <c r="N213" s="41"/>
      <c r="O213" s="41"/>
      <c r="P213" s="41"/>
      <c r="Q213" s="41"/>
      <c r="R213" s="41"/>
      <c r="S213" s="41"/>
      <c r="T213" s="41"/>
      <c r="U213" s="41"/>
      <c r="V213" s="41"/>
      <c r="W213" s="41"/>
      <c r="X213" s="41"/>
      <c r="Y213" s="41"/>
      <c r="Z213" s="41"/>
    </row>
    <row r="214" spans="1:26" ht="12.75" customHeight="1">
      <c r="A214" s="51"/>
      <c r="B214" s="41"/>
      <c r="C214" s="41"/>
      <c r="D214" s="41"/>
      <c r="E214" s="41"/>
      <c r="F214" s="41"/>
      <c r="G214" s="41"/>
      <c r="H214" s="41"/>
      <c r="I214" s="41"/>
      <c r="J214" s="41"/>
      <c r="K214" s="41"/>
      <c r="L214" s="50"/>
      <c r="M214" s="41"/>
      <c r="N214" s="41"/>
      <c r="O214" s="41"/>
      <c r="P214" s="41"/>
      <c r="Q214" s="41"/>
      <c r="R214" s="41"/>
      <c r="S214" s="41"/>
      <c r="T214" s="41"/>
      <c r="U214" s="41"/>
      <c r="V214" s="41"/>
      <c r="W214" s="41"/>
      <c r="X214" s="41"/>
      <c r="Y214" s="41"/>
      <c r="Z214" s="41"/>
    </row>
    <row r="215" spans="1:26" ht="12.75" customHeight="1">
      <c r="A215" s="51"/>
      <c r="B215" s="41"/>
      <c r="C215" s="41"/>
      <c r="D215" s="41"/>
      <c r="E215" s="41"/>
      <c r="F215" s="41"/>
      <c r="G215" s="41"/>
      <c r="H215" s="41"/>
      <c r="I215" s="41"/>
      <c r="J215" s="41"/>
      <c r="K215" s="41"/>
      <c r="L215" s="50"/>
      <c r="M215" s="41"/>
      <c r="N215" s="41"/>
      <c r="O215" s="41"/>
      <c r="P215" s="41"/>
      <c r="Q215" s="41"/>
      <c r="R215" s="41"/>
      <c r="S215" s="41"/>
      <c r="T215" s="41"/>
      <c r="U215" s="41"/>
      <c r="V215" s="41"/>
      <c r="W215" s="41"/>
      <c r="X215" s="41"/>
      <c r="Y215" s="41"/>
      <c r="Z215" s="41"/>
    </row>
    <row r="216" spans="1:26" ht="12.75" customHeight="1">
      <c r="A216" s="51"/>
      <c r="B216" s="41"/>
      <c r="C216" s="41"/>
      <c r="D216" s="41"/>
      <c r="E216" s="41"/>
      <c r="F216" s="41"/>
      <c r="G216" s="41"/>
      <c r="H216" s="41"/>
      <c r="I216" s="41"/>
      <c r="J216" s="41"/>
      <c r="K216" s="41"/>
      <c r="L216" s="50"/>
      <c r="M216" s="41"/>
      <c r="N216" s="41"/>
      <c r="O216" s="41"/>
      <c r="P216" s="41"/>
      <c r="Q216" s="41"/>
      <c r="R216" s="41"/>
      <c r="S216" s="41"/>
      <c r="T216" s="41"/>
      <c r="U216" s="41"/>
      <c r="V216" s="41"/>
      <c r="W216" s="41"/>
      <c r="X216" s="41"/>
      <c r="Y216" s="41"/>
      <c r="Z216" s="41"/>
    </row>
    <row r="217" spans="1:26" ht="12.75" customHeight="1">
      <c r="A217" s="51"/>
      <c r="B217" s="41"/>
      <c r="C217" s="41"/>
      <c r="D217" s="41"/>
      <c r="E217" s="41"/>
      <c r="F217" s="41"/>
      <c r="G217" s="41"/>
      <c r="H217" s="41"/>
      <c r="I217" s="41"/>
      <c r="J217" s="41"/>
      <c r="K217" s="41"/>
      <c r="L217" s="50"/>
      <c r="M217" s="41"/>
      <c r="N217" s="41"/>
      <c r="O217" s="41"/>
      <c r="P217" s="41"/>
      <c r="Q217" s="41"/>
      <c r="R217" s="41"/>
      <c r="S217" s="41"/>
      <c r="T217" s="41"/>
      <c r="U217" s="41"/>
      <c r="V217" s="41"/>
      <c r="W217" s="41"/>
      <c r="X217" s="41"/>
      <c r="Y217" s="41"/>
      <c r="Z217" s="41"/>
    </row>
    <row r="218" spans="1:26" ht="12.75" customHeight="1">
      <c r="A218" s="51"/>
      <c r="B218" s="41"/>
      <c r="C218" s="41"/>
      <c r="D218" s="41"/>
      <c r="E218" s="41"/>
      <c r="F218" s="41"/>
      <c r="G218" s="41"/>
      <c r="H218" s="41"/>
      <c r="I218" s="41"/>
      <c r="J218" s="41"/>
      <c r="K218" s="41"/>
      <c r="L218" s="50"/>
      <c r="M218" s="41"/>
      <c r="N218" s="41"/>
      <c r="O218" s="41"/>
      <c r="P218" s="41"/>
      <c r="Q218" s="41"/>
      <c r="R218" s="41"/>
      <c r="S218" s="41"/>
      <c r="T218" s="41"/>
      <c r="U218" s="41"/>
      <c r="V218" s="41"/>
      <c r="W218" s="41"/>
      <c r="X218" s="41"/>
      <c r="Y218" s="41"/>
      <c r="Z218" s="41"/>
    </row>
    <row r="219" spans="1:26" ht="12.75" customHeight="1">
      <c r="A219" s="51"/>
      <c r="B219" s="41"/>
      <c r="C219" s="41"/>
      <c r="D219" s="41"/>
      <c r="E219" s="41"/>
      <c r="F219" s="41"/>
      <c r="G219" s="41"/>
      <c r="H219" s="41"/>
      <c r="I219" s="41"/>
      <c r="J219" s="41"/>
      <c r="K219" s="41"/>
      <c r="L219" s="50"/>
      <c r="M219" s="41"/>
      <c r="N219" s="41"/>
      <c r="O219" s="41"/>
      <c r="P219" s="41"/>
      <c r="Q219" s="41"/>
      <c r="R219" s="41"/>
      <c r="S219" s="41"/>
      <c r="T219" s="41"/>
      <c r="U219" s="41"/>
      <c r="V219" s="41"/>
      <c r="W219" s="41"/>
      <c r="X219" s="41"/>
      <c r="Y219" s="41"/>
      <c r="Z219" s="41"/>
    </row>
    <row r="220" spans="1:26" ht="12.75" customHeight="1">
      <c r="A220" s="51"/>
      <c r="B220" s="41"/>
      <c r="C220" s="41"/>
      <c r="D220" s="41"/>
      <c r="E220" s="41"/>
      <c r="F220" s="41"/>
      <c r="G220" s="41"/>
      <c r="H220" s="41"/>
      <c r="I220" s="41"/>
      <c r="J220" s="41"/>
      <c r="K220" s="41"/>
      <c r="L220" s="50"/>
      <c r="M220" s="41"/>
      <c r="N220" s="41"/>
      <c r="O220" s="41"/>
      <c r="P220" s="41"/>
      <c r="Q220" s="41"/>
      <c r="R220" s="41"/>
      <c r="S220" s="41"/>
      <c r="T220" s="41"/>
      <c r="U220" s="41"/>
      <c r="V220" s="41"/>
      <c r="W220" s="41"/>
      <c r="X220" s="41"/>
      <c r="Y220" s="41"/>
      <c r="Z220" s="41"/>
    </row>
    <row r="221" spans="1:26" ht="12.75" customHeight="1">
      <c r="A221" s="51"/>
      <c r="B221" s="41"/>
      <c r="C221" s="41"/>
      <c r="D221" s="41"/>
      <c r="E221" s="41"/>
      <c r="F221" s="41"/>
      <c r="G221" s="41"/>
      <c r="H221" s="41"/>
      <c r="I221" s="41"/>
      <c r="J221" s="41"/>
      <c r="K221" s="41"/>
      <c r="L221" s="50"/>
      <c r="M221" s="41"/>
      <c r="N221" s="41"/>
      <c r="O221" s="41"/>
      <c r="P221" s="41"/>
      <c r="Q221" s="41"/>
      <c r="R221" s="41"/>
      <c r="S221" s="41"/>
      <c r="T221" s="41"/>
      <c r="U221" s="41"/>
      <c r="V221" s="41"/>
      <c r="W221" s="41"/>
      <c r="X221" s="41"/>
      <c r="Y221" s="41"/>
      <c r="Z221" s="41"/>
    </row>
    <row r="222" spans="1:26" ht="12.75" customHeight="1">
      <c r="A222" s="51"/>
      <c r="B222" s="41"/>
      <c r="C222" s="41"/>
      <c r="D222" s="41"/>
      <c r="E222" s="41"/>
      <c r="F222" s="41"/>
      <c r="G222" s="41"/>
      <c r="H222" s="41"/>
      <c r="I222" s="41"/>
      <c r="J222" s="41"/>
      <c r="K222" s="41"/>
      <c r="L222" s="50"/>
      <c r="M222" s="41"/>
      <c r="N222" s="41"/>
      <c r="O222" s="41"/>
      <c r="P222" s="41"/>
      <c r="Q222" s="41"/>
      <c r="R222" s="41"/>
      <c r="S222" s="41"/>
      <c r="T222" s="41"/>
      <c r="U222" s="41"/>
      <c r="V222" s="41"/>
      <c r="W222" s="41"/>
      <c r="X222" s="41"/>
      <c r="Y222" s="41"/>
      <c r="Z222" s="41"/>
    </row>
    <row r="223" spans="1:26" ht="12.75" customHeight="1">
      <c r="A223" s="51"/>
      <c r="B223" s="41"/>
      <c r="C223" s="41"/>
      <c r="D223" s="41"/>
      <c r="E223" s="41"/>
      <c r="F223" s="41"/>
      <c r="G223" s="41"/>
      <c r="H223" s="41"/>
      <c r="I223" s="41"/>
      <c r="J223" s="41"/>
      <c r="K223" s="41"/>
      <c r="L223" s="50"/>
      <c r="M223" s="41"/>
      <c r="N223" s="41"/>
      <c r="O223" s="41"/>
      <c r="P223" s="41"/>
      <c r="Q223" s="41"/>
      <c r="R223" s="41"/>
      <c r="S223" s="41"/>
      <c r="T223" s="41"/>
      <c r="U223" s="41"/>
      <c r="V223" s="41"/>
      <c r="W223" s="41"/>
      <c r="X223" s="41"/>
      <c r="Y223" s="41"/>
      <c r="Z223" s="41"/>
    </row>
    <row r="224" spans="1:26" ht="12.75" customHeight="1">
      <c r="A224" s="51"/>
      <c r="B224" s="41"/>
      <c r="C224" s="41"/>
      <c r="D224" s="41"/>
      <c r="E224" s="41"/>
      <c r="F224" s="41"/>
      <c r="G224" s="41"/>
      <c r="H224" s="41"/>
      <c r="I224" s="41"/>
      <c r="J224" s="41"/>
      <c r="K224" s="41"/>
      <c r="L224" s="50"/>
      <c r="M224" s="41"/>
      <c r="N224" s="41"/>
      <c r="O224" s="41"/>
      <c r="P224" s="41"/>
      <c r="Q224" s="41"/>
      <c r="R224" s="41"/>
      <c r="S224" s="41"/>
      <c r="T224" s="41"/>
      <c r="U224" s="41"/>
      <c r="V224" s="41"/>
      <c r="W224" s="41"/>
      <c r="X224" s="41"/>
      <c r="Y224" s="41"/>
      <c r="Z224" s="41"/>
    </row>
    <row r="225" spans="1:26" ht="12.75" customHeight="1">
      <c r="A225" s="51"/>
      <c r="B225" s="41"/>
      <c r="C225" s="41"/>
      <c r="D225" s="41"/>
      <c r="E225" s="41"/>
      <c r="F225" s="41"/>
      <c r="G225" s="41"/>
      <c r="H225" s="41"/>
      <c r="I225" s="41"/>
      <c r="J225" s="41"/>
      <c r="K225" s="41"/>
      <c r="L225" s="50"/>
      <c r="M225" s="41"/>
      <c r="N225" s="41"/>
      <c r="O225" s="41"/>
      <c r="P225" s="41"/>
      <c r="Q225" s="41"/>
      <c r="R225" s="41"/>
      <c r="S225" s="41"/>
      <c r="T225" s="41"/>
      <c r="U225" s="41"/>
      <c r="V225" s="41"/>
      <c r="W225" s="41"/>
      <c r="X225" s="41"/>
      <c r="Y225" s="41"/>
      <c r="Z225" s="41"/>
    </row>
    <row r="226" spans="1:26" ht="12.75" customHeight="1">
      <c r="A226" s="51"/>
      <c r="B226" s="41"/>
      <c r="C226" s="41"/>
      <c r="D226" s="41"/>
      <c r="E226" s="41"/>
      <c r="F226" s="41"/>
      <c r="G226" s="41"/>
      <c r="H226" s="41"/>
      <c r="I226" s="41"/>
      <c r="J226" s="41"/>
      <c r="K226" s="41"/>
      <c r="L226" s="50"/>
      <c r="M226" s="41"/>
      <c r="N226" s="41"/>
      <c r="O226" s="41"/>
      <c r="P226" s="41"/>
      <c r="Q226" s="41"/>
      <c r="R226" s="41"/>
      <c r="S226" s="41"/>
      <c r="T226" s="41"/>
      <c r="U226" s="41"/>
      <c r="V226" s="41"/>
      <c r="W226" s="41"/>
      <c r="X226" s="41"/>
      <c r="Y226" s="41"/>
      <c r="Z226" s="41"/>
    </row>
    <row r="227" spans="1:26" ht="12.75" customHeight="1">
      <c r="A227" s="51"/>
      <c r="B227" s="41"/>
      <c r="C227" s="41"/>
      <c r="D227" s="41"/>
      <c r="E227" s="41"/>
      <c r="F227" s="41"/>
      <c r="G227" s="41"/>
      <c r="H227" s="41"/>
      <c r="I227" s="41"/>
      <c r="J227" s="41"/>
      <c r="K227" s="41"/>
      <c r="L227" s="50"/>
      <c r="M227" s="41"/>
      <c r="N227" s="41"/>
      <c r="O227" s="41"/>
      <c r="P227" s="41"/>
      <c r="Q227" s="41"/>
      <c r="R227" s="41"/>
      <c r="S227" s="41"/>
      <c r="T227" s="41"/>
      <c r="U227" s="41"/>
      <c r="V227" s="41"/>
      <c r="W227" s="41"/>
      <c r="X227" s="41"/>
      <c r="Y227" s="41"/>
      <c r="Z227" s="41"/>
    </row>
    <row r="228" spans="1:26" ht="12.75" customHeight="1">
      <c r="A228" s="51"/>
      <c r="B228" s="41"/>
      <c r="C228" s="41"/>
      <c r="D228" s="41"/>
      <c r="E228" s="41"/>
      <c r="F228" s="41"/>
      <c r="G228" s="41"/>
      <c r="H228" s="41"/>
      <c r="I228" s="41"/>
      <c r="J228" s="41"/>
      <c r="K228" s="41"/>
      <c r="L228" s="50"/>
      <c r="M228" s="41"/>
      <c r="N228" s="41"/>
      <c r="O228" s="41"/>
      <c r="P228" s="41"/>
      <c r="Q228" s="41"/>
      <c r="R228" s="41"/>
      <c r="S228" s="41"/>
      <c r="T228" s="41"/>
      <c r="U228" s="41"/>
      <c r="V228" s="41"/>
      <c r="W228" s="41"/>
      <c r="X228" s="41"/>
      <c r="Y228" s="41"/>
      <c r="Z228" s="41"/>
    </row>
    <row r="229" spans="1:26" ht="12.75" customHeight="1">
      <c r="A229" s="51"/>
      <c r="B229" s="41"/>
      <c r="C229" s="41"/>
      <c r="D229" s="41"/>
      <c r="E229" s="41"/>
      <c r="F229" s="41"/>
      <c r="G229" s="41"/>
      <c r="H229" s="41"/>
      <c r="I229" s="41"/>
      <c r="J229" s="41"/>
      <c r="K229" s="41"/>
      <c r="L229" s="50"/>
      <c r="M229" s="41"/>
      <c r="N229" s="41"/>
      <c r="O229" s="41"/>
      <c r="P229" s="41"/>
      <c r="Q229" s="41"/>
      <c r="R229" s="41"/>
      <c r="S229" s="41"/>
      <c r="T229" s="41"/>
      <c r="U229" s="41"/>
      <c r="V229" s="41"/>
      <c r="W229" s="41"/>
      <c r="X229" s="41"/>
      <c r="Y229" s="41"/>
      <c r="Z229" s="41"/>
    </row>
    <row r="230" spans="1:26" ht="12.75" customHeight="1">
      <c r="A230" s="51"/>
      <c r="B230" s="41"/>
      <c r="C230" s="41"/>
      <c r="D230" s="41"/>
      <c r="E230" s="41"/>
      <c r="F230" s="41"/>
      <c r="G230" s="41"/>
      <c r="H230" s="41"/>
      <c r="I230" s="41"/>
      <c r="J230" s="41"/>
      <c r="K230" s="41"/>
      <c r="L230" s="50"/>
      <c r="M230" s="41"/>
      <c r="N230" s="41"/>
      <c r="O230" s="41"/>
      <c r="P230" s="41"/>
      <c r="Q230" s="41"/>
      <c r="R230" s="41"/>
      <c r="S230" s="41"/>
      <c r="T230" s="41"/>
      <c r="U230" s="41"/>
      <c r="V230" s="41"/>
      <c r="W230" s="41"/>
      <c r="X230" s="41"/>
      <c r="Y230" s="41"/>
      <c r="Z230" s="41"/>
    </row>
    <row r="231" spans="1:26" ht="12.75" customHeight="1">
      <c r="A231" s="51"/>
      <c r="B231" s="41"/>
      <c r="C231" s="41"/>
      <c r="D231" s="41"/>
      <c r="E231" s="41"/>
      <c r="F231" s="41"/>
      <c r="G231" s="41"/>
      <c r="H231" s="41"/>
      <c r="I231" s="41"/>
      <c r="J231" s="41"/>
      <c r="K231" s="41"/>
      <c r="L231" s="50"/>
      <c r="M231" s="41"/>
      <c r="N231" s="41"/>
      <c r="O231" s="41"/>
      <c r="P231" s="41"/>
      <c r="Q231" s="41"/>
      <c r="R231" s="41"/>
      <c r="S231" s="41"/>
      <c r="T231" s="41"/>
      <c r="U231" s="41"/>
      <c r="V231" s="41"/>
      <c r="W231" s="41"/>
      <c r="X231" s="41"/>
      <c r="Y231" s="41"/>
      <c r="Z231" s="41"/>
    </row>
    <row r="232" spans="1:26" ht="12.75" customHeight="1">
      <c r="A232" s="51"/>
      <c r="B232" s="41"/>
      <c r="C232" s="41"/>
      <c r="D232" s="41"/>
      <c r="E232" s="41"/>
      <c r="F232" s="41"/>
      <c r="G232" s="41"/>
      <c r="H232" s="41"/>
      <c r="I232" s="41"/>
      <c r="J232" s="41"/>
      <c r="K232" s="41"/>
      <c r="L232" s="50"/>
      <c r="M232" s="41"/>
      <c r="N232" s="41"/>
      <c r="O232" s="41"/>
      <c r="P232" s="41"/>
      <c r="Q232" s="41"/>
      <c r="R232" s="41"/>
      <c r="S232" s="41"/>
      <c r="T232" s="41"/>
      <c r="U232" s="41"/>
      <c r="V232" s="41"/>
      <c r="W232" s="41"/>
      <c r="X232" s="41"/>
      <c r="Y232" s="41"/>
      <c r="Z232" s="41"/>
    </row>
    <row r="233" spans="1:26" ht="12.75" customHeight="1">
      <c r="A233" s="51"/>
      <c r="B233" s="41"/>
      <c r="C233" s="41"/>
      <c r="D233" s="41"/>
      <c r="E233" s="41"/>
      <c r="F233" s="41"/>
      <c r="G233" s="41"/>
      <c r="H233" s="41"/>
      <c r="I233" s="41"/>
      <c r="J233" s="41"/>
      <c r="K233" s="41"/>
      <c r="L233" s="50"/>
      <c r="M233" s="41"/>
      <c r="N233" s="41"/>
      <c r="O233" s="41"/>
      <c r="P233" s="41"/>
      <c r="Q233" s="41"/>
      <c r="R233" s="41"/>
      <c r="S233" s="41"/>
      <c r="T233" s="41"/>
      <c r="U233" s="41"/>
      <c r="V233" s="41"/>
      <c r="W233" s="41"/>
      <c r="X233" s="41"/>
      <c r="Y233" s="41"/>
      <c r="Z233" s="41"/>
    </row>
    <row r="234" spans="1:26" ht="12.75" customHeight="1">
      <c r="A234" s="51"/>
      <c r="B234" s="41"/>
      <c r="C234" s="41"/>
      <c r="D234" s="41"/>
      <c r="E234" s="41"/>
      <c r="F234" s="41"/>
      <c r="G234" s="41"/>
      <c r="H234" s="41"/>
      <c r="I234" s="41"/>
      <c r="J234" s="41"/>
      <c r="K234" s="41"/>
      <c r="L234" s="50"/>
      <c r="M234" s="41"/>
      <c r="N234" s="41"/>
      <c r="O234" s="41"/>
      <c r="P234" s="41"/>
      <c r="Q234" s="41"/>
      <c r="R234" s="41"/>
      <c r="S234" s="41"/>
      <c r="T234" s="41"/>
      <c r="U234" s="41"/>
      <c r="V234" s="41"/>
      <c r="W234" s="41"/>
      <c r="X234" s="41"/>
      <c r="Y234" s="41"/>
      <c r="Z234" s="41"/>
    </row>
    <row r="235" spans="1:26" ht="12.75" customHeight="1">
      <c r="A235" s="51"/>
      <c r="B235" s="41"/>
      <c r="C235" s="41"/>
      <c r="D235" s="41"/>
      <c r="E235" s="41"/>
      <c r="F235" s="41"/>
      <c r="G235" s="41"/>
      <c r="H235" s="41"/>
      <c r="I235" s="41"/>
      <c r="J235" s="41"/>
      <c r="K235" s="41"/>
      <c r="L235" s="50"/>
      <c r="M235" s="41"/>
      <c r="N235" s="41"/>
      <c r="O235" s="41"/>
      <c r="P235" s="41"/>
      <c r="Q235" s="41"/>
      <c r="R235" s="41"/>
      <c r="S235" s="41"/>
      <c r="T235" s="41"/>
      <c r="U235" s="41"/>
      <c r="V235" s="41"/>
      <c r="W235" s="41"/>
      <c r="X235" s="41"/>
      <c r="Y235" s="41"/>
      <c r="Z235" s="41"/>
    </row>
    <row r="236" spans="1:26" ht="12.75" customHeight="1">
      <c r="A236" s="51"/>
      <c r="B236" s="41"/>
      <c r="C236" s="41"/>
      <c r="D236" s="41"/>
      <c r="E236" s="41"/>
      <c r="F236" s="41"/>
      <c r="G236" s="41"/>
      <c r="H236" s="41"/>
      <c r="I236" s="41"/>
      <c r="J236" s="41"/>
      <c r="K236" s="41"/>
      <c r="L236" s="50"/>
      <c r="M236" s="41"/>
      <c r="N236" s="41"/>
      <c r="O236" s="41"/>
      <c r="P236" s="41"/>
      <c r="Q236" s="41"/>
      <c r="R236" s="41"/>
      <c r="S236" s="41"/>
      <c r="T236" s="41"/>
      <c r="U236" s="41"/>
      <c r="V236" s="41"/>
      <c r="W236" s="41"/>
      <c r="X236" s="41"/>
      <c r="Y236" s="41"/>
      <c r="Z236" s="41"/>
    </row>
    <row r="237" spans="1:26" ht="12.75" customHeight="1">
      <c r="A237" s="51"/>
      <c r="B237" s="41"/>
      <c r="C237" s="41"/>
      <c r="D237" s="41"/>
      <c r="E237" s="41"/>
      <c r="F237" s="41"/>
      <c r="G237" s="41"/>
      <c r="H237" s="41"/>
      <c r="I237" s="41"/>
      <c r="J237" s="41"/>
      <c r="K237" s="41"/>
      <c r="L237" s="50"/>
      <c r="M237" s="41"/>
      <c r="N237" s="41"/>
      <c r="O237" s="41"/>
      <c r="P237" s="41"/>
      <c r="Q237" s="41"/>
      <c r="R237" s="41"/>
      <c r="S237" s="41"/>
      <c r="T237" s="41"/>
      <c r="U237" s="41"/>
      <c r="V237" s="41"/>
      <c r="W237" s="41"/>
      <c r="X237" s="41"/>
      <c r="Y237" s="41"/>
      <c r="Z237" s="41"/>
    </row>
    <row r="238" spans="1:26" ht="12.75" customHeight="1">
      <c r="A238" s="51"/>
      <c r="B238" s="41"/>
      <c r="C238" s="41"/>
      <c r="D238" s="41"/>
      <c r="E238" s="41"/>
      <c r="F238" s="41"/>
      <c r="G238" s="41"/>
      <c r="H238" s="41"/>
      <c r="I238" s="41"/>
      <c r="J238" s="41"/>
      <c r="K238" s="41"/>
      <c r="L238" s="50"/>
      <c r="M238" s="41"/>
      <c r="N238" s="41"/>
      <c r="O238" s="41"/>
      <c r="P238" s="41"/>
      <c r="Q238" s="41"/>
      <c r="R238" s="41"/>
      <c r="S238" s="41"/>
      <c r="T238" s="41"/>
      <c r="U238" s="41"/>
      <c r="V238" s="41"/>
      <c r="W238" s="41"/>
      <c r="X238" s="41"/>
      <c r="Y238" s="41"/>
      <c r="Z238" s="41"/>
    </row>
    <row r="239" spans="1:26" ht="12.75" customHeight="1">
      <c r="A239" s="51"/>
      <c r="B239" s="41"/>
      <c r="C239" s="41"/>
      <c r="D239" s="41"/>
      <c r="E239" s="41"/>
      <c r="F239" s="41"/>
      <c r="G239" s="41"/>
      <c r="H239" s="41"/>
      <c r="I239" s="41"/>
      <c r="J239" s="41"/>
      <c r="K239" s="41"/>
      <c r="L239" s="50"/>
      <c r="M239" s="41"/>
      <c r="N239" s="41"/>
      <c r="O239" s="41"/>
      <c r="P239" s="41"/>
      <c r="Q239" s="41"/>
      <c r="R239" s="41"/>
      <c r="S239" s="41"/>
      <c r="T239" s="41"/>
      <c r="U239" s="41"/>
      <c r="V239" s="41"/>
      <c r="W239" s="41"/>
      <c r="X239" s="41"/>
      <c r="Y239" s="41"/>
      <c r="Z239" s="41"/>
    </row>
    <row r="240" spans="1:26" ht="12.75" customHeight="1">
      <c r="A240" s="51"/>
      <c r="B240" s="41"/>
      <c r="C240" s="41"/>
      <c r="D240" s="41"/>
      <c r="E240" s="41"/>
      <c r="F240" s="41"/>
      <c r="G240" s="41"/>
      <c r="H240" s="41"/>
      <c r="I240" s="41"/>
      <c r="J240" s="41"/>
      <c r="K240" s="41"/>
      <c r="L240" s="50"/>
      <c r="M240" s="41"/>
      <c r="N240" s="41"/>
      <c r="O240" s="41"/>
      <c r="P240" s="41"/>
      <c r="Q240" s="41"/>
      <c r="R240" s="41"/>
      <c r="S240" s="41"/>
      <c r="T240" s="41"/>
      <c r="U240" s="41"/>
      <c r="V240" s="41"/>
      <c r="W240" s="41"/>
      <c r="X240" s="41"/>
      <c r="Y240" s="41"/>
      <c r="Z240" s="41"/>
    </row>
    <row r="241" spans="1:26" ht="12.75" customHeight="1">
      <c r="A241" s="51"/>
      <c r="B241" s="41"/>
      <c r="C241" s="41"/>
      <c r="D241" s="41"/>
      <c r="E241" s="41"/>
      <c r="F241" s="41"/>
      <c r="G241" s="41"/>
      <c r="H241" s="41"/>
      <c r="I241" s="41"/>
      <c r="J241" s="41"/>
      <c r="K241" s="41"/>
      <c r="L241" s="50"/>
      <c r="M241" s="41"/>
      <c r="N241" s="41"/>
      <c r="O241" s="41"/>
      <c r="P241" s="41"/>
      <c r="Q241" s="41"/>
      <c r="R241" s="41"/>
      <c r="S241" s="41"/>
      <c r="T241" s="41"/>
      <c r="U241" s="41"/>
      <c r="V241" s="41"/>
      <c r="W241" s="41"/>
      <c r="X241" s="41"/>
      <c r="Y241" s="41"/>
      <c r="Z241" s="41"/>
    </row>
    <row r="242" spans="1:26" ht="12.75" customHeight="1">
      <c r="A242" s="51"/>
      <c r="B242" s="41"/>
      <c r="C242" s="41"/>
      <c r="D242" s="41"/>
      <c r="E242" s="41"/>
      <c r="F242" s="41"/>
      <c r="G242" s="41"/>
      <c r="H242" s="41"/>
      <c r="I242" s="41"/>
      <c r="J242" s="41"/>
      <c r="K242" s="41"/>
      <c r="L242" s="50"/>
      <c r="M242" s="41"/>
      <c r="N242" s="41"/>
      <c r="O242" s="41"/>
      <c r="P242" s="41"/>
      <c r="Q242" s="41"/>
      <c r="R242" s="41"/>
      <c r="S242" s="41"/>
      <c r="T242" s="41"/>
      <c r="U242" s="41"/>
      <c r="V242" s="41"/>
      <c r="W242" s="41"/>
      <c r="X242" s="41"/>
      <c r="Y242" s="41"/>
      <c r="Z242" s="41"/>
    </row>
    <row r="243" spans="1:26" ht="12.75" customHeight="1">
      <c r="A243" s="51"/>
      <c r="B243" s="41"/>
      <c r="C243" s="41"/>
      <c r="D243" s="41"/>
      <c r="E243" s="41"/>
      <c r="F243" s="41"/>
      <c r="G243" s="41"/>
      <c r="H243" s="41"/>
      <c r="I243" s="41"/>
      <c r="J243" s="41"/>
      <c r="K243" s="41"/>
      <c r="L243" s="50"/>
      <c r="M243" s="41"/>
      <c r="N243" s="41"/>
      <c r="O243" s="41"/>
      <c r="P243" s="41"/>
      <c r="Q243" s="41"/>
      <c r="R243" s="41"/>
      <c r="S243" s="41"/>
      <c r="T243" s="41"/>
      <c r="U243" s="41"/>
      <c r="V243" s="41"/>
      <c r="W243" s="41"/>
      <c r="X243" s="41"/>
      <c r="Y243" s="41"/>
      <c r="Z243" s="41"/>
    </row>
    <row r="244" spans="1:26" ht="12.75" customHeight="1">
      <c r="A244" s="51"/>
      <c r="B244" s="41"/>
      <c r="C244" s="41"/>
      <c r="D244" s="41"/>
      <c r="E244" s="41"/>
      <c r="F244" s="41"/>
      <c r="G244" s="41"/>
      <c r="H244" s="41"/>
      <c r="I244" s="41"/>
      <c r="J244" s="41"/>
      <c r="K244" s="41"/>
      <c r="L244" s="50"/>
      <c r="M244" s="41"/>
      <c r="N244" s="41"/>
      <c r="O244" s="41"/>
      <c r="P244" s="41"/>
      <c r="Q244" s="41"/>
      <c r="R244" s="41"/>
      <c r="S244" s="41"/>
      <c r="T244" s="41"/>
      <c r="U244" s="41"/>
      <c r="V244" s="41"/>
      <c r="W244" s="41"/>
      <c r="X244" s="41"/>
      <c r="Y244" s="41"/>
      <c r="Z244" s="41"/>
    </row>
    <row r="245" spans="1:26" ht="12.75" customHeight="1">
      <c r="A245" s="51"/>
      <c r="B245" s="41"/>
      <c r="C245" s="41"/>
      <c r="D245" s="41"/>
      <c r="E245" s="41"/>
      <c r="F245" s="41"/>
      <c r="G245" s="41"/>
      <c r="H245" s="41"/>
      <c r="I245" s="41"/>
      <c r="J245" s="41"/>
      <c r="K245" s="41"/>
      <c r="L245" s="50"/>
      <c r="M245" s="41"/>
      <c r="N245" s="41"/>
      <c r="O245" s="41"/>
      <c r="P245" s="41"/>
      <c r="Q245" s="41"/>
      <c r="R245" s="41"/>
      <c r="S245" s="41"/>
      <c r="T245" s="41"/>
      <c r="U245" s="41"/>
      <c r="V245" s="41"/>
      <c r="W245" s="41"/>
      <c r="X245" s="41"/>
      <c r="Y245" s="41"/>
      <c r="Z245" s="41"/>
    </row>
    <row r="246" spans="1:26" ht="12.75" customHeight="1">
      <c r="A246" s="51"/>
      <c r="B246" s="41"/>
      <c r="C246" s="41"/>
      <c r="D246" s="41"/>
      <c r="E246" s="41"/>
      <c r="F246" s="41"/>
      <c r="G246" s="41"/>
      <c r="H246" s="41"/>
      <c r="I246" s="41"/>
      <c r="J246" s="41"/>
      <c r="K246" s="41"/>
      <c r="L246" s="50"/>
      <c r="M246" s="41"/>
      <c r="N246" s="41"/>
      <c r="O246" s="41"/>
      <c r="P246" s="41"/>
      <c r="Q246" s="41"/>
      <c r="R246" s="41"/>
      <c r="S246" s="41"/>
      <c r="T246" s="41"/>
      <c r="U246" s="41"/>
      <c r="V246" s="41"/>
      <c r="W246" s="41"/>
      <c r="X246" s="41"/>
      <c r="Y246" s="41"/>
      <c r="Z246" s="41"/>
    </row>
    <row r="247" spans="1:26" ht="12.75" customHeight="1">
      <c r="A247" s="51"/>
      <c r="B247" s="41"/>
      <c r="C247" s="41"/>
      <c r="D247" s="41"/>
      <c r="E247" s="41"/>
      <c r="F247" s="41"/>
      <c r="G247" s="41"/>
      <c r="H247" s="41"/>
      <c r="I247" s="41"/>
      <c r="J247" s="41"/>
      <c r="K247" s="41"/>
      <c r="L247" s="50"/>
      <c r="M247" s="41"/>
      <c r="N247" s="41"/>
      <c r="O247" s="41"/>
      <c r="P247" s="41"/>
      <c r="Q247" s="41"/>
      <c r="R247" s="41"/>
      <c r="S247" s="41"/>
      <c r="T247" s="41"/>
      <c r="U247" s="41"/>
      <c r="V247" s="41"/>
      <c r="W247" s="41"/>
      <c r="X247" s="41"/>
      <c r="Y247" s="41"/>
      <c r="Z247" s="41"/>
    </row>
    <row r="248" spans="1:26" ht="12.75" customHeight="1">
      <c r="A248" s="51"/>
      <c r="B248" s="41"/>
      <c r="C248" s="41"/>
      <c r="D248" s="41"/>
      <c r="E248" s="41"/>
      <c r="F248" s="41"/>
      <c r="G248" s="41"/>
      <c r="H248" s="41"/>
      <c r="I248" s="41"/>
      <c r="J248" s="41"/>
      <c r="K248" s="41"/>
      <c r="L248" s="50"/>
      <c r="M248" s="41"/>
      <c r="N248" s="41"/>
      <c r="O248" s="41"/>
      <c r="P248" s="41"/>
      <c r="Q248" s="41"/>
      <c r="R248" s="41"/>
      <c r="S248" s="41"/>
      <c r="T248" s="41"/>
      <c r="U248" s="41"/>
      <c r="V248" s="41"/>
      <c r="W248" s="41"/>
      <c r="X248" s="41"/>
      <c r="Y248" s="41"/>
      <c r="Z248" s="41"/>
    </row>
    <row r="249" spans="1:26" ht="12.75" customHeight="1">
      <c r="A249" s="51"/>
      <c r="B249" s="41"/>
      <c r="C249" s="41"/>
      <c r="D249" s="41"/>
      <c r="E249" s="41"/>
      <c r="F249" s="41"/>
      <c r="G249" s="41"/>
      <c r="H249" s="41"/>
      <c r="I249" s="41"/>
      <c r="J249" s="41"/>
      <c r="K249" s="41"/>
      <c r="L249" s="50"/>
      <c r="M249" s="41"/>
      <c r="N249" s="41"/>
      <c r="O249" s="41"/>
      <c r="P249" s="41"/>
      <c r="Q249" s="41"/>
      <c r="R249" s="41"/>
      <c r="S249" s="41"/>
      <c r="T249" s="41"/>
      <c r="U249" s="41"/>
      <c r="V249" s="41"/>
      <c r="W249" s="41"/>
      <c r="X249" s="41"/>
      <c r="Y249" s="41"/>
      <c r="Z249" s="41"/>
    </row>
    <row r="250" spans="1:26" ht="12.75" customHeight="1">
      <c r="A250" s="51"/>
      <c r="B250" s="41"/>
      <c r="C250" s="41"/>
      <c r="D250" s="41"/>
      <c r="E250" s="41"/>
      <c r="F250" s="41"/>
      <c r="G250" s="41"/>
      <c r="H250" s="41"/>
      <c r="I250" s="41"/>
      <c r="J250" s="41"/>
      <c r="K250" s="41"/>
      <c r="L250" s="50"/>
      <c r="M250" s="41"/>
      <c r="N250" s="41"/>
      <c r="O250" s="41"/>
      <c r="P250" s="41"/>
      <c r="Q250" s="41"/>
      <c r="R250" s="41"/>
      <c r="S250" s="41"/>
      <c r="T250" s="41"/>
      <c r="U250" s="41"/>
      <c r="V250" s="41"/>
      <c r="W250" s="41"/>
      <c r="X250" s="41"/>
      <c r="Y250" s="41"/>
      <c r="Z250" s="41"/>
    </row>
    <row r="251" spans="1:26" ht="12.75" customHeight="1">
      <c r="A251" s="51"/>
      <c r="B251" s="41"/>
      <c r="C251" s="41"/>
      <c r="D251" s="41"/>
      <c r="E251" s="41"/>
      <c r="F251" s="41"/>
      <c r="G251" s="41"/>
      <c r="H251" s="41"/>
      <c r="I251" s="41"/>
      <c r="J251" s="41"/>
      <c r="K251" s="41"/>
      <c r="L251" s="50"/>
      <c r="M251" s="41"/>
      <c r="N251" s="41"/>
      <c r="O251" s="41"/>
      <c r="P251" s="41"/>
      <c r="Q251" s="41"/>
      <c r="R251" s="41"/>
      <c r="S251" s="41"/>
      <c r="T251" s="41"/>
      <c r="U251" s="41"/>
      <c r="V251" s="41"/>
      <c r="W251" s="41"/>
      <c r="X251" s="41"/>
      <c r="Y251" s="41"/>
      <c r="Z251" s="41"/>
    </row>
    <row r="252" spans="1:26" ht="12.75" customHeight="1">
      <c r="A252" s="51"/>
      <c r="B252" s="41"/>
      <c r="C252" s="41"/>
      <c r="D252" s="41"/>
      <c r="E252" s="41"/>
      <c r="F252" s="41"/>
      <c r="G252" s="41"/>
      <c r="H252" s="41"/>
      <c r="I252" s="41"/>
      <c r="J252" s="41"/>
      <c r="K252" s="41"/>
      <c r="L252" s="50"/>
      <c r="M252" s="41"/>
      <c r="N252" s="41"/>
      <c r="O252" s="41"/>
      <c r="P252" s="41"/>
      <c r="Q252" s="41"/>
      <c r="R252" s="41"/>
      <c r="S252" s="41"/>
      <c r="T252" s="41"/>
      <c r="U252" s="41"/>
      <c r="V252" s="41"/>
      <c r="W252" s="41"/>
      <c r="X252" s="41"/>
      <c r="Y252" s="41"/>
      <c r="Z252" s="41"/>
    </row>
    <row r="253" spans="1:26" ht="12.75" customHeight="1">
      <c r="A253" s="51"/>
      <c r="B253" s="41"/>
      <c r="C253" s="41"/>
      <c r="D253" s="41"/>
      <c r="E253" s="41"/>
      <c r="F253" s="41"/>
      <c r="G253" s="41"/>
      <c r="H253" s="41"/>
      <c r="I253" s="41"/>
      <c r="J253" s="41"/>
      <c r="K253" s="41"/>
      <c r="L253" s="50"/>
      <c r="M253" s="41"/>
      <c r="N253" s="41"/>
      <c r="O253" s="41"/>
      <c r="P253" s="41"/>
      <c r="Q253" s="41"/>
      <c r="R253" s="41"/>
      <c r="S253" s="41"/>
      <c r="T253" s="41"/>
      <c r="U253" s="41"/>
      <c r="V253" s="41"/>
      <c r="W253" s="41"/>
      <c r="X253" s="41"/>
      <c r="Y253" s="41"/>
      <c r="Z253" s="41"/>
    </row>
    <row r="254" spans="1:26" ht="12.75" customHeight="1">
      <c r="A254" s="51"/>
      <c r="B254" s="41"/>
      <c r="C254" s="41"/>
      <c r="D254" s="41"/>
      <c r="E254" s="41"/>
      <c r="F254" s="41"/>
      <c r="G254" s="41"/>
      <c r="H254" s="41"/>
      <c r="I254" s="41"/>
      <c r="J254" s="41"/>
      <c r="K254" s="41"/>
      <c r="L254" s="50"/>
      <c r="M254" s="41"/>
      <c r="N254" s="41"/>
      <c r="O254" s="41"/>
      <c r="P254" s="41"/>
      <c r="Q254" s="41"/>
      <c r="R254" s="41"/>
      <c r="S254" s="41"/>
      <c r="T254" s="41"/>
      <c r="U254" s="41"/>
      <c r="V254" s="41"/>
      <c r="W254" s="41"/>
      <c r="X254" s="41"/>
      <c r="Y254" s="41"/>
      <c r="Z254" s="41"/>
    </row>
    <row r="255" spans="1:26" ht="12.75" customHeight="1">
      <c r="A255" s="51"/>
      <c r="B255" s="41"/>
      <c r="C255" s="41"/>
      <c r="D255" s="41"/>
      <c r="E255" s="41"/>
      <c r="F255" s="41"/>
      <c r="G255" s="41"/>
      <c r="H255" s="41"/>
      <c r="I255" s="41"/>
      <c r="J255" s="41"/>
      <c r="K255" s="41"/>
      <c r="L255" s="50"/>
      <c r="M255" s="41"/>
      <c r="N255" s="41"/>
      <c r="O255" s="41"/>
      <c r="P255" s="41"/>
      <c r="Q255" s="41"/>
      <c r="R255" s="41"/>
      <c r="S255" s="41"/>
      <c r="T255" s="41"/>
      <c r="U255" s="41"/>
      <c r="V255" s="41"/>
      <c r="W255" s="41"/>
      <c r="X255" s="41"/>
      <c r="Y255" s="41"/>
      <c r="Z255" s="41"/>
    </row>
    <row r="256" spans="1:26" ht="12.75" customHeight="1">
      <c r="A256" s="51"/>
      <c r="B256" s="41"/>
      <c r="C256" s="41"/>
      <c r="D256" s="41"/>
      <c r="E256" s="41"/>
      <c r="F256" s="41"/>
      <c r="G256" s="41"/>
      <c r="H256" s="41"/>
      <c r="I256" s="41"/>
      <c r="J256" s="41"/>
      <c r="K256" s="41"/>
      <c r="L256" s="50"/>
      <c r="M256" s="41"/>
      <c r="N256" s="41"/>
      <c r="O256" s="41"/>
      <c r="P256" s="41"/>
      <c r="Q256" s="41"/>
      <c r="R256" s="41"/>
      <c r="S256" s="41"/>
      <c r="T256" s="41"/>
      <c r="U256" s="41"/>
      <c r="V256" s="41"/>
      <c r="W256" s="41"/>
      <c r="X256" s="41"/>
      <c r="Y256" s="41"/>
      <c r="Z256" s="41"/>
    </row>
    <row r="257" spans="1:26" ht="12.75" customHeight="1">
      <c r="A257" s="51"/>
      <c r="B257" s="41"/>
      <c r="C257" s="41"/>
      <c r="D257" s="41"/>
      <c r="E257" s="41"/>
      <c r="F257" s="41"/>
      <c r="G257" s="41"/>
      <c r="H257" s="41"/>
      <c r="I257" s="41"/>
      <c r="J257" s="41"/>
      <c r="K257" s="41"/>
      <c r="L257" s="50"/>
      <c r="M257" s="41"/>
      <c r="N257" s="41"/>
      <c r="O257" s="41"/>
      <c r="P257" s="41"/>
      <c r="Q257" s="41"/>
      <c r="R257" s="41"/>
      <c r="S257" s="41"/>
      <c r="T257" s="41"/>
      <c r="U257" s="41"/>
      <c r="V257" s="41"/>
      <c r="W257" s="41"/>
      <c r="X257" s="41"/>
      <c r="Y257" s="41"/>
      <c r="Z257" s="41"/>
    </row>
    <row r="258" spans="1:26" ht="12.75" customHeight="1">
      <c r="A258" s="51"/>
      <c r="B258" s="41"/>
      <c r="C258" s="41"/>
      <c r="D258" s="41"/>
      <c r="E258" s="41"/>
      <c r="F258" s="41"/>
      <c r="G258" s="41"/>
      <c r="H258" s="41"/>
      <c r="I258" s="41"/>
      <c r="J258" s="41"/>
      <c r="K258" s="41"/>
      <c r="L258" s="50"/>
      <c r="M258" s="41"/>
      <c r="N258" s="41"/>
      <c r="O258" s="41"/>
      <c r="P258" s="41"/>
      <c r="Q258" s="41"/>
      <c r="R258" s="41"/>
      <c r="S258" s="41"/>
      <c r="T258" s="41"/>
      <c r="U258" s="41"/>
      <c r="V258" s="41"/>
      <c r="W258" s="41"/>
      <c r="X258" s="41"/>
      <c r="Y258" s="41"/>
      <c r="Z258" s="41"/>
    </row>
    <row r="259" spans="1:26" ht="12.75" customHeight="1">
      <c r="A259" s="51"/>
      <c r="B259" s="41"/>
      <c r="C259" s="41"/>
      <c r="D259" s="41"/>
      <c r="E259" s="41"/>
      <c r="F259" s="41"/>
      <c r="G259" s="41"/>
      <c r="H259" s="41"/>
      <c r="I259" s="41"/>
      <c r="J259" s="41"/>
      <c r="K259" s="41"/>
      <c r="L259" s="50"/>
      <c r="M259" s="41"/>
      <c r="N259" s="41"/>
      <c r="O259" s="41"/>
      <c r="P259" s="41"/>
      <c r="Q259" s="41"/>
      <c r="R259" s="41"/>
      <c r="S259" s="41"/>
      <c r="T259" s="41"/>
      <c r="U259" s="41"/>
      <c r="V259" s="41"/>
      <c r="W259" s="41"/>
      <c r="X259" s="41"/>
      <c r="Y259" s="41"/>
      <c r="Z259" s="41"/>
    </row>
    <row r="260" spans="1:26" ht="12.75" customHeight="1">
      <c r="A260" s="51"/>
      <c r="B260" s="41"/>
      <c r="C260" s="41"/>
      <c r="D260" s="41"/>
      <c r="E260" s="41"/>
      <c r="F260" s="41"/>
      <c r="G260" s="41"/>
      <c r="H260" s="41"/>
      <c r="I260" s="41"/>
      <c r="J260" s="41"/>
      <c r="K260" s="41"/>
      <c r="L260" s="50"/>
      <c r="M260" s="41"/>
      <c r="N260" s="41"/>
      <c r="O260" s="41"/>
      <c r="P260" s="41"/>
      <c r="Q260" s="41"/>
      <c r="R260" s="41"/>
      <c r="S260" s="41"/>
      <c r="T260" s="41"/>
      <c r="U260" s="41"/>
      <c r="V260" s="41"/>
      <c r="W260" s="41"/>
      <c r="X260" s="41"/>
      <c r="Y260" s="41"/>
      <c r="Z260" s="41"/>
    </row>
    <row r="261" spans="1:26" ht="12.75" customHeight="1">
      <c r="A261" s="51"/>
      <c r="B261" s="41"/>
      <c r="C261" s="41"/>
      <c r="D261" s="41"/>
      <c r="E261" s="41"/>
      <c r="F261" s="41"/>
      <c r="G261" s="41"/>
      <c r="H261" s="41"/>
      <c r="I261" s="41"/>
      <c r="J261" s="41"/>
      <c r="K261" s="41"/>
      <c r="L261" s="50"/>
      <c r="M261" s="41"/>
      <c r="N261" s="41"/>
      <c r="O261" s="41"/>
      <c r="P261" s="41"/>
      <c r="Q261" s="41"/>
      <c r="R261" s="41"/>
      <c r="S261" s="41"/>
      <c r="T261" s="41"/>
      <c r="U261" s="41"/>
      <c r="V261" s="41"/>
      <c r="W261" s="41"/>
      <c r="X261" s="41"/>
      <c r="Y261" s="41"/>
      <c r="Z261" s="41"/>
    </row>
    <row r="262" spans="1:26" ht="12.75" customHeight="1">
      <c r="A262" s="51"/>
      <c r="B262" s="41"/>
      <c r="C262" s="41"/>
      <c r="D262" s="41"/>
      <c r="E262" s="41"/>
      <c r="F262" s="41"/>
      <c r="G262" s="41"/>
      <c r="H262" s="41"/>
      <c r="I262" s="41"/>
      <c r="J262" s="41"/>
      <c r="K262" s="41"/>
      <c r="L262" s="50"/>
      <c r="M262" s="41"/>
      <c r="N262" s="41"/>
      <c r="O262" s="41"/>
      <c r="P262" s="41"/>
      <c r="Q262" s="41"/>
      <c r="R262" s="41"/>
      <c r="S262" s="41"/>
      <c r="T262" s="41"/>
      <c r="U262" s="41"/>
      <c r="V262" s="41"/>
      <c r="W262" s="41"/>
      <c r="X262" s="41"/>
      <c r="Y262" s="41"/>
      <c r="Z262" s="41"/>
    </row>
    <row r="263" spans="1:26" ht="12.75" customHeight="1">
      <c r="A263" s="51"/>
      <c r="B263" s="41"/>
      <c r="C263" s="41"/>
      <c r="D263" s="41"/>
      <c r="E263" s="41"/>
      <c r="F263" s="41"/>
      <c r="G263" s="41"/>
      <c r="H263" s="41"/>
      <c r="I263" s="41"/>
      <c r="J263" s="41"/>
      <c r="K263" s="41"/>
      <c r="L263" s="50"/>
      <c r="M263" s="41"/>
      <c r="N263" s="41"/>
      <c r="O263" s="41"/>
      <c r="P263" s="41"/>
      <c r="Q263" s="41"/>
      <c r="R263" s="41"/>
      <c r="S263" s="41"/>
      <c r="T263" s="41"/>
      <c r="U263" s="41"/>
      <c r="V263" s="41"/>
      <c r="W263" s="41"/>
      <c r="X263" s="41"/>
      <c r="Y263" s="41"/>
      <c r="Z263" s="41"/>
    </row>
    <row r="264" spans="1:26" ht="12.75" customHeight="1">
      <c r="A264" s="51"/>
      <c r="B264" s="41"/>
      <c r="C264" s="41"/>
      <c r="D264" s="41"/>
      <c r="E264" s="41"/>
      <c r="F264" s="41"/>
      <c r="G264" s="41"/>
      <c r="H264" s="41"/>
      <c r="I264" s="41"/>
      <c r="J264" s="41"/>
      <c r="K264" s="41"/>
      <c r="L264" s="50"/>
      <c r="M264" s="41"/>
      <c r="N264" s="41"/>
      <c r="O264" s="41"/>
      <c r="P264" s="41"/>
      <c r="Q264" s="41"/>
      <c r="R264" s="41"/>
      <c r="S264" s="41"/>
      <c r="T264" s="41"/>
      <c r="U264" s="41"/>
      <c r="V264" s="41"/>
      <c r="W264" s="41"/>
      <c r="X264" s="41"/>
      <c r="Y264" s="41"/>
      <c r="Z264" s="41"/>
    </row>
    <row r="265" spans="1:26" ht="12.75" customHeight="1">
      <c r="A265" s="51"/>
      <c r="B265" s="41"/>
      <c r="C265" s="41"/>
      <c r="D265" s="41"/>
      <c r="E265" s="41"/>
      <c r="F265" s="41"/>
      <c r="G265" s="41"/>
      <c r="H265" s="41"/>
      <c r="I265" s="41"/>
      <c r="J265" s="41"/>
      <c r="K265" s="41"/>
      <c r="L265" s="50"/>
      <c r="M265" s="41"/>
      <c r="N265" s="41"/>
      <c r="O265" s="41"/>
      <c r="P265" s="41"/>
      <c r="Q265" s="41"/>
      <c r="R265" s="41"/>
      <c r="S265" s="41"/>
      <c r="T265" s="41"/>
      <c r="U265" s="41"/>
      <c r="V265" s="41"/>
      <c r="W265" s="41"/>
      <c r="X265" s="41"/>
      <c r="Y265" s="41"/>
      <c r="Z265" s="41"/>
    </row>
    <row r="266" spans="1:26" ht="12.75" customHeight="1">
      <c r="A266" s="51"/>
      <c r="B266" s="41"/>
      <c r="C266" s="41"/>
      <c r="D266" s="41"/>
      <c r="E266" s="41"/>
      <c r="F266" s="41"/>
      <c r="G266" s="41"/>
      <c r="H266" s="41"/>
      <c r="I266" s="41"/>
      <c r="J266" s="41"/>
      <c r="K266" s="41"/>
      <c r="L266" s="50"/>
      <c r="M266" s="41"/>
      <c r="N266" s="41"/>
      <c r="O266" s="41"/>
      <c r="P266" s="41"/>
      <c r="Q266" s="41"/>
      <c r="R266" s="41"/>
      <c r="S266" s="41"/>
      <c r="T266" s="41"/>
      <c r="U266" s="41"/>
      <c r="V266" s="41"/>
      <c r="W266" s="41"/>
      <c r="X266" s="41"/>
      <c r="Y266" s="41"/>
      <c r="Z266" s="41"/>
    </row>
    <row r="267" spans="1:26" ht="12.75" customHeight="1">
      <c r="A267" s="51"/>
      <c r="B267" s="41"/>
      <c r="C267" s="41"/>
      <c r="D267" s="41"/>
      <c r="E267" s="41"/>
      <c r="F267" s="41"/>
      <c r="G267" s="41"/>
      <c r="H267" s="41"/>
      <c r="I267" s="41"/>
      <c r="J267" s="41"/>
      <c r="K267" s="41"/>
      <c r="L267" s="50"/>
      <c r="M267" s="41"/>
      <c r="N267" s="41"/>
      <c r="O267" s="41"/>
      <c r="P267" s="41"/>
      <c r="Q267" s="41"/>
      <c r="R267" s="41"/>
      <c r="S267" s="41"/>
      <c r="T267" s="41"/>
      <c r="U267" s="41"/>
      <c r="V267" s="41"/>
      <c r="W267" s="41"/>
      <c r="X267" s="41"/>
      <c r="Y267" s="41"/>
      <c r="Z267" s="41"/>
    </row>
    <row r="268" spans="1:26" ht="12.75" customHeight="1">
      <c r="A268" s="51"/>
      <c r="B268" s="41"/>
      <c r="C268" s="41"/>
      <c r="D268" s="41"/>
      <c r="E268" s="41"/>
      <c r="F268" s="41"/>
      <c r="G268" s="41"/>
      <c r="H268" s="41"/>
      <c r="I268" s="41"/>
      <c r="J268" s="41"/>
      <c r="K268" s="41"/>
      <c r="L268" s="50"/>
      <c r="M268" s="41"/>
      <c r="N268" s="41"/>
      <c r="O268" s="41"/>
      <c r="P268" s="41"/>
      <c r="Q268" s="41"/>
      <c r="R268" s="41"/>
      <c r="S268" s="41"/>
      <c r="T268" s="41"/>
      <c r="U268" s="41"/>
      <c r="V268" s="41"/>
      <c r="W268" s="41"/>
      <c r="X268" s="41"/>
      <c r="Y268" s="41"/>
      <c r="Z268" s="41"/>
    </row>
    <row r="269" spans="1:26" ht="12.75" customHeight="1">
      <c r="A269" s="51"/>
      <c r="B269" s="41"/>
      <c r="C269" s="41"/>
      <c r="D269" s="41"/>
      <c r="E269" s="41"/>
      <c r="F269" s="41"/>
      <c r="G269" s="41"/>
      <c r="H269" s="41"/>
      <c r="I269" s="41"/>
      <c r="J269" s="41"/>
      <c r="K269" s="41"/>
      <c r="L269" s="50"/>
      <c r="M269" s="41"/>
      <c r="N269" s="41"/>
      <c r="O269" s="41"/>
      <c r="P269" s="41"/>
      <c r="Q269" s="41"/>
      <c r="R269" s="41"/>
      <c r="S269" s="41"/>
      <c r="T269" s="41"/>
      <c r="U269" s="41"/>
      <c r="V269" s="41"/>
      <c r="W269" s="41"/>
      <c r="X269" s="41"/>
      <c r="Y269" s="41"/>
      <c r="Z269" s="41"/>
    </row>
    <row r="270" spans="1:26" ht="12.75" customHeight="1">
      <c r="A270" s="51"/>
      <c r="B270" s="41"/>
      <c r="C270" s="41"/>
      <c r="D270" s="41"/>
      <c r="E270" s="41"/>
      <c r="F270" s="41"/>
      <c r="G270" s="41"/>
      <c r="H270" s="41"/>
      <c r="I270" s="41"/>
      <c r="J270" s="41"/>
      <c r="K270" s="41"/>
      <c r="L270" s="50"/>
      <c r="M270" s="41"/>
      <c r="N270" s="41"/>
      <c r="O270" s="41"/>
      <c r="P270" s="41"/>
      <c r="Q270" s="41"/>
      <c r="R270" s="41"/>
      <c r="S270" s="41"/>
      <c r="T270" s="41"/>
      <c r="U270" s="41"/>
      <c r="V270" s="41"/>
      <c r="W270" s="41"/>
      <c r="X270" s="41"/>
      <c r="Y270" s="41"/>
      <c r="Z270" s="41"/>
    </row>
    <row r="271" spans="1:26" ht="12.75" customHeight="1">
      <c r="A271" s="51"/>
      <c r="B271" s="41"/>
      <c r="C271" s="41"/>
      <c r="D271" s="41"/>
      <c r="E271" s="41"/>
      <c r="F271" s="41"/>
      <c r="G271" s="41"/>
      <c r="H271" s="41"/>
      <c r="I271" s="41"/>
      <c r="J271" s="41"/>
      <c r="K271" s="41"/>
      <c r="L271" s="50"/>
      <c r="M271" s="41"/>
      <c r="N271" s="41"/>
      <c r="O271" s="41"/>
      <c r="P271" s="41"/>
      <c r="Q271" s="41"/>
      <c r="R271" s="41"/>
      <c r="S271" s="41"/>
      <c r="T271" s="41"/>
      <c r="U271" s="41"/>
      <c r="V271" s="41"/>
      <c r="W271" s="41"/>
      <c r="X271" s="41"/>
      <c r="Y271" s="41"/>
      <c r="Z271" s="41"/>
    </row>
    <row r="272" spans="1:26" ht="12.75" customHeight="1">
      <c r="A272" s="51"/>
      <c r="B272" s="41"/>
      <c r="C272" s="41"/>
      <c r="D272" s="41"/>
      <c r="E272" s="41"/>
      <c r="F272" s="41"/>
      <c r="G272" s="41"/>
      <c r="H272" s="41"/>
      <c r="I272" s="41"/>
      <c r="J272" s="41"/>
      <c r="K272" s="41"/>
      <c r="L272" s="50"/>
      <c r="M272" s="41"/>
      <c r="N272" s="41"/>
      <c r="O272" s="41"/>
      <c r="P272" s="41"/>
      <c r="Q272" s="41"/>
      <c r="R272" s="41"/>
      <c r="S272" s="41"/>
      <c r="T272" s="41"/>
      <c r="U272" s="41"/>
      <c r="V272" s="41"/>
      <c r="W272" s="41"/>
      <c r="X272" s="41"/>
      <c r="Y272" s="41"/>
      <c r="Z272" s="41"/>
    </row>
    <row r="273" spans="1:26" ht="12.75" customHeight="1">
      <c r="A273" s="51"/>
      <c r="B273" s="41"/>
      <c r="C273" s="41"/>
      <c r="D273" s="41"/>
      <c r="E273" s="41"/>
      <c r="F273" s="41"/>
      <c r="G273" s="41"/>
      <c r="H273" s="41"/>
      <c r="I273" s="41"/>
      <c r="J273" s="41"/>
      <c r="K273" s="41"/>
      <c r="L273" s="50"/>
      <c r="M273" s="41"/>
      <c r="N273" s="41"/>
      <c r="O273" s="41"/>
      <c r="P273" s="41"/>
      <c r="Q273" s="41"/>
      <c r="R273" s="41"/>
      <c r="S273" s="41"/>
      <c r="T273" s="41"/>
      <c r="U273" s="41"/>
      <c r="V273" s="41"/>
      <c r="W273" s="41"/>
      <c r="X273" s="41"/>
      <c r="Y273" s="41"/>
      <c r="Z273" s="41"/>
    </row>
    <row r="274" spans="1:26" ht="12.75" customHeight="1">
      <c r="A274" s="51"/>
      <c r="B274" s="41"/>
      <c r="C274" s="41"/>
      <c r="D274" s="41"/>
      <c r="E274" s="41"/>
      <c r="F274" s="41"/>
      <c r="G274" s="41"/>
      <c r="H274" s="41"/>
      <c r="I274" s="41"/>
      <c r="J274" s="41"/>
      <c r="K274" s="41"/>
      <c r="L274" s="50"/>
      <c r="M274" s="41"/>
      <c r="N274" s="41"/>
      <c r="O274" s="41"/>
      <c r="P274" s="41"/>
      <c r="Q274" s="41"/>
      <c r="R274" s="41"/>
      <c r="S274" s="41"/>
      <c r="T274" s="41"/>
      <c r="U274" s="41"/>
      <c r="V274" s="41"/>
      <c r="W274" s="41"/>
      <c r="X274" s="41"/>
      <c r="Y274" s="41"/>
      <c r="Z274" s="41"/>
    </row>
    <row r="275" spans="1:26" ht="12.75" customHeight="1">
      <c r="A275" s="51"/>
      <c r="B275" s="41"/>
      <c r="C275" s="41"/>
      <c r="D275" s="41"/>
      <c r="E275" s="41"/>
      <c r="F275" s="41"/>
      <c r="G275" s="41"/>
      <c r="H275" s="41"/>
      <c r="I275" s="41"/>
      <c r="J275" s="41"/>
      <c r="K275" s="41"/>
      <c r="L275" s="50"/>
      <c r="M275" s="41"/>
      <c r="N275" s="41"/>
      <c r="O275" s="41"/>
      <c r="P275" s="41"/>
      <c r="Q275" s="41"/>
      <c r="R275" s="41"/>
      <c r="S275" s="41"/>
      <c r="T275" s="41"/>
      <c r="U275" s="41"/>
      <c r="V275" s="41"/>
      <c r="W275" s="41"/>
      <c r="X275" s="41"/>
      <c r="Y275" s="41"/>
      <c r="Z275" s="41"/>
    </row>
    <row r="276" spans="1:26" ht="12.75" customHeight="1">
      <c r="A276" s="51"/>
      <c r="B276" s="41"/>
      <c r="C276" s="41"/>
      <c r="D276" s="41"/>
      <c r="E276" s="41"/>
      <c r="F276" s="41"/>
      <c r="G276" s="41"/>
      <c r="H276" s="41"/>
      <c r="I276" s="41"/>
      <c r="J276" s="41"/>
      <c r="K276" s="41"/>
      <c r="L276" s="50"/>
      <c r="M276" s="41"/>
      <c r="N276" s="41"/>
      <c r="O276" s="41"/>
      <c r="P276" s="41"/>
      <c r="Q276" s="41"/>
      <c r="R276" s="41"/>
      <c r="S276" s="41"/>
      <c r="T276" s="41"/>
      <c r="U276" s="41"/>
      <c r="V276" s="41"/>
      <c r="W276" s="41"/>
      <c r="X276" s="41"/>
      <c r="Y276" s="41"/>
      <c r="Z276" s="41"/>
    </row>
    <row r="277" spans="1:26" ht="12.75" customHeight="1">
      <c r="A277" s="51"/>
      <c r="B277" s="41"/>
      <c r="C277" s="41"/>
      <c r="D277" s="41"/>
      <c r="E277" s="41"/>
      <c r="F277" s="41"/>
      <c r="G277" s="41"/>
      <c r="H277" s="41"/>
      <c r="I277" s="41"/>
      <c r="J277" s="41"/>
      <c r="K277" s="41"/>
      <c r="L277" s="50"/>
      <c r="M277" s="41"/>
      <c r="N277" s="41"/>
      <c r="O277" s="41"/>
      <c r="P277" s="41"/>
      <c r="Q277" s="41"/>
      <c r="R277" s="41"/>
      <c r="S277" s="41"/>
      <c r="T277" s="41"/>
      <c r="U277" s="41"/>
      <c r="V277" s="41"/>
      <c r="W277" s="41"/>
      <c r="X277" s="41"/>
      <c r="Y277" s="41"/>
      <c r="Z277" s="41"/>
    </row>
    <row r="278" spans="1:26" ht="12.75" customHeight="1">
      <c r="A278" s="51"/>
      <c r="B278" s="41"/>
      <c r="C278" s="41"/>
      <c r="D278" s="41"/>
      <c r="E278" s="41"/>
      <c r="F278" s="41"/>
      <c r="G278" s="41"/>
      <c r="H278" s="41"/>
      <c r="I278" s="41"/>
      <c r="J278" s="41"/>
      <c r="K278" s="41"/>
      <c r="L278" s="50"/>
      <c r="M278" s="41"/>
      <c r="N278" s="41"/>
      <c r="O278" s="41"/>
      <c r="P278" s="41"/>
      <c r="Q278" s="41"/>
      <c r="R278" s="41"/>
      <c r="S278" s="41"/>
      <c r="T278" s="41"/>
      <c r="U278" s="41"/>
      <c r="V278" s="41"/>
      <c r="W278" s="41"/>
      <c r="X278" s="41"/>
      <c r="Y278" s="41"/>
      <c r="Z278" s="41"/>
    </row>
    <row r="279" spans="1:26" ht="12.75" customHeight="1">
      <c r="A279" s="51"/>
      <c r="B279" s="41"/>
      <c r="C279" s="41"/>
      <c r="D279" s="41"/>
      <c r="E279" s="41"/>
      <c r="F279" s="41"/>
      <c r="G279" s="41"/>
      <c r="H279" s="41"/>
      <c r="I279" s="41"/>
      <c r="J279" s="41"/>
      <c r="K279" s="41"/>
      <c r="L279" s="50"/>
      <c r="M279" s="41"/>
      <c r="N279" s="41"/>
      <c r="O279" s="41"/>
      <c r="P279" s="41"/>
      <c r="Q279" s="41"/>
      <c r="R279" s="41"/>
      <c r="S279" s="41"/>
      <c r="T279" s="41"/>
      <c r="U279" s="41"/>
      <c r="V279" s="41"/>
      <c r="W279" s="41"/>
      <c r="X279" s="41"/>
      <c r="Y279" s="41"/>
      <c r="Z279" s="41"/>
    </row>
    <row r="280" spans="1:26" ht="12.75" customHeight="1">
      <c r="A280" s="51"/>
      <c r="B280" s="41"/>
      <c r="C280" s="41"/>
      <c r="D280" s="41"/>
      <c r="E280" s="41"/>
      <c r="F280" s="41"/>
      <c r="G280" s="41"/>
      <c r="H280" s="41"/>
      <c r="I280" s="41"/>
      <c r="J280" s="41"/>
      <c r="K280" s="41"/>
      <c r="L280" s="50"/>
      <c r="M280" s="41"/>
      <c r="N280" s="41"/>
      <c r="O280" s="41"/>
      <c r="P280" s="41"/>
      <c r="Q280" s="41"/>
      <c r="R280" s="41"/>
      <c r="S280" s="41"/>
      <c r="T280" s="41"/>
      <c r="U280" s="41"/>
      <c r="V280" s="41"/>
      <c r="W280" s="41"/>
      <c r="X280" s="41"/>
      <c r="Y280" s="41"/>
      <c r="Z280" s="41"/>
    </row>
    <row r="281" spans="1:26" ht="12.75" customHeight="1">
      <c r="A281" s="51"/>
      <c r="B281" s="41"/>
      <c r="C281" s="41"/>
      <c r="D281" s="41"/>
      <c r="E281" s="41"/>
      <c r="F281" s="41"/>
      <c r="G281" s="41"/>
      <c r="H281" s="41"/>
      <c r="I281" s="41"/>
      <c r="J281" s="41"/>
      <c r="K281" s="41"/>
      <c r="L281" s="50"/>
      <c r="M281" s="41"/>
      <c r="N281" s="41"/>
      <c r="O281" s="41"/>
      <c r="P281" s="41"/>
      <c r="Q281" s="41"/>
      <c r="R281" s="41"/>
      <c r="S281" s="41"/>
      <c r="T281" s="41"/>
      <c r="U281" s="41"/>
      <c r="V281" s="41"/>
      <c r="W281" s="41"/>
      <c r="X281" s="41"/>
      <c r="Y281" s="41"/>
      <c r="Z281" s="41"/>
    </row>
    <row r="282" spans="1:26" ht="12.75" customHeight="1">
      <c r="A282" s="51"/>
      <c r="B282" s="41"/>
      <c r="C282" s="41"/>
      <c r="D282" s="41"/>
      <c r="E282" s="41"/>
      <c r="F282" s="41"/>
      <c r="G282" s="41"/>
      <c r="H282" s="41"/>
      <c r="I282" s="41"/>
      <c r="J282" s="41"/>
      <c r="K282" s="41"/>
      <c r="L282" s="50"/>
      <c r="M282" s="41"/>
      <c r="N282" s="41"/>
      <c r="O282" s="41"/>
      <c r="P282" s="41"/>
      <c r="Q282" s="41"/>
      <c r="R282" s="41"/>
      <c r="S282" s="41"/>
      <c r="T282" s="41"/>
      <c r="U282" s="41"/>
      <c r="V282" s="41"/>
      <c r="W282" s="41"/>
      <c r="X282" s="41"/>
      <c r="Y282" s="41"/>
      <c r="Z282" s="41"/>
    </row>
    <row r="283" spans="1:26" ht="12.75" customHeight="1">
      <c r="A283" s="51"/>
      <c r="B283" s="41"/>
      <c r="C283" s="41"/>
      <c r="D283" s="41"/>
      <c r="E283" s="41"/>
      <c r="F283" s="41"/>
      <c r="G283" s="41"/>
      <c r="H283" s="41"/>
      <c r="I283" s="41"/>
      <c r="J283" s="41"/>
      <c r="K283" s="41"/>
      <c r="L283" s="50"/>
      <c r="M283" s="41"/>
      <c r="N283" s="41"/>
      <c r="O283" s="41"/>
      <c r="P283" s="41"/>
      <c r="Q283" s="41"/>
      <c r="R283" s="41"/>
      <c r="S283" s="41"/>
      <c r="T283" s="41"/>
      <c r="U283" s="41"/>
      <c r="V283" s="41"/>
      <c r="W283" s="41"/>
      <c r="X283" s="41"/>
      <c r="Y283" s="41"/>
      <c r="Z283" s="41"/>
    </row>
    <row r="284" spans="1:26" ht="12.75" customHeight="1">
      <c r="A284" s="51"/>
      <c r="B284" s="41"/>
      <c r="C284" s="41"/>
      <c r="D284" s="41"/>
      <c r="E284" s="41"/>
      <c r="F284" s="41"/>
      <c r="G284" s="41"/>
      <c r="H284" s="41"/>
      <c r="I284" s="41"/>
      <c r="J284" s="41"/>
      <c r="K284" s="41"/>
      <c r="L284" s="50"/>
      <c r="M284" s="41"/>
      <c r="N284" s="41"/>
      <c r="O284" s="41"/>
      <c r="P284" s="41"/>
      <c r="Q284" s="41"/>
      <c r="R284" s="41"/>
      <c r="S284" s="41"/>
      <c r="T284" s="41"/>
      <c r="U284" s="41"/>
      <c r="V284" s="41"/>
      <c r="W284" s="41"/>
      <c r="X284" s="41"/>
      <c r="Y284" s="41"/>
      <c r="Z284" s="41"/>
    </row>
    <row r="285" spans="1:26" ht="12.75" customHeight="1">
      <c r="A285" s="51"/>
      <c r="B285" s="41"/>
      <c r="C285" s="41"/>
      <c r="D285" s="41"/>
      <c r="E285" s="41"/>
      <c r="F285" s="41"/>
      <c r="G285" s="41"/>
      <c r="H285" s="41"/>
      <c r="I285" s="41"/>
      <c r="J285" s="41"/>
      <c r="K285" s="41"/>
      <c r="L285" s="50"/>
      <c r="M285" s="41"/>
      <c r="N285" s="41"/>
      <c r="O285" s="41"/>
      <c r="P285" s="41"/>
      <c r="Q285" s="41"/>
      <c r="R285" s="41"/>
      <c r="S285" s="41"/>
      <c r="T285" s="41"/>
      <c r="U285" s="41"/>
      <c r="V285" s="41"/>
      <c r="W285" s="41"/>
      <c r="X285" s="41"/>
      <c r="Y285" s="41"/>
      <c r="Z285" s="41"/>
    </row>
    <row r="286" spans="1:26" ht="12.75" customHeight="1">
      <c r="A286" s="51"/>
      <c r="B286" s="41"/>
      <c r="C286" s="41"/>
      <c r="D286" s="41"/>
      <c r="E286" s="41"/>
      <c r="F286" s="41"/>
      <c r="G286" s="41"/>
      <c r="H286" s="41"/>
      <c r="I286" s="41"/>
      <c r="J286" s="41"/>
      <c r="K286" s="41"/>
      <c r="L286" s="50"/>
      <c r="M286" s="41"/>
      <c r="N286" s="41"/>
      <c r="O286" s="41"/>
      <c r="P286" s="41"/>
      <c r="Q286" s="41"/>
      <c r="R286" s="41"/>
      <c r="S286" s="41"/>
      <c r="T286" s="41"/>
      <c r="U286" s="41"/>
      <c r="V286" s="41"/>
      <c r="W286" s="41"/>
      <c r="X286" s="41"/>
      <c r="Y286" s="41"/>
      <c r="Z286" s="41"/>
    </row>
    <row r="287" spans="1:26" ht="12.75" customHeight="1">
      <c r="A287" s="51"/>
      <c r="B287" s="41"/>
      <c r="C287" s="41"/>
      <c r="D287" s="41"/>
      <c r="E287" s="41"/>
      <c r="F287" s="41"/>
      <c r="G287" s="41"/>
      <c r="H287" s="41"/>
      <c r="I287" s="41"/>
      <c r="J287" s="41"/>
      <c r="K287" s="41"/>
      <c r="L287" s="50"/>
      <c r="M287" s="41"/>
      <c r="N287" s="41"/>
      <c r="O287" s="41"/>
      <c r="P287" s="41"/>
      <c r="Q287" s="41"/>
      <c r="R287" s="41"/>
      <c r="S287" s="41"/>
      <c r="T287" s="41"/>
      <c r="U287" s="41"/>
      <c r="V287" s="41"/>
      <c r="W287" s="41"/>
      <c r="X287" s="41"/>
      <c r="Y287" s="41"/>
      <c r="Z287" s="41"/>
    </row>
    <row r="288" spans="1:26" ht="12.75" customHeight="1">
      <c r="A288" s="51"/>
      <c r="B288" s="41"/>
      <c r="C288" s="41"/>
      <c r="D288" s="41"/>
      <c r="E288" s="41"/>
      <c r="F288" s="41"/>
      <c r="G288" s="41"/>
      <c r="H288" s="41"/>
      <c r="I288" s="41"/>
      <c r="J288" s="41"/>
      <c r="K288" s="41"/>
      <c r="L288" s="50"/>
      <c r="M288" s="41"/>
      <c r="N288" s="41"/>
      <c r="O288" s="41"/>
      <c r="P288" s="41"/>
      <c r="Q288" s="41"/>
      <c r="R288" s="41"/>
      <c r="S288" s="41"/>
      <c r="T288" s="41"/>
      <c r="U288" s="41"/>
      <c r="V288" s="41"/>
      <c r="W288" s="41"/>
      <c r="X288" s="41"/>
      <c r="Y288" s="41"/>
      <c r="Z288" s="41"/>
    </row>
    <row r="289" spans="1:26" ht="12.75" customHeight="1">
      <c r="A289" s="51"/>
      <c r="B289" s="41"/>
      <c r="C289" s="41"/>
      <c r="D289" s="41"/>
      <c r="E289" s="41"/>
      <c r="F289" s="41"/>
      <c r="G289" s="41"/>
      <c r="H289" s="41"/>
      <c r="I289" s="41"/>
      <c r="J289" s="41"/>
      <c r="K289" s="41"/>
      <c r="L289" s="50"/>
      <c r="M289" s="41"/>
      <c r="N289" s="41"/>
      <c r="O289" s="41"/>
      <c r="P289" s="41"/>
      <c r="Q289" s="41"/>
      <c r="R289" s="41"/>
      <c r="S289" s="41"/>
      <c r="T289" s="41"/>
      <c r="U289" s="41"/>
      <c r="V289" s="41"/>
      <c r="W289" s="41"/>
      <c r="X289" s="41"/>
      <c r="Y289" s="41"/>
      <c r="Z289" s="41"/>
    </row>
    <row r="290" spans="1:26" ht="12.75" customHeight="1">
      <c r="A290" s="51"/>
      <c r="B290" s="41"/>
      <c r="C290" s="41"/>
      <c r="D290" s="41"/>
      <c r="E290" s="41"/>
      <c r="F290" s="41"/>
      <c r="G290" s="41"/>
      <c r="H290" s="41"/>
      <c r="I290" s="41"/>
      <c r="J290" s="41"/>
      <c r="K290" s="41"/>
      <c r="L290" s="50"/>
      <c r="M290" s="41"/>
      <c r="N290" s="41"/>
      <c r="O290" s="41"/>
      <c r="P290" s="41"/>
      <c r="Q290" s="41"/>
      <c r="R290" s="41"/>
      <c r="S290" s="41"/>
      <c r="T290" s="41"/>
      <c r="U290" s="41"/>
      <c r="V290" s="41"/>
      <c r="W290" s="41"/>
      <c r="X290" s="41"/>
      <c r="Y290" s="41"/>
      <c r="Z290" s="41"/>
    </row>
    <row r="291" spans="1:26" ht="12.75" customHeight="1">
      <c r="A291" s="51"/>
      <c r="B291" s="41"/>
      <c r="C291" s="41"/>
      <c r="D291" s="41"/>
      <c r="E291" s="41"/>
      <c r="F291" s="41"/>
      <c r="G291" s="41"/>
      <c r="H291" s="41"/>
      <c r="I291" s="41"/>
      <c r="J291" s="41"/>
      <c r="K291" s="41"/>
      <c r="L291" s="50"/>
      <c r="M291" s="41"/>
      <c r="N291" s="41"/>
      <c r="O291" s="41"/>
      <c r="P291" s="41"/>
      <c r="Q291" s="41"/>
      <c r="R291" s="41"/>
      <c r="S291" s="41"/>
      <c r="T291" s="41"/>
      <c r="U291" s="41"/>
      <c r="V291" s="41"/>
      <c r="W291" s="41"/>
      <c r="X291" s="41"/>
      <c r="Y291" s="41"/>
      <c r="Z291" s="41"/>
    </row>
    <row r="292" spans="1:26" ht="12.75" customHeight="1">
      <c r="A292" s="51"/>
      <c r="B292" s="41"/>
      <c r="C292" s="41"/>
      <c r="D292" s="41"/>
      <c r="E292" s="41"/>
      <c r="F292" s="41"/>
      <c r="G292" s="41"/>
      <c r="H292" s="41"/>
      <c r="I292" s="41"/>
      <c r="J292" s="41"/>
      <c r="K292" s="41"/>
      <c r="L292" s="50"/>
      <c r="M292" s="41"/>
      <c r="N292" s="41"/>
      <c r="O292" s="41"/>
      <c r="P292" s="41"/>
      <c r="Q292" s="41"/>
      <c r="R292" s="41"/>
      <c r="S292" s="41"/>
      <c r="T292" s="41"/>
      <c r="U292" s="41"/>
      <c r="V292" s="41"/>
      <c r="W292" s="41"/>
      <c r="X292" s="41"/>
      <c r="Y292" s="41"/>
      <c r="Z292" s="41"/>
    </row>
    <row r="293" spans="1:26" ht="12.75" customHeight="1">
      <c r="A293" s="51"/>
      <c r="B293" s="41"/>
      <c r="C293" s="41"/>
      <c r="D293" s="41"/>
      <c r="E293" s="41"/>
      <c r="F293" s="41"/>
      <c r="G293" s="41"/>
      <c r="H293" s="41"/>
      <c r="I293" s="41"/>
      <c r="J293" s="41"/>
      <c r="K293" s="41"/>
      <c r="L293" s="50"/>
      <c r="M293" s="41"/>
      <c r="N293" s="41"/>
      <c r="O293" s="41"/>
      <c r="P293" s="41"/>
      <c r="Q293" s="41"/>
      <c r="R293" s="41"/>
      <c r="S293" s="41"/>
      <c r="T293" s="41"/>
      <c r="U293" s="41"/>
      <c r="V293" s="41"/>
      <c r="W293" s="41"/>
      <c r="X293" s="41"/>
      <c r="Y293" s="41"/>
      <c r="Z293" s="41"/>
    </row>
    <row r="294" spans="1:26" ht="12.75" customHeight="1">
      <c r="A294" s="51"/>
      <c r="B294" s="41"/>
      <c r="C294" s="41"/>
      <c r="D294" s="41"/>
      <c r="E294" s="41"/>
      <c r="F294" s="41"/>
      <c r="G294" s="41"/>
      <c r="H294" s="41"/>
      <c r="I294" s="41"/>
      <c r="J294" s="41"/>
      <c r="K294" s="41"/>
      <c r="L294" s="50"/>
      <c r="M294" s="41"/>
      <c r="N294" s="41"/>
      <c r="O294" s="41"/>
      <c r="P294" s="41"/>
      <c r="Q294" s="41"/>
      <c r="R294" s="41"/>
      <c r="S294" s="41"/>
      <c r="T294" s="41"/>
      <c r="U294" s="41"/>
      <c r="V294" s="41"/>
      <c r="W294" s="41"/>
      <c r="X294" s="41"/>
      <c r="Y294" s="41"/>
      <c r="Z294" s="41"/>
    </row>
    <row r="295" spans="1:26" ht="12.75" customHeight="1">
      <c r="A295" s="51"/>
      <c r="B295" s="41"/>
      <c r="C295" s="41"/>
      <c r="D295" s="41"/>
      <c r="E295" s="41"/>
      <c r="F295" s="41"/>
      <c r="G295" s="41"/>
      <c r="H295" s="41"/>
      <c r="I295" s="41"/>
      <c r="J295" s="41"/>
      <c r="K295" s="41"/>
      <c r="L295" s="50"/>
      <c r="M295" s="41"/>
      <c r="N295" s="41"/>
      <c r="O295" s="41"/>
      <c r="P295" s="41"/>
      <c r="Q295" s="41"/>
      <c r="R295" s="41"/>
      <c r="S295" s="41"/>
      <c r="T295" s="41"/>
      <c r="U295" s="41"/>
      <c r="V295" s="41"/>
      <c r="W295" s="41"/>
      <c r="X295" s="41"/>
      <c r="Y295" s="41"/>
      <c r="Z295" s="41"/>
    </row>
    <row r="296" spans="1:26" ht="12.75" customHeight="1">
      <c r="A296" s="51"/>
      <c r="B296" s="41"/>
      <c r="C296" s="41"/>
      <c r="D296" s="41"/>
      <c r="E296" s="41"/>
      <c r="F296" s="41"/>
      <c r="G296" s="41"/>
      <c r="H296" s="41"/>
      <c r="I296" s="41"/>
      <c r="J296" s="41"/>
      <c r="K296" s="41"/>
      <c r="L296" s="50"/>
      <c r="M296" s="41"/>
      <c r="N296" s="41"/>
      <c r="O296" s="41"/>
      <c r="P296" s="41"/>
      <c r="Q296" s="41"/>
      <c r="R296" s="41"/>
      <c r="S296" s="41"/>
      <c r="T296" s="41"/>
      <c r="U296" s="41"/>
      <c r="V296" s="41"/>
      <c r="W296" s="41"/>
      <c r="X296" s="41"/>
      <c r="Y296" s="41"/>
      <c r="Z296" s="41"/>
    </row>
    <row r="297" spans="1:26" ht="12.75" customHeight="1">
      <c r="A297" s="51"/>
      <c r="B297" s="41"/>
      <c r="C297" s="41"/>
      <c r="D297" s="41"/>
      <c r="E297" s="41"/>
      <c r="F297" s="41"/>
      <c r="G297" s="41"/>
      <c r="H297" s="41"/>
      <c r="I297" s="41"/>
      <c r="J297" s="41"/>
      <c r="K297" s="41"/>
      <c r="L297" s="50"/>
      <c r="M297" s="41"/>
      <c r="N297" s="41"/>
      <c r="O297" s="41"/>
      <c r="P297" s="41"/>
      <c r="Q297" s="41"/>
      <c r="R297" s="41"/>
      <c r="S297" s="41"/>
      <c r="T297" s="41"/>
      <c r="U297" s="41"/>
      <c r="V297" s="41"/>
      <c r="W297" s="41"/>
      <c r="X297" s="41"/>
      <c r="Y297" s="41"/>
      <c r="Z297" s="41"/>
    </row>
    <row r="298" spans="1:26" ht="12.75" customHeight="1">
      <c r="A298" s="51"/>
      <c r="B298" s="41"/>
      <c r="C298" s="41"/>
      <c r="D298" s="41"/>
      <c r="E298" s="41"/>
      <c r="F298" s="41"/>
      <c r="G298" s="41"/>
      <c r="H298" s="41"/>
      <c r="I298" s="41"/>
      <c r="J298" s="41"/>
      <c r="K298" s="41"/>
      <c r="L298" s="50"/>
      <c r="M298" s="41"/>
      <c r="N298" s="41"/>
      <c r="O298" s="41"/>
      <c r="P298" s="41"/>
      <c r="Q298" s="41"/>
      <c r="R298" s="41"/>
      <c r="S298" s="41"/>
      <c r="T298" s="41"/>
      <c r="U298" s="41"/>
      <c r="V298" s="41"/>
      <c r="W298" s="41"/>
      <c r="X298" s="41"/>
      <c r="Y298" s="41"/>
      <c r="Z298" s="41"/>
    </row>
    <row r="299" spans="1:26" ht="12.75" customHeight="1">
      <c r="A299" s="51"/>
      <c r="B299" s="41"/>
      <c r="C299" s="41"/>
      <c r="D299" s="41"/>
      <c r="E299" s="41"/>
      <c r="F299" s="41"/>
      <c r="G299" s="41"/>
      <c r="H299" s="41"/>
      <c r="I299" s="41"/>
      <c r="J299" s="41"/>
      <c r="K299" s="41"/>
      <c r="L299" s="50"/>
      <c r="M299" s="41"/>
      <c r="N299" s="41"/>
      <c r="O299" s="41"/>
      <c r="P299" s="41"/>
      <c r="Q299" s="41"/>
      <c r="R299" s="41"/>
      <c r="S299" s="41"/>
      <c r="T299" s="41"/>
      <c r="U299" s="41"/>
      <c r="V299" s="41"/>
      <c r="W299" s="41"/>
      <c r="X299" s="41"/>
      <c r="Y299" s="41"/>
      <c r="Z299" s="41"/>
    </row>
    <row r="300" spans="1:26" ht="12.75" customHeight="1">
      <c r="A300" s="51"/>
      <c r="B300" s="41"/>
      <c r="C300" s="41"/>
      <c r="D300" s="41"/>
      <c r="E300" s="41"/>
      <c r="F300" s="41"/>
      <c r="G300" s="41"/>
      <c r="H300" s="41"/>
      <c r="I300" s="41"/>
      <c r="J300" s="41"/>
      <c r="K300" s="41"/>
      <c r="L300" s="50"/>
      <c r="M300" s="41"/>
      <c r="N300" s="41"/>
      <c r="O300" s="41"/>
      <c r="P300" s="41"/>
      <c r="Q300" s="41"/>
      <c r="R300" s="41"/>
      <c r="S300" s="41"/>
      <c r="T300" s="41"/>
      <c r="U300" s="41"/>
      <c r="V300" s="41"/>
      <c r="W300" s="41"/>
      <c r="X300" s="41"/>
      <c r="Y300" s="41"/>
      <c r="Z300" s="41"/>
    </row>
    <row r="301" spans="1:26" ht="12.75" customHeight="1">
      <c r="A301" s="51"/>
      <c r="B301" s="41"/>
      <c r="C301" s="41"/>
      <c r="D301" s="41"/>
      <c r="E301" s="41"/>
      <c r="F301" s="41"/>
      <c r="G301" s="41"/>
      <c r="H301" s="41"/>
      <c r="I301" s="41"/>
      <c r="J301" s="41"/>
      <c r="K301" s="41"/>
      <c r="L301" s="50"/>
      <c r="M301" s="41"/>
      <c r="N301" s="41"/>
      <c r="O301" s="41"/>
      <c r="P301" s="41"/>
      <c r="Q301" s="41"/>
      <c r="R301" s="41"/>
      <c r="S301" s="41"/>
      <c r="T301" s="41"/>
      <c r="U301" s="41"/>
      <c r="V301" s="41"/>
      <c r="W301" s="41"/>
      <c r="X301" s="41"/>
      <c r="Y301" s="41"/>
      <c r="Z301" s="41"/>
    </row>
    <row r="302" spans="1:26" ht="12.75" customHeight="1">
      <c r="A302" s="51"/>
      <c r="B302" s="41"/>
      <c r="C302" s="41"/>
      <c r="D302" s="41"/>
      <c r="E302" s="41"/>
      <c r="F302" s="41"/>
      <c r="G302" s="41"/>
      <c r="H302" s="41"/>
      <c r="I302" s="41"/>
      <c r="J302" s="41"/>
      <c r="K302" s="41"/>
      <c r="L302" s="50"/>
      <c r="M302" s="41"/>
      <c r="N302" s="41"/>
      <c r="O302" s="41"/>
      <c r="P302" s="41"/>
      <c r="Q302" s="41"/>
      <c r="R302" s="41"/>
      <c r="S302" s="41"/>
      <c r="T302" s="41"/>
      <c r="U302" s="41"/>
      <c r="V302" s="41"/>
      <c r="W302" s="41"/>
      <c r="X302" s="41"/>
      <c r="Y302" s="41"/>
      <c r="Z302" s="41"/>
    </row>
    <row r="303" spans="1:26" ht="12.75" customHeight="1">
      <c r="A303" s="51"/>
      <c r="B303" s="41"/>
      <c r="C303" s="41"/>
      <c r="D303" s="41"/>
      <c r="E303" s="41"/>
      <c r="F303" s="41"/>
      <c r="G303" s="41"/>
      <c r="H303" s="41"/>
      <c r="I303" s="41"/>
      <c r="J303" s="41"/>
      <c r="K303" s="41"/>
      <c r="L303" s="50"/>
      <c r="M303" s="41"/>
      <c r="N303" s="41"/>
      <c r="O303" s="41"/>
      <c r="P303" s="41"/>
      <c r="Q303" s="41"/>
      <c r="R303" s="41"/>
      <c r="S303" s="41"/>
      <c r="T303" s="41"/>
      <c r="U303" s="41"/>
      <c r="V303" s="41"/>
      <c r="W303" s="41"/>
      <c r="X303" s="41"/>
      <c r="Y303" s="41"/>
      <c r="Z303" s="41"/>
    </row>
    <row r="304" spans="1:26" ht="12.75" customHeight="1">
      <c r="A304" s="51"/>
      <c r="B304" s="41"/>
      <c r="C304" s="41"/>
      <c r="D304" s="41"/>
      <c r="E304" s="41"/>
      <c r="F304" s="41"/>
      <c r="G304" s="41"/>
      <c r="H304" s="41"/>
      <c r="I304" s="41"/>
      <c r="J304" s="41"/>
      <c r="K304" s="41"/>
      <c r="L304" s="50"/>
      <c r="M304" s="41"/>
      <c r="N304" s="41"/>
      <c r="O304" s="41"/>
      <c r="P304" s="41"/>
      <c r="Q304" s="41"/>
      <c r="R304" s="41"/>
      <c r="S304" s="41"/>
      <c r="T304" s="41"/>
      <c r="U304" s="41"/>
      <c r="V304" s="41"/>
      <c r="W304" s="41"/>
      <c r="X304" s="41"/>
      <c r="Y304" s="41"/>
      <c r="Z304" s="41"/>
    </row>
    <row r="305" spans="1:26" ht="12.75" customHeight="1">
      <c r="A305" s="51"/>
      <c r="B305" s="41"/>
      <c r="C305" s="41"/>
      <c r="D305" s="41"/>
      <c r="E305" s="41"/>
      <c r="F305" s="41"/>
      <c r="G305" s="41"/>
      <c r="H305" s="41"/>
      <c r="I305" s="41"/>
      <c r="J305" s="41"/>
      <c r="K305" s="41"/>
      <c r="L305" s="50"/>
      <c r="M305" s="41"/>
      <c r="N305" s="41"/>
      <c r="O305" s="41"/>
      <c r="P305" s="41"/>
      <c r="Q305" s="41"/>
      <c r="R305" s="41"/>
      <c r="S305" s="41"/>
      <c r="T305" s="41"/>
      <c r="U305" s="41"/>
      <c r="V305" s="41"/>
      <c r="W305" s="41"/>
      <c r="X305" s="41"/>
      <c r="Y305" s="41"/>
      <c r="Z305" s="41"/>
    </row>
    <row r="306" spans="1:26" ht="12.75" customHeight="1">
      <c r="A306" s="51"/>
      <c r="B306" s="41"/>
      <c r="C306" s="41"/>
      <c r="D306" s="41"/>
      <c r="E306" s="41"/>
      <c r="F306" s="41"/>
      <c r="G306" s="41"/>
      <c r="H306" s="41"/>
      <c r="I306" s="41"/>
      <c r="J306" s="41"/>
      <c r="K306" s="41"/>
      <c r="L306" s="50"/>
      <c r="M306" s="41"/>
      <c r="N306" s="41"/>
      <c r="O306" s="41"/>
      <c r="P306" s="41"/>
      <c r="Q306" s="41"/>
      <c r="R306" s="41"/>
      <c r="S306" s="41"/>
      <c r="T306" s="41"/>
      <c r="U306" s="41"/>
      <c r="V306" s="41"/>
      <c r="W306" s="41"/>
      <c r="X306" s="41"/>
      <c r="Y306" s="41"/>
      <c r="Z306" s="41"/>
    </row>
    <row r="307" spans="1:26" ht="12.75" customHeight="1">
      <c r="A307" s="51"/>
      <c r="B307" s="41"/>
      <c r="C307" s="41"/>
      <c r="D307" s="41"/>
      <c r="E307" s="41"/>
      <c r="F307" s="41"/>
      <c r="G307" s="41"/>
      <c r="H307" s="41"/>
      <c r="I307" s="41"/>
      <c r="J307" s="41"/>
      <c r="K307" s="41"/>
      <c r="L307" s="50"/>
      <c r="M307" s="41"/>
      <c r="N307" s="41"/>
      <c r="O307" s="41"/>
      <c r="P307" s="41"/>
      <c r="Q307" s="41"/>
      <c r="R307" s="41"/>
      <c r="S307" s="41"/>
      <c r="T307" s="41"/>
      <c r="U307" s="41"/>
      <c r="V307" s="41"/>
      <c r="W307" s="41"/>
      <c r="X307" s="41"/>
      <c r="Y307" s="41"/>
      <c r="Z307" s="41"/>
    </row>
    <row r="308" spans="1:26" ht="12.75" customHeight="1">
      <c r="A308" s="51"/>
      <c r="B308" s="41"/>
      <c r="C308" s="41"/>
      <c r="D308" s="41"/>
      <c r="E308" s="41"/>
      <c r="F308" s="41"/>
      <c r="G308" s="41"/>
      <c r="H308" s="41"/>
      <c r="I308" s="41"/>
      <c r="J308" s="41"/>
      <c r="K308" s="41"/>
      <c r="L308" s="50"/>
      <c r="M308" s="41"/>
      <c r="N308" s="41"/>
      <c r="O308" s="41"/>
      <c r="P308" s="41"/>
      <c r="Q308" s="41"/>
      <c r="R308" s="41"/>
      <c r="S308" s="41"/>
      <c r="T308" s="41"/>
      <c r="U308" s="41"/>
      <c r="V308" s="41"/>
      <c r="W308" s="41"/>
      <c r="X308" s="41"/>
      <c r="Y308" s="41"/>
      <c r="Z308" s="41"/>
    </row>
    <row r="309" spans="1:26" ht="12.75" customHeight="1">
      <c r="A309" s="51"/>
      <c r="B309" s="41"/>
      <c r="C309" s="41"/>
      <c r="D309" s="41"/>
      <c r="E309" s="41"/>
      <c r="F309" s="41"/>
      <c r="G309" s="41"/>
      <c r="H309" s="41"/>
      <c r="I309" s="41"/>
      <c r="J309" s="41"/>
      <c r="K309" s="41"/>
      <c r="L309" s="50"/>
      <c r="M309" s="41"/>
      <c r="N309" s="41"/>
      <c r="O309" s="41"/>
      <c r="P309" s="41"/>
      <c r="Q309" s="41"/>
      <c r="R309" s="41"/>
      <c r="S309" s="41"/>
      <c r="T309" s="41"/>
      <c r="U309" s="41"/>
      <c r="V309" s="41"/>
      <c r="W309" s="41"/>
      <c r="X309" s="41"/>
      <c r="Y309" s="41"/>
      <c r="Z309" s="41"/>
    </row>
    <row r="310" spans="1:26" ht="12.75" customHeight="1">
      <c r="A310" s="51"/>
      <c r="B310" s="41"/>
      <c r="C310" s="41"/>
      <c r="D310" s="41"/>
      <c r="E310" s="41"/>
      <c r="F310" s="41"/>
      <c r="G310" s="41"/>
      <c r="H310" s="41"/>
      <c r="I310" s="41"/>
      <c r="J310" s="41"/>
      <c r="K310" s="41"/>
      <c r="L310" s="50"/>
      <c r="M310" s="41"/>
      <c r="N310" s="41"/>
      <c r="O310" s="41"/>
      <c r="P310" s="41"/>
      <c r="Q310" s="41"/>
      <c r="R310" s="41"/>
      <c r="S310" s="41"/>
      <c r="T310" s="41"/>
      <c r="U310" s="41"/>
      <c r="V310" s="41"/>
      <c r="W310" s="41"/>
      <c r="X310" s="41"/>
      <c r="Y310" s="41"/>
      <c r="Z310" s="41"/>
    </row>
    <row r="311" spans="1:26" ht="12.75" customHeight="1">
      <c r="A311" s="51"/>
      <c r="B311" s="41"/>
      <c r="C311" s="41"/>
      <c r="D311" s="41"/>
      <c r="E311" s="41"/>
      <c r="F311" s="41"/>
      <c r="G311" s="41"/>
      <c r="H311" s="41"/>
      <c r="I311" s="41"/>
      <c r="J311" s="41"/>
      <c r="K311" s="41"/>
      <c r="L311" s="50"/>
      <c r="M311" s="41"/>
      <c r="N311" s="41"/>
      <c r="O311" s="41"/>
      <c r="P311" s="41"/>
      <c r="Q311" s="41"/>
      <c r="R311" s="41"/>
      <c r="S311" s="41"/>
      <c r="T311" s="41"/>
      <c r="U311" s="41"/>
      <c r="V311" s="41"/>
      <c r="W311" s="41"/>
      <c r="X311" s="41"/>
      <c r="Y311" s="41"/>
      <c r="Z311" s="41"/>
    </row>
    <row r="312" spans="1:26" ht="12.75" customHeight="1">
      <c r="A312" s="51"/>
      <c r="B312" s="41"/>
      <c r="C312" s="41"/>
      <c r="D312" s="41"/>
      <c r="E312" s="41"/>
      <c r="F312" s="41"/>
      <c r="G312" s="41"/>
      <c r="H312" s="41"/>
      <c r="I312" s="41"/>
      <c r="J312" s="41"/>
      <c r="K312" s="41"/>
      <c r="L312" s="50"/>
      <c r="M312" s="41"/>
      <c r="N312" s="41"/>
      <c r="O312" s="41"/>
      <c r="P312" s="41"/>
      <c r="Q312" s="41"/>
      <c r="R312" s="41"/>
      <c r="S312" s="41"/>
      <c r="T312" s="41"/>
      <c r="U312" s="41"/>
      <c r="V312" s="41"/>
      <c r="W312" s="41"/>
      <c r="X312" s="41"/>
      <c r="Y312" s="41"/>
      <c r="Z312" s="41"/>
    </row>
    <row r="313" spans="1:26" ht="12.75" customHeight="1">
      <c r="A313" s="51"/>
      <c r="B313" s="41"/>
      <c r="C313" s="41"/>
      <c r="D313" s="41"/>
      <c r="E313" s="41"/>
      <c r="F313" s="41"/>
      <c r="G313" s="41"/>
      <c r="H313" s="41"/>
      <c r="I313" s="41"/>
      <c r="J313" s="41"/>
      <c r="K313" s="41"/>
      <c r="L313" s="50"/>
      <c r="M313" s="41"/>
      <c r="N313" s="41"/>
      <c r="O313" s="41"/>
      <c r="P313" s="41"/>
      <c r="Q313" s="41"/>
      <c r="R313" s="41"/>
      <c r="S313" s="41"/>
      <c r="T313" s="41"/>
      <c r="U313" s="41"/>
      <c r="V313" s="41"/>
      <c r="W313" s="41"/>
      <c r="X313" s="41"/>
      <c r="Y313" s="41"/>
      <c r="Z313" s="41"/>
    </row>
    <row r="314" spans="1:26" ht="12.75" customHeight="1">
      <c r="A314" s="51"/>
      <c r="B314" s="41"/>
      <c r="C314" s="41"/>
      <c r="D314" s="41"/>
      <c r="E314" s="41"/>
      <c r="F314" s="41"/>
      <c r="G314" s="41"/>
      <c r="H314" s="41"/>
      <c r="I314" s="41"/>
      <c r="J314" s="41"/>
      <c r="K314" s="41"/>
      <c r="L314" s="50"/>
      <c r="M314" s="41"/>
      <c r="N314" s="41"/>
      <c r="O314" s="41"/>
      <c r="P314" s="41"/>
      <c r="Q314" s="41"/>
      <c r="R314" s="41"/>
      <c r="S314" s="41"/>
      <c r="T314" s="41"/>
      <c r="U314" s="41"/>
      <c r="V314" s="41"/>
      <c r="W314" s="41"/>
      <c r="X314" s="41"/>
      <c r="Y314" s="41"/>
      <c r="Z314" s="41"/>
    </row>
    <row r="315" spans="1:26" ht="12.75" customHeight="1">
      <c r="A315" s="51"/>
      <c r="B315" s="41"/>
      <c r="C315" s="41"/>
      <c r="D315" s="41"/>
      <c r="E315" s="41"/>
      <c r="F315" s="41"/>
      <c r="G315" s="41"/>
      <c r="H315" s="41"/>
      <c r="I315" s="41"/>
      <c r="J315" s="41"/>
      <c r="K315" s="41"/>
      <c r="L315" s="50"/>
      <c r="M315" s="41"/>
      <c r="N315" s="41"/>
      <c r="O315" s="41"/>
      <c r="P315" s="41"/>
      <c r="Q315" s="41"/>
      <c r="R315" s="41"/>
      <c r="S315" s="41"/>
      <c r="T315" s="41"/>
      <c r="U315" s="41"/>
      <c r="V315" s="41"/>
      <c r="W315" s="41"/>
      <c r="X315" s="41"/>
      <c r="Y315" s="41"/>
      <c r="Z315" s="41"/>
    </row>
    <row r="316" spans="1:26" ht="12.75" customHeight="1">
      <c r="A316" s="51"/>
      <c r="B316" s="41"/>
      <c r="C316" s="41"/>
      <c r="D316" s="41"/>
      <c r="E316" s="41"/>
      <c r="F316" s="41"/>
      <c r="G316" s="41"/>
      <c r="H316" s="41"/>
      <c r="I316" s="41"/>
      <c r="J316" s="41"/>
      <c r="K316" s="41"/>
      <c r="L316" s="50"/>
      <c r="M316" s="41"/>
      <c r="N316" s="41"/>
      <c r="O316" s="41"/>
      <c r="P316" s="41"/>
      <c r="Q316" s="41"/>
      <c r="R316" s="41"/>
      <c r="S316" s="41"/>
      <c r="T316" s="41"/>
      <c r="U316" s="41"/>
      <c r="V316" s="41"/>
      <c r="W316" s="41"/>
      <c r="X316" s="41"/>
      <c r="Y316" s="41"/>
      <c r="Z316" s="41"/>
    </row>
    <row r="317" spans="1:26" ht="12.75" customHeight="1">
      <c r="A317" s="51"/>
      <c r="B317" s="41"/>
      <c r="C317" s="41"/>
      <c r="D317" s="41"/>
      <c r="E317" s="41"/>
      <c r="F317" s="41"/>
      <c r="G317" s="41"/>
      <c r="H317" s="41"/>
      <c r="I317" s="41"/>
      <c r="J317" s="41"/>
      <c r="K317" s="41"/>
      <c r="L317" s="50"/>
      <c r="M317" s="41"/>
      <c r="N317" s="41"/>
      <c r="O317" s="41"/>
      <c r="P317" s="41"/>
      <c r="Q317" s="41"/>
      <c r="R317" s="41"/>
      <c r="S317" s="41"/>
      <c r="T317" s="41"/>
      <c r="U317" s="41"/>
      <c r="V317" s="41"/>
      <c r="W317" s="41"/>
      <c r="X317" s="41"/>
      <c r="Y317" s="41"/>
      <c r="Z317" s="41"/>
    </row>
    <row r="318" spans="1:26" ht="12.75" customHeight="1">
      <c r="A318" s="51"/>
      <c r="B318" s="41"/>
      <c r="C318" s="41"/>
      <c r="D318" s="41"/>
      <c r="E318" s="41"/>
      <c r="F318" s="41"/>
      <c r="G318" s="41"/>
      <c r="H318" s="41"/>
      <c r="I318" s="41"/>
      <c r="J318" s="41"/>
      <c r="K318" s="41"/>
      <c r="L318" s="50"/>
      <c r="M318" s="41"/>
      <c r="N318" s="41"/>
      <c r="O318" s="41"/>
      <c r="P318" s="41"/>
      <c r="Q318" s="41"/>
      <c r="R318" s="41"/>
      <c r="S318" s="41"/>
      <c r="T318" s="41"/>
      <c r="U318" s="41"/>
      <c r="V318" s="41"/>
      <c r="W318" s="41"/>
      <c r="X318" s="41"/>
      <c r="Y318" s="41"/>
      <c r="Z318" s="41"/>
    </row>
    <row r="319" spans="1:26" ht="12.75" customHeight="1">
      <c r="A319" s="51"/>
      <c r="B319" s="41"/>
      <c r="C319" s="41"/>
      <c r="D319" s="41"/>
      <c r="E319" s="41"/>
      <c r="F319" s="41"/>
      <c r="G319" s="41"/>
      <c r="H319" s="41"/>
      <c r="I319" s="41"/>
      <c r="J319" s="41"/>
      <c r="K319" s="41"/>
      <c r="L319" s="50"/>
      <c r="M319" s="41"/>
      <c r="N319" s="41"/>
      <c r="O319" s="41"/>
      <c r="P319" s="41"/>
      <c r="Q319" s="41"/>
      <c r="R319" s="41"/>
      <c r="S319" s="41"/>
      <c r="T319" s="41"/>
      <c r="U319" s="41"/>
      <c r="V319" s="41"/>
      <c r="W319" s="41"/>
      <c r="X319" s="41"/>
      <c r="Y319" s="41"/>
      <c r="Z319" s="41"/>
    </row>
    <row r="320" spans="1:26" ht="12.75" customHeight="1">
      <c r="A320" s="51"/>
      <c r="B320" s="41"/>
      <c r="C320" s="41"/>
      <c r="D320" s="41"/>
      <c r="E320" s="41"/>
      <c r="F320" s="41"/>
      <c r="G320" s="41"/>
      <c r="H320" s="41"/>
      <c r="I320" s="41"/>
      <c r="J320" s="41"/>
      <c r="K320" s="41"/>
      <c r="L320" s="50"/>
      <c r="M320" s="41"/>
      <c r="N320" s="41"/>
      <c r="O320" s="41"/>
      <c r="P320" s="41"/>
      <c r="Q320" s="41"/>
      <c r="R320" s="41"/>
      <c r="S320" s="41"/>
      <c r="T320" s="41"/>
      <c r="U320" s="41"/>
      <c r="V320" s="41"/>
      <c r="W320" s="41"/>
      <c r="X320" s="41"/>
      <c r="Y320" s="41"/>
      <c r="Z320" s="41"/>
    </row>
    <row r="321" spans="1:26" ht="12.75" customHeight="1">
      <c r="A321" s="51"/>
      <c r="B321" s="41"/>
      <c r="C321" s="41"/>
      <c r="D321" s="41"/>
      <c r="E321" s="41"/>
      <c r="F321" s="41"/>
      <c r="G321" s="41"/>
      <c r="H321" s="41"/>
      <c r="I321" s="41"/>
      <c r="J321" s="41"/>
      <c r="K321" s="41"/>
      <c r="L321" s="50"/>
      <c r="M321" s="41"/>
      <c r="N321" s="41"/>
      <c r="O321" s="41"/>
      <c r="P321" s="41"/>
      <c r="Q321" s="41"/>
      <c r="R321" s="41"/>
      <c r="S321" s="41"/>
      <c r="T321" s="41"/>
      <c r="U321" s="41"/>
      <c r="V321" s="41"/>
      <c r="W321" s="41"/>
      <c r="X321" s="41"/>
      <c r="Y321" s="41"/>
      <c r="Z321" s="41"/>
    </row>
    <row r="322" spans="1:26" ht="12.75" customHeight="1">
      <c r="A322" s="51"/>
      <c r="B322" s="41"/>
      <c r="C322" s="41"/>
      <c r="D322" s="41"/>
      <c r="E322" s="41"/>
      <c r="F322" s="41"/>
      <c r="G322" s="41"/>
      <c r="H322" s="41"/>
      <c r="I322" s="41"/>
      <c r="J322" s="41"/>
      <c r="K322" s="41"/>
      <c r="L322" s="50"/>
      <c r="M322" s="41"/>
      <c r="N322" s="41"/>
      <c r="O322" s="41"/>
      <c r="P322" s="41"/>
      <c r="Q322" s="41"/>
      <c r="R322" s="41"/>
      <c r="S322" s="41"/>
      <c r="T322" s="41"/>
      <c r="U322" s="41"/>
      <c r="V322" s="41"/>
      <c r="W322" s="41"/>
      <c r="X322" s="41"/>
      <c r="Y322" s="41"/>
      <c r="Z322" s="41"/>
    </row>
    <row r="323" spans="1:26" ht="12.75" customHeight="1">
      <c r="A323" s="51"/>
      <c r="B323" s="41"/>
      <c r="C323" s="41"/>
      <c r="D323" s="41"/>
      <c r="E323" s="41"/>
      <c r="F323" s="41"/>
      <c r="G323" s="41"/>
      <c r="H323" s="41"/>
      <c r="I323" s="41"/>
      <c r="J323" s="41"/>
      <c r="K323" s="41"/>
      <c r="L323" s="50"/>
      <c r="M323" s="41"/>
      <c r="N323" s="41"/>
      <c r="O323" s="41"/>
      <c r="P323" s="41"/>
      <c r="Q323" s="41"/>
      <c r="R323" s="41"/>
      <c r="S323" s="41"/>
      <c r="T323" s="41"/>
      <c r="U323" s="41"/>
      <c r="V323" s="41"/>
      <c r="W323" s="41"/>
      <c r="X323" s="41"/>
      <c r="Y323" s="41"/>
      <c r="Z323" s="41"/>
    </row>
    <row r="324" spans="1:26" ht="12.75" customHeight="1">
      <c r="A324" s="51"/>
      <c r="B324" s="41"/>
      <c r="C324" s="41"/>
      <c r="D324" s="41"/>
      <c r="E324" s="41"/>
      <c r="F324" s="41"/>
      <c r="G324" s="41"/>
      <c r="H324" s="41"/>
      <c r="I324" s="41"/>
      <c r="J324" s="41"/>
      <c r="K324" s="41"/>
      <c r="L324" s="50"/>
      <c r="M324" s="41"/>
      <c r="N324" s="41"/>
      <c r="O324" s="41"/>
      <c r="P324" s="41"/>
      <c r="Q324" s="41"/>
      <c r="R324" s="41"/>
      <c r="S324" s="41"/>
      <c r="T324" s="41"/>
      <c r="U324" s="41"/>
      <c r="V324" s="41"/>
      <c r="W324" s="41"/>
      <c r="X324" s="41"/>
      <c r="Y324" s="41"/>
      <c r="Z324" s="41"/>
    </row>
    <row r="325" spans="1:26" ht="12.75" customHeight="1">
      <c r="A325" s="51"/>
      <c r="B325" s="41"/>
      <c r="C325" s="41"/>
      <c r="D325" s="41"/>
      <c r="E325" s="41"/>
      <c r="F325" s="41"/>
      <c r="G325" s="41"/>
      <c r="H325" s="41"/>
      <c r="I325" s="41"/>
      <c r="J325" s="41"/>
      <c r="K325" s="41"/>
      <c r="L325" s="50"/>
      <c r="M325" s="41"/>
      <c r="N325" s="41"/>
      <c r="O325" s="41"/>
      <c r="P325" s="41"/>
      <c r="Q325" s="41"/>
      <c r="R325" s="41"/>
      <c r="S325" s="41"/>
      <c r="T325" s="41"/>
      <c r="U325" s="41"/>
      <c r="V325" s="41"/>
      <c r="W325" s="41"/>
      <c r="X325" s="41"/>
      <c r="Y325" s="41"/>
      <c r="Z325" s="41"/>
    </row>
    <row r="326" spans="1:26" ht="12.75" customHeight="1">
      <c r="A326" s="51"/>
      <c r="B326" s="41"/>
      <c r="C326" s="41"/>
      <c r="D326" s="41"/>
      <c r="E326" s="41"/>
      <c r="F326" s="41"/>
      <c r="G326" s="41"/>
      <c r="H326" s="41"/>
      <c r="I326" s="41"/>
      <c r="J326" s="41"/>
      <c r="K326" s="41"/>
      <c r="L326" s="50"/>
      <c r="M326" s="41"/>
      <c r="N326" s="41"/>
      <c r="O326" s="41"/>
      <c r="P326" s="41"/>
      <c r="Q326" s="41"/>
      <c r="R326" s="41"/>
      <c r="S326" s="41"/>
      <c r="T326" s="41"/>
      <c r="U326" s="41"/>
      <c r="V326" s="41"/>
      <c r="W326" s="41"/>
      <c r="X326" s="41"/>
      <c r="Y326" s="41"/>
      <c r="Z326" s="41"/>
    </row>
    <row r="327" spans="1:26" ht="12.75" customHeight="1">
      <c r="A327" s="51"/>
      <c r="B327" s="41"/>
      <c r="C327" s="41"/>
      <c r="D327" s="41"/>
      <c r="E327" s="41"/>
      <c r="F327" s="41"/>
      <c r="G327" s="41"/>
      <c r="H327" s="41"/>
      <c r="I327" s="41"/>
      <c r="J327" s="41"/>
      <c r="K327" s="41"/>
      <c r="L327" s="50"/>
      <c r="M327" s="41"/>
      <c r="N327" s="41"/>
      <c r="O327" s="41"/>
      <c r="P327" s="41"/>
      <c r="Q327" s="41"/>
      <c r="R327" s="41"/>
      <c r="S327" s="41"/>
      <c r="T327" s="41"/>
      <c r="U327" s="41"/>
      <c r="V327" s="41"/>
      <c r="W327" s="41"/>
      <c r="X327" s="41"/>
      <c r="Y327" s="41"/>
      <c r="Z327" s="41"/>
    </row>
    <row r="328" spans="1:26" ht="12.75" customHeight="1">
      <c r="A328" s="51"/>
      <c r="B328" s="41"/>
      <c r="C328" s="41"/>
      <c r="D328" s="41"/>
      <c r="E328" s="41"/>
      <c r="F328" s="41"/>
      <c r="G328" s="41"/>
      <c r="H328" s="41"/>
      <c r="I328" s="41"/>
      <c r="J328" s="41"/>
      <c r="K328" s="41"/>
      <c r="L328" s="50"/>
      <c r="M328" s="41"/>
      <c r="N328" s="41"/>
      <c r="O328" s="41"/>
      <c r="P328" s="41"/>
      <c r="Q328" s="41"/>
      <c r="R328" s="41"/>
      <c r="S328" s="41"/>
      <c r="T328" s="41"/>
      <c r="U328" s="41"/>
      <c r="V328" s="41"/>
      <c r="W328" s="41"/>
      <c r="X328" s="41"/>
      <c r="Y328" s="41"/>
      <c r="Z328" s="41"/>
    </row>
    <row r="329" spans="1:26" ht="12.75" customHeight="1">
      <c r="A329" s="51"/>
      <c r="B329" s="41"/>
      <c r="C329" s="41"/>
      <c r="D329" s="41"/>
      <c r="E329" s="41"/>
      <c r="F329" s="41"/>
      <c r="G329" s="41"/>
      <c r="H329" s="41"/>
      <c r="I329" s="41"/>
      <c r="J329" s="41"/>
      <c r="K329" s="41"/>
      <c r="L329" s="50"/>
      <c r="M329" s="41"/>
      <c r="N329" s="41"/>
      <c r="O329" s="41"/>
      <c r="P329" s="41"/>
      <c r="Q329" s="41"/>
      <c r="R329" s="41"/>
      <c r="S329" s="41"/>
      <c r="T329" s="41"/>
      <c r="U329" s="41"/>
      <c r="V329" s="41"/>
      <c r="W329" s="41"/>
      <c r="X329" s="41"/>
      <c r="Y329" s="41"/>
      <c r="Z329" s="41"/>
    </row>
    <row r="330" spans="1:26" ht="12.75" customHeight="1">
      <c r="A330" s="51"/>
      <c r="B330" s="41"/>
      <c r="C330" s="41"/>
      <c r="D330" s="41"/>
      <c r="E330" s="41"/>
      <c r="F330" s="41"/>
      <c r="G330" s="41"/>
      <c r="H330" s="41"/>
      <c r="I330" s="41"/>
      <c r="J330" s="41"/>
      <c r="K330" s="41"/>
      <c r="L330" s="50"/>
      <c r="M330" s="41"/>
      <c r="N330" s="41"/>
      <c r="O330" s="41"/>
      <c r="P330" s="41"/>
      <c r="Q330" s="41"/>
      <c r="R330" s="41"/>
      <c r="S330" s="41"/>
      <c r="T330" s="41"/>
      <c r="U330" s="41"/>
      <c r="V330" s="41"/>
      <c r="W330" s="41"/>
      <c r="X330" s="41"/>
      <c r="Y330" s="41"/>
      <c r="Z330" s="41"/>
    </row>
    <row r="331" spans="1:26" ht="12.75" customHeight="1">
      <c r="A331" s="51"/>
      <c r="B331" s="41"/>
      <c r="C331" s="41"/>
      <c r="D331" s="41"/>
      <c r="E331" s="41"/>
      <c r="F331" s="41"/>
      <c r="G331" s="41"/>
      <c r="H331" s="41"/>
      <c r="I331" s="41"/>
      <c r="J331" s="41"/>
      <c r="K331" s="41"/>
      <c r="L331" s="50"/>
      <c r="M331" s="41"/>
      <c r="N331" s="41"/>
      <c r="O331" s="41"/>
      <c r="P331" s="41"/>
      <c r="Q331" s="41"/>
      <c r="R331" s="41"/>
      <c r="S331" s="41"/>
      <c r="T331" s="41"/>
      <c r="U331" s="41"/>
      <c r="V331" s="41"/>
      <c r="W331" s="41"/>
      <c r="X331" s="41"/>
      <c r="Y331" s="41"/>
      <c r="Z331" s="41"/>
    </row>
    <row r="332" spans="1:26" ht="12.75" customHeight="1">
      <c r="A332" s="51"/>
      <c r="B332" s="41"/>
      <c r="C332" s="41"/>
      <c r="D332" s="41"/>
      <c r="E332" s="41"/>
      <c r="F332" s="41"/>
      <c r="G332" s="41"/>
      <c r="H332" s="41"/>
      <c r="I332" s="41"/>
      <c r="J332" s="41"/>
      <c r="K332" s="41"/>
      <c r="L332" s="50"/>
      <c r="M332" s="41"/>
      <c r="N332" s="41"/>
      <c r="O332" s="41"/>
      <c r="P332" s="41"/>
      <c r="Q332" s="41"/>
      <c r="R332" s="41"/>
      <c r="S332" s="41"/>
      <c r="T332" s="41"/>
      <c r="U332" s="41"/>
      <c r="V332" s="41"/>
      <c r="W332" s="41"/>
      <c r="X332" s="41"/>
      <c r="Y332" s="41"/>
      <c r="Z332" s="41"/>
    </row>
    <row r="333" spans="1:26" ht="12.75" customHeight="1">
      <c r="A333" s="51"/>
      <c r="B333" s="41"/>
      <c r="C333" s="41"/>
      <c r="D333" s="41"/>
      <c r="E333" s="41"/>
      <c r="F333" s="41"/>
      <c r="G333" s="41"/>
      <c r="H333" s="41"/>
      <c r="I333" s="41"/>
      <c r="J333" s="41"/>
      <c r="K333" s="41"/>
      <c r="L333" s="50"/>
      <c r="M333" s="41"/>
      <c r="N333" s="41"/>
      <c r="O333" s="41"/>
      <c r="P333" s="41"/>
      <c r="Q333" s="41"/>
      <c r="R333" s="41"/>
      <c r="S333" s="41"/>
      <c r="T333" s="41"/>
      <c r="U333" s="41"/>
      <c r="V333" s="41"/>
      <c r="W333" s="41"/>
      <c r="X333" s="41"/>
      <c r="Y333" s="41"/>
      <c r="Z333" s="41"/>
    </row>
    <row r="334" spans="1:26" ht="12.75" customHeight="1">
      <c r="A334" s="51"/>
      <c r="B334" s="41"/>
      <c r="C334" s="41"/>
      <c r="D334" s="41"/>
      <c r="E334" s="41"/>
      <c r="F334" s="41"/>
      <c r="G334" s="41"/>
      <c r="H334" s="41"/>
      <c r="I334" s="41"/>
      <c r="J334" s="41"/>
      <c r="K334" s="41"/>
      <c r="L334" s="50"/>
      <c r="M334" s="41"/>
      <c r="N334" s="41"/>
      <c r="O334" s="41"/>
      <c r="P334" s="41"/>
      <c r="Q334" s="41"/>
      <c r="R334" s="41"/>
      <c r="S334" s="41"/>
      <c r="T334" s="41"/>
      <c r="U334" s="41"/>
      <c r="V334" s="41"/>
      <c r="W334" s="41"/>
      <c r="X334" s="41"/>
      <c r="Y334" s="41"/>
      <c r="Z334" s="41"/>
    </row>
    <row r="335" spans="1:26" ht="12.75" customHeight="1">
      <c r="A335" s="51"/>
      <c r="B335" s="41"/>
      <c r="C335" s="41"/>
      <c r="D335" s="41"/>
      <c r="E335" s="41"/>
      <c r="F335" s="41"/>
      <c r="G335" s="41"/>
      <c r="H335" s="41"/>
      <c r="I335" s="41"/>
      <c r="J335" s="41"/>
      <c r="K335" s="41"/>
      <c r="L335" s="50"/>
      <c r="M335" s="41"/>
      <c r="N335" s="41"/>
      <c r="O335" s="41"/>
      <c r="P335" s="41"/>
      <c r="Q335" s="41"/>
      <c r="R335" s="41"/>
      <c r="S335" s="41"/>
      <c r="T335" s="41"/>
      <c r="U335" s="41"/>
      <c r="V335" s="41"/>
      <c r="W335" s="41"/>
      <c r="X335" s="41"/>
      <c r="Y335" s="41"/>
      <c r="Z335" s="41"/>
    </row>
    <row r="336" spans="1:26" ht="12.75" customHeight="1">
      <c r="A336" s="51"/>
      <c r="B336" s="41"/>
      <c r="C336" s="41"/>
      <c r="D336" s="41"/>
      <c r="E336" s="41"/>
      <c r="F336" s="41"/>
      <c r="G336" s="41"/>
      <c r="H336" s="41"/>
      <c r="I336" s="41"/>
      <c r="J336" s="41"/>
      <c r="K336" s="41"/>
      <c r="L336" s="50"/>
      <c r="M336" s="41"/>
      <c r="N336" s="41"/>
      <c r="O336" s="41"/>
      <c r="P336" s="41"/>
      <c r="Q336" s="41"/>
      <c r="R336" s="41"/>
      <c r="S336" s="41"/>
      <c r="T336" s="41"/>
      <c r="U336" s="41"/>
      <c r="V336" s="41"/>
      <c r="W336" s="41"/>
      <c r="X336" s="41"/>
      <c r="Y336" s="41"/>
      <c r="Z336" s="41"/>
    </row>
    <row r="337" spans="1:26" ht="12.75" customHeight="1">
      <c r="A337" s="51"/>
      <c r="B337" s="41"/>
      <c r="C337" s="41"/>
      <c r="D337" s="41"/>
      <c r="E337" s="41"/>
      <c r="F337" s="41"/>
      <c r="G337" s="41"/>
      <c r="H337" s="41"/>
      <c r="I337" s="41"/>
      <c r="J337" s="41"/>
      <c r="K337" s="41"/>
      <c r="L337" s="50"/>
      <c r="M337" s="41"/>
      <c r="N337" s="41"/>
      <c r="O337" s="41"/>
      <c r="P337" s="41"/>
      <c r="Q337" s="41"/>
      <c r="R337" s="41"/>
      <c r="S337" s="41"/>
      <c r="T337" s="41"/>
      <c r="U337" s="41"/>
      <c r="V337" s="41"/>
      <c r="W337" s="41"/>
      <c r="X337" s="41"/>
      <c r="Y337" s="41"/>
      <c r="Z337" s="41"/>
    </row>
    <row r="338" spans="1:26" ht="12.75" customHeight="1">
      <c r="A338" s="51"/>
      <c r="B338" s="41"/>
      <c r="C338" s="41"/>
      <c r="D338" s="41"/>
      <c r="E338" s="41"/>
      <c r="F338" s="41"/>
      <c r="G338" s="41"/>
      <c r="H338" s="41"/>
      <c r="I338" s="41"/>
      <c r="J338" s="41"/>
      <c r="K338" s="41"/>
      <c r="L338" s="50"/>
      <c r="M338" s="41"/>
      <c r="N338" s="41"/>
      <c r="O338" s="41"/>
      <c r="P338" s="41"/>
      <c r="Q338" s="41"/>
      <c r="R338" s="41"/>
      <c r="S338" s="41"/>
      <c r="T338" s="41"/>
      <c r="U338" s="41"/>
      <c r="V338" s="41"/>
      <c r="W338" s="41"/>
      <c r="X338" s="41"/>
      <c r="Y338" s="41"/>
      <c r="Z338" s="41"/>
    </row>
    <row r="339" spans="1:26" ht="12.75" customHeight="1">
      <c r="A339" s="51"/>
      <c r="B339" s="41"/>
      <c r="C339" s="41"/>
      <c r="D339" s="41"/>
      <c r="E339" s="41"/>
      <c r="F339" s="41"/>
      <c r="G339" s="41"/>
      <c r="H339" s="41"/>
      <c r="I339" s="41"/>
      <c r="J339" s="41"/>
      <c r="K339" s="41"/>
      <c r="L339" s="50"/>
      <c r="M339" s="41"/>
      <c r="N339" s="41"/>
      <c r="O339" s="41"/>
      <c r="P339" s="41"/>
      <c r="Q339" s="41"/>
      <c r="R339" s="41"/>
      <c r="S339" s="41"/>
      <c r="T339" s="41"/>
      <c r="U339" s="41"/>
      <c r="V339" s="41"/>
      <c r="W339" s="41"/>
      <c r="X339" s="41"/>
      <c r="Y339" s="41"/>
      <c r="Z339" s="41"/>
    </row>
    <row r="340" spans="1:26" ht="12.75" customHeight="1">
      <c r="A340" s="51"/>
      <c r="B340" s="41"/>
      <c r="C340" s="41"/>
      <c r="D340" s="41"/>
      <c r="E340" s="41"/>
      <c r="F340" s="41"/>
      <c r="G340" s="41"/>
      <c r="H340" s="41"/>
      <c r="I340" s="41"/>
      <c r="J340" s="41"/>
      <c r="K340" s="41"/>
      <c r="L340" s="50"/>
      <c r="M340" s="41"/>
      <c r="N340" s="41"/>
      <c r="O340" s="41"/>
      <c r="P340" s="41"/>
      <c r="Q340" s="41"/>
      <c r="R340" s="41"/>
      <c r="S340" s="41"/>
      <c r="T340" s="41"/>
      <c r="U340" s="41"/>
      <c r="V340" s="41"/>
      <c r="W340" s="41"/>
      <c r="X340" s="41"/>
      <c r="Y340" s="41"/>
      <c r="Z340" s="41"/>
    </row>
    <row r="341" spans="1:26" ht="12.75" customHeight="1">
      <c r="A341" s="51"/>
      <c r="B341" s="41"/>
      <c r="C341" s="41"/>
      <c r="D341" s="41"/>
      <c r="E341" s="41"/>
      <c r="F341" s="41"/>
      <c r="G341" s="41"/>
      <c r="H341" s="41"/>
      <c r="I341" s="41"/>
      <c r="J341" s="41"/>
      <c r="K341" s="41"/>
      <c r="L341" s="50"/>
      <c r="M341" s="41"/>
      <c r="N341" s="41"/>
      <c r="O341" s="41"/>
      <c r="P341" s="41"/>
      <c r="Q341" s="41"/>
      <c r="R341" s="41"/>
      <c r="S341" s="41"/>
      <c r="T341" s="41"/>
      <c r="U341" s="41"/>
      <c r="V341" s="41"/>
      <c r="W341" s="41"/>
      <c r="X341" s="41"/>
      <c r="Y341" s="41"/>
      <c r="Z341" s="41"/>
    </row>
    <row r="342" spans="1:26" ht="12.75" customHeight="1">
      <c r="A342" s="51"/>
      <c r="B342" s="41"/>
      <c r="C342" s="41"/>
      <c r="D342" s="41"/>
      <c r="E342" s="41"/>
      <c r="F342" s="41"/>
      <c r="G342" s="41"/>
      <c r="H342" s="41"/>
      <c r="I342" s="41"/>
      <c r="J342" s="41"/>
      <c r="K342" s="41"/>
      <c r="L342" s="50"/>
      <c r="M342" s="41"/>
      <c r="N342" s="41"/>
      <c r="O342" s="41"/>
      <c r="P342" s="41"/>
      <c r="Q342" s="41"/>
      <c r="R342" s="41"/>
      <c r="S342" s="41"/>
      <c r="T342" s="41"/>
      <c r="U342" s="41"/>
      <c r="V342" s="41"/>
      <c r="W342" s="41"/>
      <c r="X342" s="41"/>
      <c r="Y342" s="41"/>
      <c r="Z342" s="41"/>
    </row>
    <row r="343" spans="1:26" ht="12.75" customHeight="1">
      <c r="A343" s="51"/>
      <c r="B343" s="41"/>
      <c r="C343" s="41"/>
      <c r="D343" s="41"/>
      <c r="E343" s="41"/>
      <c r="F343" s="41"/>
      <c r="G343" s="41"/>
      <c r="H343" s="41"/>
      <c r="I343" s="41"/>
      <c r="J343" s="41"/>
      <c r="K343" s="41"/>
      <c r="L343" s="50"/>
      <c r="M343" s="41"/>
      <c r="N343" s="41"/>
      <c r="O343" s="41"/>
      <c r="P343" s="41"/>
      <c r="Q343" s="41"/>
      <c r="R343" s="41"/>
      <c r="S343" s="41"/>
      <c r="T343" s="41"/>
      <c r="U343" s="41"/>
      <c r="V343" s="41"/>
      <c r="W343" s="41"/>
      <c r="X343" s="41"/>
      <c r="Y343" s="41"/>
      <c r="Z343" s="41"/>
    </row>
    <row r="344" spans="1:26" ht="12.75" customHeight="1">
      <c r="A344" s="51"/>
      <c r="B344" s="41"/>
      <c r="C344" s="41"/>
      <c r="D344" s="41"/>
      <c r="E344" s="41"/>
      <c r="F344" s="41"/>
      <c r="G344" s="41"/>
      <c r="H344" s="41"/>
      <c r="I344" s="41"/>
      <c r="J344" s="41"/>
      <c r="K344" s="41"/>
      <c r="L344" s="50"/>
      <c r="M344" s="41"/>
      <c r="N344" s="41"/>
      <c r="O344" s="41"/>
      <c r="P344" s="41"/>
      <c r="Q344" s="41"/>
      <c r="R344" s="41"/>
      <c r="S344" s="41"/>
      <c r="T344" s="41"/>
      <c r="U344" s="41"/>
      <c r="V344" s="41"/>
      <c r="W344" s="41"/>
      <c r="X344" s="41"/>
      <c r="Y344" s="41"/>
      <c r="Z344" s="41"/>
    </row>
    <row r="345" spans="1:26" ht="12.75" customHeight="1">
      <c r="A345" s="51"/>
      <c r="B345" s="41"/>
      <c r="C345" s="41"/>
      <c r="D345" s="41"/>
      <c r="E345" s="41"/>
      <c r="F345" s="41"/>
      <c r="G345" s="41"/>
      <c r="H345" s="41"/>
      <c r="I345" s="41"/>
      <c r="J345" s="41"/>
      <c r="K345" s="41"/>
      <c r="L345" s="50"/>
      <c r="M345" s="41"/>
      <c r="N345" s="41"/>
      <c r="O345" s="41"/>
      <c r="P345" s="41"/>
      <c r="Q345" s="41"/>
      <c r="R345" s="41"/>
      <c r="S345" s="41"/>
      <c r="T345" s="41"/>
      <c r="U345" s="41"/>
      <c r="V345" s="41"/>
      <c r="W345" s="41"/>
      <c r="X345" s="41"/>
      <c r="Y345" s="41"/>
      <c r="Z345" s="41"/>
    </row>
    <row r="346" spans="1:26" ht="12.75" customHeight="1">
      <c r="A346" s="51"/>
      <c r="B346" s="41"/>
      <c r="C346" s="41"/>
      <c r="D346" s="41"/>
      <c r="E346" s="41"/>
      <c r="F346" s="41"/>
      <c r="G346" s="41"/>
      <c r="H346" s="41"/>
      <c r="I346" s="41"/>
      <c r="J346" s="41"/>
      <c r="K346" s="41"/>
      <c r="L346" s="50"/>
      <c r="M346" s="41"/>
      <c r="N346" s="41"/>
      <c r="O346" s="41"/>
      <c r="P346" s="41"/>
      <c r="Q346" s="41"/>
      <c r="R346" s="41"/>
      <c r="S346" s="41"/>
      <c r="T346" s="41"/>
      <c r="U346" s="41"/>
      <c r="V346" s="41"/>
      <c r="W346" s="41"/>
      <c r="X346" s="41"/>
      <c r="Y346" s="41"/>
      <c r="Z346" s="41"/>
    </row>
    <row r="347" spans="1:26" ht="12.75" customHeight="1">
      <c r="A347" s="51"/>
      <c r="B347" s="41"/>
      <c r="C347" s="41"/>
      <c r="D347" s="41"/>
      <c r="E347" s="41"/>
      <c r="F347" s="41"/>
      <c r="G347" s="41"/>
      <c r="H347" s="41"/>
      <c r="I347" s="41"/>
      <c r="J347" s="41"/>
      <c r="K347" s="41"/>
      <c r="L347" s="50"/>
      <c r="M347" s="41"/>
      <c r="N347" s="41"/>
      <c r="O347" s="41"/>
      <c r="P347" s="41"/>
      <c r="Q347" s="41"/>
      <c r="R347" s="41"/>
      <c r="S347" s="41"/>
      <c r="T347" s="41"/>
      <c r="U347" s="41"/>
      <c r="V347" s="41"/>
      <c r="W347" s="41"/>
      <c r="X347" s="41"/>
      <c r="Y347" s="41"/>
      <c r="Z347" s="41"/>
    </row>
    <row r="348" spans="1:26" ht="12.75" customHeight="1">
      <c r="A348" s="51"/>
      <c r="B348" s="41"/>
      <c r="C348" s="41"/>
      <c r="D348" s="41"/>
      <c r="E348" s="41"/>
      <c r="F348" s="41"/>
      <c r="G348" s="41"/>
      <c r="H348" s="41"/>
      <c r="I348" s="41"/>
      <c r="J348" s="41"/>
      <c r="K348" s="41"/>
      <c r="L348" s="50"/>
      <c r="M348" s="41"/>
      <c r="N348" s="41"/>
      <c r="O348" s="41"/>
      <c r="P348" s="41"/>
      <c r="Q348" s="41"/>
      <c r="R348" s="41"/>
      <c r="S348" s="41"/>
      <c r="T348" s="41"/>
      <c r="U348" s="41"/>
      <c r="V348" s="41"/>
      <c r="W348" s="41"/>
      <c r="X348" s="41"/>
      <c r="Y348" s="41"/>
      <c r="Z348" s="41"/>
    </row>
    <row r="349" spans="1:26" ht="12.75" customHeight="1">
      <c r="A349" s="51"/>
      <c r="B349" s="41"/>
      <c r="C349" s="41"/>
      <c r="D349" s="41"/>
      <c r="E349" s="41"/>
      <c r="F349" s="41"/>
      <c r="G349" s="41"/>
      <c r="H349" s="41"/>
      <c r="I349" s="41"/>
      <c r="J349" s="41"/>
      <c r="K349" s="41"/>
      <c r="L349" s="50"/>
      <c r="M349" s="41"/>
      <c r="N349" s="41"/>
      <c r="O349" s="41"/>
      <c r="P349" s="41"/>
      <c r="Q349" s="41"/>
      <c r="R349" s="41"/>
      <c r="S349" s="41"/>
      <c r="T349" s="41"/>
      <c r="U349" s="41"/>
      <c r="V349" s="41"/>
      <c r="W349" s="41"/>
      <c r="X349" s="41"/>
      <c r="Y349" s="41"/>
      <c r="Z349" s="41"/>
    </row>
    <row r="350" spans="1:26" ht="12.75" customHeight="1">
      <c r="A350" s="51"/>
      <c r="B350" s="41"/>
      <c r="C350" s="41"/>
      <c r="D350" s="41"/>
      <c r="E350" s="41"/>
      <c r="F350" s="41"/>
      <c r="G350" s="41"/>
      <c r="H350" s="41"/>
      <c r="I350" s="41"/>
      <c r="J350" s="41"/>
      <c r="K350" s="41"/>
      <c r="L350" s="50"/>
      <c r="M350" s="41"/>
      <c r="N350" s="41"/>
      <c r="O350" s="41"/>
      <c r="P350" s="41"/>
      <c r="Q350" s="41"/>
      <c r="R350" s="41"/>
      <c r="S350" s="41"/>
      <c r="T350" s="41"/>
      <c r="U350" s="41"/>
      <c r="V350" s="41"/>
      <c r="W350" s="41"/>
      <c r="X350" s="41"/>
      <c r="Y350" s="41"/>
      <c r="Z350" s="41"/>
    </row>
    <row r="351" spans="1:26" ht="12.75" customHeight="1">
      <c r="A351" s="51"/>
      <c r="B351" s="41"/>
      <c r="C351" s="41"/>
      <c r="D351" s="41"/>
      <c r="E351" s="41"/>
      <c r="F351" s="41"/>
      <c r="G351" s="41"/>
      <c r="H351" s="41"/>
      <c r="I351" s="41"/>
      <c r="J351" s="41"/>
      <c r="K351" s="41"/>
      <c r="L351" s="50"/>
      <c r="M351" s="41"/>
      <c r="N351" s="41"/>
      <c r="O351" s="41"/>
      <c r="P351" s="41"/>
      <c r="Q351" s="41"/>
      <c r="R351" s="41"/>
      <c r="S351" s="41"/>
      <c r="T351" s="41"/>
      <c r="U351" s="41"/>
      <c r="V351" s="41"/>
      <c r="W351" s="41"/>
      <c r="X351" s="41"/>
      <c r="Y351" s="41"/>
      <c r="Z351" s="41"/>
    </row>
    <row r="352" spans="1:26" ht="12.75" customHeight="1">
      <c r="A352" s="51"/>
      <c r="B352" s="41"/>
      <c r="C352" s="41"/>
      <c r="D352" s="41"/>
      <c r="E352" s="41"/>
      <c r="F352" s="41"/>
      <c r="G352" s="41"/>
      <c r="H352" s="41"/>
      <c r="I352" s="41"/>
      <c r="J352" s="41"/>
      <c r="K352" s="41"/>
      <c r="L352" s="50"/>
      <c r="M352" s="41"/>
      <c r="N352" s="41"/>
      <c r="O352" s="41"/>
      <c r="P352" s="41"/>
      <c r="Q352" s="41"/>
      <c r="R352" s="41"/>
      <c r="S352" s="41"/>
      <c r="T352" s="41"/>
      <c r="U352" s="41"/>
      <c r="V352" s="41"/>
      <c r="W352" s="41"/>
      <c r="X352" s="41"/>
      <c r="Y352" s="41"/>
      <c r="Z352" s="41"/>
    </row>
    <row r="353" spans="1:26" ht="12.75" customHeight="1">
      <c r="A353" s="51"/>
      <c r="B353" s="41"/>
      <c r="C353" s="41"/>
      <c r="D353" s="41"/>
      <c r="E353" s="41"/>
      <c r="F353" s="41"/>
      <c r="G353" s="41"/>
      <c r="H353" s="41"/>
      <c r="I353" s="41"/>
      <c r="J353" s="41"/>
      <c r="K353" s="41"/>
      <c r="L353" s="50"/>
      <c r="M353" s="41"/>
      <c r="N353" s="41"/>
      <c r="O353" s="41"/>
      <c r="P353" s="41"/>
      <c r="Q353" s="41"/>
      <c r="R353" s="41"/>
      <c r="S353" s="41"/>
      <c r="T353" s="41"/>
      <c r="U353" s="41"/>
      <c r="V353" s="41"/>
      <c r="W353" s="41"/>
      <c r="X353" s="41"/>
      <c r="Y353" s="41"/>
      <c r="Z353" s="41"/>
    </row>
    <row r="354" spans="1:26" ht="12.75" customHeight="1">
      <c r="A354" s="51"/>
      <c r="B354" s="41"/>
      <c r="C354" s="41"/>
      <c r="D354" s="41"/>
      <c r="E354" s="41"/>
      <c r="F354" s="41"/>
      <c r="G354" s="41"/>
      <c r="H354" s="41"/>
      <c r="I354" s="41"/>
      <c r="J354" s="41"/>
      <c r="K354" s="41"/>
      <c r="L354" s="50"/>
      <c r="M354" s="41"/>
      <c r="N354" s="41"/>
      <c r="O354" s="41"/>
      <c r="P354" s="41"/>
      <c r="Q354" s="41"/>
      <c r="R354" s="41"/>
      <c r="S354" s="41"/>
      <c r="T354" s="41"/>
      <c r="U354" s="41"/>
      <c r="V354" s="41"/>
      <c r="W354" s="41"/>
      <c r="X354" s="41"/>
      <c r="Y354" s="41"/>
      <c r="Z354" s="41"/>
    </row>
    <row r="355" spans="1:26" ht="12.75" customHeight="1">
      <c r="A355" s="51"/>
      <c r="B355" s="41"/>
      <c r="C355" s="41"/>
      <c r="D355" s="41"/>
      <c r="E355" s="41"/>
      <c r="F355" s="41"/>
      <c r="G355" s="41"/>
      <c r="H355" s="41"/>
      <c r="I355" s="41"/>
      <c r="J355" s="41"/>
      <c r="K355" s="41"/>
      <c r="L355" s="50"/>
      <c r="M355" s="41"/>
      <c r="N355" s="41"/>
      <c r="O355" s="41"/>
      <c r="P355" s="41"/>
      <c r="Q355" s="41"/>
      <c r="R355" s="41"/>
      <c r="S355" s="41"/>
      <c r="T355" s="41"/>
      <c r="U355" s="41"/>
      <c r="V355" s="41"/>
      <c r="W355" s="41"/>
      <c r="X355" s="41"/>
      <c r="Y355" s="41"/>
      <c r="Z355" s="41"/>
    </row>
    <row r="356" spans="1:26" ht="12.75" customHeight="1">
      <c r="A356" s="51"/>
      <c r="B356" s="41"/>
      <c r="C356" s="41"/>
      <c r="D356" s="41"/>
      <c r="E356" s="41"/>
      <c r="F356" s="41"/>
      <c r="G356" s="41"/>
      <c r="H356" s="41"/>
      <c r="I356" s="41"/>
      <c r="J356" s="41"/>
      <c r="K356" s="41"/>
      <c r="L356" s="50"/>
      <c r="M356" s="41"/>
      <c r="N356" s="41"/>
      <c r="O356" s="41"/>
      <c r="P356" s="41"/>
      <c r="Q356" s="41"/>
      <c r="R356" s="41"/>
      <c r="S356" s="41"/>
      <c r="T356" s="41"/>
      <c r="U356" s="41"/>
      <c r="V356" s="41"/>
      <c r="W356" s="41"/>
      <c r="X356" s="41"/>
      <c r="Y356" s="41"/>
      <c r="Z356" s="41"/>
    </row>
    <row r="357" spans="1:26" ht="12.75" customHeight="1">
      <c r="A357" s="51"/>
      <c r="B357" s="41"/>
      <c r="C357" s="41"/>
      <c r="D357" s="41"/>
      <c r="E357" s="41"/>
      <c r="F357" s="41"/>
      <c r="G357" s="41"/>
      <c r="H357" s="41"/>
      <c r="I357" s="41"/>
      <c r="J357" s="41"/>
      <c r="K357" s="41"/>
      <c r="L357" s="50"/>
      <c r="M357" s="41"/>
      <c r="N357" s="41"/>
      <c r="O357" s="41"/>
      <c r="P357" s="41"/>
      <c r="Q357" s="41"/>
      <c r="R357" s="41"/>
      <c r="S357" s="41"/>
      <c r="T357" s="41"/>
      <c r="U357" s="41"/>
      <c r="V357" s="41"/>
      <c r="W357" s="41"/>
      <c r="X357" s="41"/>
      <c r="Y357" s="41"/>
      <c r="Z357" s="41"/>
    </row>
    <row r="358" spans="1:26" ht="12.75" customHeight="1">
      <c r="A358" s="51"/>
      <c r="B358" s="41"/>
      <c r="C358" s="41"/>
      <c r="D358" s="41"/>
      <c r="E358" s="41"/>
      <c r="F358" s="41"/>
      <c r="G358" s="41"/>
      <c r="H358" s="41"/>
      <c r="I358" s="41"/>
      <c r="J358" s="41"/>
      <c r="K358" s="41"/>
      <c r="L358" s="50"/>
      <c r="M358" s="41"/>
      <c r="N358" s="41"/>
      <c r="O358" s="41"/>
      <c r="P358" s="41"/>
      <c r="Q358" s="41"/>
      <c r="R358" s="41"/>
      <c r="S358" s="41"/>
      <c r="T358" s="41"/>
      <c r="U358" s="41"/>
      <c r="V358" s="41"/>
      <c r="W358" s="41"/>
      <c r="X358" s="41"/>
      <c r="Y358" s="41"/>
      <c r="Z358" s="41"/>
    </row>
    <row r="359" spans="1:26" ht="12.75" customHeight="1">
      <c r="A359" s="51"/>
      <c r="B359" s="41"/>
      <c r="C359" s="41"/>
      <c r="D359" s="41"/>
      <c r="E359" s="41"/>
      <c r="F359" s="41"/>
      <c r="G359" s="41"/>
      <c r="H359" s="41"/>
      <c r="I359" s="41"/>
      <c r="J359" s="41"/>
      <c r="K359" s="41"/>
      <c r="L359" s="50"/>
      <c r="M359" s="41"/>
      <c r="N359" s="41"/>
      <c r="O359" s="41"/>
      <c r="P359" s="41"/>
      <c r="Q359" s="41"/>
      <c r="R359" s="41"/>
      <c r="S359" s="41"/>
      <c r="T359" s="41"/>
      <c r="U359" s="41"/>
      <c r="V359" s="41"/>
      <c r="W359" s="41"/>
      <c r="X359" s="41"/>
      <c r="Y359" s="41"/>
      <c r="Z359" s="41"/>
    </row>
    <row r="360" spans="1:26" ht="12.75" customHeight="1">
      <c r="A360" s="51"/>
      <c r="B360" s="41"/>
      <c r="C360" s="41"/>
      <c r="D360" s="41"/>
      <c r="E360" s="41"/>
      <c r="F360" s="41"/>
      <c r="G360" s="41"/>
      <c r="H360" s="41"/>
      <c r="I360" s="41"/>
      <c r="J360" s="41"/>
      <c r="K360" s="41"/>
      <c r="L360" s="50"/>
      <c r="M360" s="41"/>
      <c r="N360" s="41"/>
      <c r="O360" s="41"/>
      <c r="P360" s="41"/>
      <c r="Q360" s="41"/>
      <c r="R360" s="41"/>
      <c r="S360" s="41"/>
      <c r="T360" s="41"/>
      <c r="U360" s="41"/>
      <c r="V360" s="41"/>
      <c r="W360" s="41"/>
      <c r="X360" s="41"/>
      <c r="Y360" s="41"/>
      <c r="Z360" s="41"/>
    </row>
    <row r="361" spans="1:26" ht="12.75" customHeight="1">
      <c r="A361" s="51"/>
      <c r="B361" s="41"/>
      <c r="C361" s="41"/>
      <c r="D361" s="41"/>
      <c r="E361" s="41"/>
      <c r="F361" s="41"/>
      <c r="G361" s="41"/>
      <c r="H361" s="41"/>
      <c r="I361" s="41"/>
      <c r="J361" s="41"/>
      <c r="K361" s="41"/>
      <c r="L361" s="50"/>
      <c r="M361" s="41"/>
      <c r="N361" s="41"/>
      <c r="O361" s="41"/>
      <c r="P361" s="41"/>
      <c r="Q361" s="41"/>
      <c r="R361" s="41"/>
      <c r="S361" s="41"/>
      <c r="T361" s="41"/>
      <c r="U361" s="41"/>
      <c r="V361" s="41"/>
      <c r="W361" s="41"/>
      <c r="X361" s="41"/>
      <c r="Y361" s="41"/>
      <c r="Z361" s="41"/>
    </row>
    <row r="362" spans="1:26" ht="12.75" customHeight="1">
      <c r="A362" s="51"/>
      <c r="B362" s="41"/>
      <c r="C362" s="41"/>
      <c r="D362" s="41"/>
      <c r="E362" s="41"/>
      <c r="F362" s="41"/>
      <c r="G362" s="41"/>
      <c r="H362" s="41"/>
      <c r="I362" s="41"/>
      <c r="J362" s="41"/>
      <c r="K362" s="41"/>
      <c r="L362" s="50"/>
      <c r="M362" s="41"/>
      <c r="N362" s="41"/>
      <c r="O362" s="41"/>
      <c r="P362" s="41"/>
      <c r="Q362" s="41"/>
      <c r="R362" s="41"/>
      <c r="S362" s="41"/>
      <c r="T362" s="41"/>
      <c r="U362" s="41"/>
      <c r="V362" s="41"/>
      <c r="W362" s="41"/>
      <c r="X362" s="41"/>
      <c r="Y362" s="41"/>
      <c r="Z362" s="41"/>
    </row>
    <row r="363" spans="1:26" ht="12.75" customHeight="1">
      <c r="A363" s="51"/>
      <c r="B363" s="41"/>
      <c r="C363" s="41"/>
      <c r="D363" s="41"/>
      <c r="E363" s="41"/>
      <c r="F363" s="41"/>
      <c r="G363" s="41"/>
      <c r="H363" s="41"/>
      <c r="I363" s="41"/>
      <c r="J363" s="41"/>
      <c r="K363" s="41"/>
      <c r="L363" s="50"/>
      <c r="M363" s="41"/>
      <c r="N363" s="41"/>
      <c r="O363" s="41"/>
      <c r="P363" s="41"/>
      <c r="Q363" s="41"/>
      <c r="R363" s="41"/>
      <c r="S363" s="41"/>
      <c r="T363" s="41"/>
      <c r="U363" s="41"/>
      <c r="V363" s="41"/>
      <c r="W363" s="41"/>
      <c r="X363" s="41"/>
      <c r="Y363" s="41"/>
      <c r="Z363" s="41"/>
    </row>
    <row r="364" spans="1:26" ht="12.75" customHeight="1">
      <c r="A364" s="51"/>
      <c r="B364" s="41"/>
      <c r="C364" s="41"/>
      <c r="D364" s="41"/>
      <c r="E364" s="41"/>
      <c r="F364" s="41"/>
      <c r="G364" s="41"/>
      <c r="H364" s="41"/>
      <c r="I364" s="41"/>
      <c r="J364" s="41"/>
      <c r="K364" s="41"/>
      <c r="L364" s="50"/>
      <c r="M364" s="41"/>
      <c r="N364" s="41"/>
      <c r="O364" s="41"/>
      <c r="P364" s="41"/>
      <c r="Q364" s="41"/>
      <c r="R364" s="41"/>
      <c r="S364" s="41"/>
      <c r="T364" s="41"/>
      <c r="U364" s="41"/>
      <c r="V364" s="41"/>
      <c r="W364" s="41"/>
      <c r="X364" s="41"/>
      <c r="Y364" s="41"/>
      <c r="Z364" s="41"/>
    </row>
    <row r="365" spans="1:26" ht="12.75" customHeight="1">
      <c r="A365" s="51"/>
      <c r="B365" s="41"/>
      <c r="C365" s="41"/>
      <c r="D365" s="41"/>
      <c r="E365" s="41"/>
      <c r="F365" s="41"/>
      <c r="G365" s="41"/>
      <c r="H365" s="41"/>
      <c r="I365" s="41"/>
      <c r="J365" s="41"/>
      <c r="K365" s="41"/>
      <c r="L365" s="50"/>
      <c r="M365" s="41"/>
      <c r="N365" s="41"/>
      <c r="O365" s="41"/>
      <c r="P365" s="41"/>
      <c r="Q365" s="41"/>
      <c r="R365" s="41"/>
      <c r="S365" s="41"/>
      <c r="T365" s="41"/>
      <c r="U365" s="41"/>
      <c r="V365" s="41"/>
      <c r="W365" s="41"/>
      <c r="X365" s="41"/>
      <c r="Y365" s="41"/>
      <c r="Z365" s="41"/>
    </row>
    <row r="366" spans="1:26" ht="12.75" customHeight="1">
      <c r="A366" s="51"/>
      <c r="B366" s="41"/>
      <c r="C366" s="41"/>
      <c r="D366" s="41"/>
      <c r="E366" s="41"/>
      <c r="F366" s="41"/>
      <c r="G366" s="41"/>
      <c r="H366" s="41"/>
      <c r="I366" s="41"/>
      <c r="J366" s="41"/>
      <c r="K366" s="41"/>
      <c r="L366" s="50"/>
      <c r="M366" s="41"/>
      <c r="N366" s="41"/>
      <c r="O366" s="41"/>
      <c r="P366" s="41"/>
      <c r="Q366" s="41"/>
      <c r="R366" s="41"/>
      <c r="S366" s="41"/>
      <c r="T366" s="41"/>
      <c r="U366" s="41"/>
      <c r="V366" s="41"/>
      <c r="W366" s="41"/>
      <c r="X366" s="41"/>
      <c r="Y366" s="41"/>
      <c r="Z366" s="41"/>
    </row>
    <row r="367" spans="1:26" ht="12.75" customHeight="1">
      <c r="A367" s="51"/>
      <c r="B367" s="41"/>
      <c r="C367" s="41"/>
      <c r="D367" s="41"/>
      <c r="E367" s="41"/>
      <c r="F367" s="41"/>
      <c r="G367" s="41"/>
      <c r="H367" s="41"/>
      <c r="I367" s="41"/>
      <c r="J367" s="41"/>
      <c r="K367" s="41"/>
      <c r="L367" s="50"/>
      <c r="M367" s="41"/>
      <c r="N367" s="41"/>
      <c r="O367" s="41"/>
      <c r="P367" s="41"/>
      <c r="Q367" s="41"/>
      <c r="R367" s="41"/>
      <c r="S367" s="41"/>
      <c r="T367" s="41"/>
      <c r="U367" s="41"/>
      <c r="V367" s="41"/>
      <c r="W367" s="41"/>
      <c r="X367" s="41"/>
      <c r="Y367" s="41"/>
      <c r="Z367" s="41"/>
    </row>
    <row r="368" spans="1:26" ht="12.75" customHeight="1">
      <c r="A368" s="51"/>
      <c r="B368" s="41"/>
      <c r="C368" s="41"/>
      <c r="D368" s="41"/>
      <c r="E368" s="41"/>
      <c r="F368" s="41"/>
      <c r="G368" s="41"/>
      <c r="H368" s="41"/>
      <c r="I368" s="41"/>
      <c r="J368" s="41"/>
      <c r="K368" s="41"/>
      <c r="L368" s="50"/>
      <c r="M368" s="41"/>
      <c r="N368" s="41"/>
      <c r="O368" s="41"/>
      <c r="P368" s="41"/>
      <c r="Q368" s="41"/>
      <c r="R368" s="41"/>
      <c r="S368" s="41"/>
      <c r="T368" s="41"/>
      <c r="U368" s="41"/>
      <c r="V368" s="41"/>
      <c r="W368" s="41"/>
      <c r="X368" s="41"/>
      <c r="Y368" s="41"/>
      <c r="Z368" s="41"/>
    </row>
    <row r="369" spans="1:26" ht="12.75" customHeight="1">
      <c r="A369" s="51"/>
      <c r="B369" s="41"/>
      <c r="C369" s="41"/>
      <c r="D369" s="41"/>
      <c r="E369" s="41"/>
      <c r="F369" s="41"/>
      <c r="G369" s="41"/>
      <c r="H369" s="41"/>
      <c r="I369" s="41"/>
      <c r="J369" s="41"/>
      <c r="K369" s="41"/>
      <c r="L369" s="50"/>
      <c r="M369" s="41"/>
      <c r="N369" s="41"/>
      <c r="O369" s="41"/>
      <c r="P369" s="41"/>
      <c r="Q369" s="41"/>
      <c r="R369" s="41"/>
      <c r="S369" s="41"/>
      <c r="T369" s="41"/>
      <c r="U369" s="41"/>
      <c r="V369" s="41"/>
      <c r="W369" s="41"/>
      <c r="X369" s="41"/>
      <c r="Y369" s="41"/>
      <c r="Z369" s="41"/>
    </row>
    <row r="370" spans="1:26" ht="12.75" customHeight="1">
      <c r="A370" s="51"/>
      <c r="B370" s="41"/>
      <c r="C370" s="41"/>
      <c r="D370" s="41"/>
      <c r="E370" s="41"/>
      <c r="F370" s="41"/>
      <c r="G370" s="41"/>
      <c r="H370" s="41"/>
      <c r="I370" s="41"/>
      <c r="J370" s="41"/>
      <c r="K370" s="41"/>
      <c r="L370" s="50"/>
      <c r="M370" s="41"/>
      <c r="N370" s="41"/>
      <c r="O370" s="41"/>
      <c r="P370" s="41"/>
      <c r="Q370" s="41"/>
      <c r="R370" s="41"/>
      <c r="S370" s="41"/>
      <c r="T370" s="41"/>
      <c r="U370" s="41"/>
      <c r="V370" s="41"/>
      <c r="W370" s="41"/>
      <c r="X370" s="41"/>
      <c r="Y370" s="41"/>
      <c r="Z370" s="41"/>
    </row>
    <row r="371" spans="1:26" ht="12.75" customHeight="1">
      <c r="A371" s="51"/>
      <c r="B371" s="41"/>
      <c r="C371" s="41"/>
      <c r="D371" s="41"/>
      <c r="E371" s="41"/>
      <c r="F371" s="41"/>
      <c r="G371" s="41"/>
      <c r="H371" s="41"/>
      <c r="I371" s="41"/>
      <c r="J371" s="41"/>
      <c r="K371" s="41"/>
      <c r="L371" s="50"/>
      <c r="M371" s="41"/>
      <c r="N371" s="41"/>
      <c r="O371" s="41"/>
      <c r="P371" s="41"/>
      <c r="Q371" s="41"/>
      <c r="R371" s="41"/>
      <c r="S371" s="41"/>
      <c r="T371" s="41"/>
      <c r="U371" s="41"/>
      <c r="V371" s="41"/>
      <c r="W371" s="41"/>
      <c r="X371" s="41"/>
      <c r="Y371" s="41"/>
      <c r="Z371" s="41"/>
    </row>
    <row r="372" spans="1:26" ht="12.75" customHeight="1">
      <c r="A372" s="51"/>
      <c r="B372" s="41"/>
      <c r="C372" s="41"/>
      <c r="D372" s="41"/>
      <c r="E372" s="41"/>
      <c r="F372" s="41"/>
      <c r="G372" s="41"/>
      <c r="H372" s="41"/>
      <c r="I372" s="41"/>
      <c r="J372" s="41"/>
      <c r="K372" s="41"/>
      <c r="L372" s="50"/>
      <c r="M372" s="41"/>
      <c r="N372" s="41"/>
      <c r="O372" s="41"/>
      <c r="P372" s="41"/>
      <c r="Q372" s="41"/>
      <c r="R372" s="41"/>
      <c r="S372" s="41"/>
      <c r="T372" s="41"/>
      <c r="U372" s="41"/>
      <c r="V372" s="41"/>
      <c r="W372" s="41"/>
      <c r="X372" s="41"/>
      <c r="Y372" s="41"/>
      <c r="Z372" s="41"/>
    </row>
    <row r="373" spans="1:26" ht="12.75" customHeight="1">
      <c r="A373" s="51"/>
      <c r="B373" s="41"/>
      <c r="C373" s="41"/>
      <c r="D373" s="41"/>
      <c r="E373" s="41"/>
      <c r="F373" s="41"/>
      <c r="G373" s="41"/>
      <c r="H373" s="41"/>
      <c r="I373" s="41"/>
      <c r="J373" s="41"/>
      <c r="K373" s="41"/>
      <c r="L373" s="50"/>
      <c r="M373" s="41"/>
      <c r="N373" s="41"/>
      <c r="O373" s="41"/>
      <c r="P373" s="41"/>
      <c r="Q373" s="41"/>
      <c r="R373" s="41"/>
      <c r="S373" s="41"/>
      <c r="T373" s="41"/>
      <c r="U373" s="41"/>
      <c r="V373" s="41"/>
      <c r="W373" s="41"/>
      <c r="X373" s="41"/>
      <c r="Y373" s="41"/>
      <c r="Z373" s="41"/>
    </row>
    <row r="374" spans="1:26" ht="12.75" customHeight="1">
      <c r="A374" s="51"/>
      <c r="B374" s="41"/>
      <c r="C374" s="41"/>
      <c r="D374" s="41"/>
      <c r="E374" s="41"/>
      <c r="F374" s="41"/>
      <c r="G374" s="41"/>
      <c r="H374" s="41"/>
      <c r="I374" s="41"/>
      <c r="J374" s="41"/>
      <c r="K374" s="41"/>
      <c r="L374" s="50"/>
      <c r="M374" s="41"/>
      <c r="N374" s="41"/>
      <c r="O374" s="41"/>
      <c r="P374" s="41"/>
      <c r="Q374" s="41"/>
      <c r="R374" s="41"/>
      <c r="S374" s="41"/>
      <c r="T374" s="41"/>
      <c r="U374" s="41"/>
      <c r="V374" s="41"/>
      <c r="W374" s="41"/>
      <c r="X374" s="41"/>
      <c r="Y374" s="41"/>
      <c r="Z374" s="41"/>
    </row>
    <row r="375" spans="1:26" ht="12.75" customHeight="1">
      <c r="A375" s="51"/>
      <c r="B375" s="41"/>
      <c r="C375" s="41"/>
      <c r="D375" s="41"/>
      <c r="E375" s="41"/>
      <c r="F375" s="41"/>
      <c r="G375" s="41"/>
      <c r="H375" s="41"/>
      <c r="I375" s="41"/>
      <c r="J375" s="41"/>
      <c r="K375" s="41"/>
      <c r="L375" s="50"/>
      <c r="M375" s="41"/>
      <c r="N375" s="41"/>
      <c r="O375" s="41"/>
      <c r="P375" s="41"/>
      <c r="Q375" s="41"/>
      <c r="R375" s="41"/>
      <c r="S375" s="41"/>
      <c r="T375" s="41"/>
      <c r="U375" s="41"/>
      <c r="V375" s="41"/>
      <c r="W375" s="41"/>
      <c r="X375" s="41"/>
      <c r="Y375" s="41"/>
      <c r="Z375" s="41"/>
    </row>
    <row r="376" spans="1:26" ht="12.75" customHeight="1">
      <c r="A376" s="51"/>
      <c r="B376" s="41"/>
      <c r="C376" s="41"/>
      <c r="D376" s="41"/>
      <c r="E376" s="41"/>
      <c r="F376" s="41"/>
      <c r="G376" s="41"/>
      <c r="H376" s="41"/>
      <c r="I376" s="41"/>
      <c r="J376" s="41"/>
      <c r="K376" s="41"/>
      <c r="L376" s="50"/>
      <c r="M376" s="41"/>
      <c r="N376" s="41"/>
      <c r="O376" s="41"/>
      <c r="P376" s="41"/>
      <c r="Q376" s="41"/>
      <c r="R376" s="41"/>
      <c r="S376" s="41"/>
      <c r="T376" s="41"/>
      <c r="U376" s="41"/>
      <c r="V376" s="41"/>
      <c r="W376" s="41"/>
      <c r="X376" s="41"/>
      <c r="Y376" s="41"/>
      <c r="Z376" s="41"/>
    </row>
    <row r="377" spans="1:26" ht="12.75" customHeight="1">
      <c r="A377" s="51"/>
      <c r="B377" s="41"/>
      <c r="C377" s="41"/>
      <c r="D377" s="41"/>
      <c r="E377" s="41"/>
      <c r="F377" s="41"/>
      <c r="G377" s="41"/>
      <c r="H377" s="41"/>
      <c r="I377" s="41"/>
      <c r="J377" s="41"/>
      <c r="K377" s="41"/>
      <c r="L377" s="50"/>
      <c r="M377" s="41"/>
      <c r="N377" s="41"/>
      <c r="O377" s="41"/>
      <c r="P377" s="41"/>
      <c r="Q377" s="41"/>
      <c r="R377" s="41"/>
      <c r="S377" s="41"/>
      <c r="T377" s="41"/>
      <c r="U377" s="41"/>
      <c r="V377" s="41"/>
      <c r="W377" s="41"/>
      <c r="X377" s="41"/>
      <c r="Y377" s="41"/>
      <c r="Z377" s="41"/>
    </row>
    <row r="378" spans="1:26" ht="12.75" customHeight="1">
      <c r="A378" s="51"/>
      <c r="B378" s="41"/>
      <c r="C378" s="41"/>
      <c r="D378" s="41"/>
      <c r="E378" s="41"/>
      <c r="F378" s="41"/>
      <c r="G378" s="41"/>
      <c r="H378" s="41"/>
      <c r="I378" s="41"/>
      <c r="J378" s="41"/>
      <c r="K378" s="41"/>
      <c r="L378" s="50"/>
      <c r="M378" s="41"/>
      <c r="N378" s="41"/>
      <c r="O378" s="41"/>
      <c r="P378" s="41"/>
      <c r="Q378" s="41"/>
      <c r="R378" s="41"/>
      <c r="S378" s="41"/>
      <c r="T378" s="41"/>
      <c r="U378" s="41"/>
      <c r="V378" s="41"/>
      <c r="W378" s="41"/>
      <c r="X378" s="41"/>
      <c r="Y378" s="41"/>
      <c r="Z378" s="41"/>
    </row>
    <row r="379" spans="1:26" ht="12.75" customHeight="1">
      <c r="A379" s="51"/>
      <c r="B379" s="41"/>
      <c r="C379" s="41"/>
      <c r="D379" s="41"/>
      <c r="E379" s="41"/>
      <c r="F379" s="41"/>
      <c r="G379" s="41"/>
      <c r="H379" s="41"/>
      <c r="I379" s="41"/>
      <c r="J379" s="41"/>
      <c r="K379" s="41"/>
      <c r="L379" s="50"/>
      <c r="M379" s="41"/>
      <c r="N379" s="41"/>
      <c r="O379" s="41"/>
      <c r="P379" s="41"/>
      <c r="Q379" s="41"/>
      <c r="R379" s="41"/>
      <c r="S379" s="41"/>
      <c r="T379" s="41"/>
      <c r="U379" s="41"/>
      <c r="V379" s="41"/>
      <c r="W379" s="41"/>
      <c r="X379" s="41"/>
      <c r="Y379" s="41"/>
      <c r="Z379" s="41"/>
    </row>
    <row r="380" spans="1:26" ht="12.75" customHeight="1">
      <c r="A380" s="51"/>
      <c r="B380" s="41"/>
      <c r="C380" s="41"/>
      <c r="D380" s="41"/>
      <c r="E380" s="41"/>
      <c r="F380" s="41"/>
      <c r="G380" s="41"/>
      <c r="H380" s="41"/>
      <c r="I380" s="41"/>
      <c r="J380" s="41"/>
      <c r="K380" s="41"/>
      <c r="L380" s="50"/>
      <c r="M380" s="41"/>
      <c r="N380" s="41"/>
      <c r="O380" s="41"/>
      <c r="P380" s="41"/>
      <c r="Q380" s="41"/>
      <c r="R380" s="41"/>
      <c r="S380" s="41"/>
      <c r="T380" s="41"/>
      <c r="U380" s="41"/>
      <c r="V380" s="41"/>
      <c r="W380" s="41"/>
      <c r="X380" s="41"/>
      <c r="Y380" s="41"/>
      <c r="Z380" s="41"/>
    </row>
    <row r="381" spans="1:26" ht="12.75" customHeight="1">
      <c r="A381" s="51"/>
      <c r="B381" s="41"/>
      <c r="C381" s="41"/>
      <c r="D381" s="41"/>
      <c r="E381" s="41"/>
      <c r="F381" s="41"/>
      <c r="G381" s="41"/>
      <c r="H381" s="41"/>
      <c r="I381" s="41"/>
      <c r="J381" s="41"/>
      <c r="K381" s="41"/>
      <c r="L381" s="50"/>
      <c r="M381" s="41"/>
      <c r="N381" s="41"/>
      <c r="O381" s="41"/>
      <c r="P381" s="41"/>
      <c r="Q381" s="41"/>
      <c r="R381" s="41"/>
      <c r="S381" s="41"/>
      <c r="T381" s="41"/>
      <c r="U381" s="41"/>
      <c r="V381" s="41"/>
      <c r="W381" s="41"/>
      <c r="X381" s="41"/>
      <c r="Y381" s="41"/>
      <c r="Z381" s="41"/>
    </row>
    <row r="382" spans="1:26" ht="12.75" customHeight="1">
      <c r="A382" s="51"/>
      <c r="B382" s="41"/>
      <c r="C382" s="41"/>
      <c r="D382" s="41"/>
      <c r="E382" s="41"/>
      <c r="F382" s="41"/>
      <c r="G382" s="41"/>
      <c r="H382" s="41"/>
      <c r="I382" s="41"/>
      <c r="J382" s="41"/>
      <c r="K382" s="41"/>
      <c r="L382" s="50"/>
      <c r="M382" s="41"/>
      <c r="N382" s="41"/>
      <c r="O382" s="41"/>
      <c r="P382" s="41"/>
      <c r="Q382" s="41"/>
      <c r="R382" s="41"/>
      <c r="S382" s="41"/>
      <c r="T382" s="41"/>
      <c r="U382" s="41"/>
      <c r="V382" s="41"/>
      <c r="W382" s="41"/>
      <c r="X382" s="41"/>
      <c r="Y382" s="41"/>
      <c r="Z382" s="41"/>
    </row>
    <row r="383" spans="1:26" ht="12.75" customHeight="1">
      <c r="A383" s="51"/>
      <c r="B383" s="41"/>
      <c r="C383" s="41"/>
      <c r="D383" s="41"/>
      <c r="E383" s="41"/>
      <c r="F383" s="41"/>
      <c r="G383" s="41"/>
      <c r="H383" s="41"/>
      <c r="I383" s="41"/>
      <c r="J383" s="41"/>
      <c r="K383" s="41"/>
      <c r="L383" s="50"/>
      <c r="M383" s="41"/>
      <c r="N383" s="41"/>
      <c r="O383" s="41"/>
      <c r="P383" s="41"/>
      <c r="Q383" s="41"/>
      <c r="R383" s="41"/>
      <c r="S383" s="41"/>
      <c r="T383" s="41"/>
      <c r="U383" s="41"/>
      <c r="V383" s="41"/>
      <c r="W383" s="41"/>
      <c r="X383" s="41"/>
      <c r="Y383" s="41"/>
      <c r="Z383" s="41"/>
    </row>
    <row r="384" spans="1:26" ht="12.75" customHeight="1">
      <c r="A384" s="51"/>
      <c r="B384" s="41"/>
      <c r="C384" s="41"/>
      <c r="D384" s="41"/>
      <c r="E384" s="41"/>
      <c r="F384" s="41"/>
      <c r="G384" s="41"/>
      <c r="H384" s="41"/>
      <c r="I384" s="41"/>
      <c r="J384" s="41"/>
      <c r="K384" s="41"/>
      <c r="L384" s="50"/>
      <c r="M384" s="41"/>
      <c r="N384" s="41"/>
      <c r="O384" s="41"/>
      <c r="P384" s="41"/>
      <c r="Q384" s="41"/>
      <c r="R384" s="41"/>
      <c r="S384" s="41"/>
      <c r="T384" s="41"/>
      <c r="U384" s="41"/>
      <c r="V384" s="41"/>
      <c r="W384" s="41"/>
      <c r="X384" s="41"/>
      <c r="Y384" s="41"/>
      <c r="Z384" s="41"/>
    </row>
    <row r="385" spans="1:26" ht="12.75" customHeight="1">
      <c r="A385" s="51"/>
      <c r="B385" s="41"/>
      <c r="C385" s="41"/>
      <c r="D385" s="41"/>
      <c r="E385" s="41"/>
      <c r="F385" s="41"/>
      <c r="G385" s="41"/>
      <c r="H385" s="41"/>
      <c r="I385" s="41"/>
      <c r="J385" s="41"/>
      <c r="K385" s="41"/>
      <c r="L385" s="50"/>
      <c r="M385" s="41"/>
      <c r="N385" s="41"/>
      <c r="O385" s="41"/>
      <c r="P385" s="41"/>
      <c r="Q385" s="41"/>
      <c r="R385" s="41"/>
      <c r="S385" s="41"/>
      <c r="T385" s="41"/>
      <c r="U385" s="41"/>
      <c r="V385" s="41"/>
      <c r="W385" s="41"/>
      <c r="X385" s="41"/>
      <c r="Y385" s="41"/>
      <c r="Z385" s="41"/>
    </row>
    <row r="386" spans="1:26" ht="12.75" customHeight="1">
      <c r="A386" s="51"/>
      <c r="B386" s="41"/>
      <c r="C386" s="41"/>
      <c r="D386" s="41"/>
      <c r="E386" s="41"/>
      <c r="F386" s="41"/>
      <c r="G386" s="41"/>
      <c r="H386" s="41"/>
      <c r="I386" s="41"/>
      <c r="J386" s="41"/>
      <c r="K386" s="41"/>
      <c r="L386" s="50"/>
      <c r="M386" s="41"/>
      <c r="N386" s="41"/>
      <c r="O386" s="41"/>
      <c r="P386" s="41"/>
      <c r="Q386" s="41"/>
      <c r="R386" s="41"/>
      <c r="S386" s="41"/>
      <c r="T386" s="41"/>
      <c r="U386" s="41"/>
      <c r="V386" s="41"/>
      <c r="W386" s="41"/>
      <c r="X386" s="41"/>
      <c r="Y386" s="41"/>
      <c r="Z386" s="41"/>
    </row>
    <row r="387" spans="1:26" ht="12.75" customHeight="1">
      <c r="A387" s="51"/>
      <c r="B387" s="41"/>
      <c r="C387" s="41"/>
      <c r="D387" s="41"/>
      <c r="E387" s="41"/>
      <c r="F387" s="41"/>
      <c r="G387" s="41"/>
      <c r="H387" s="41"/>
      <c r="I387" s="41"/>
      <c r="J387" s="41"/>
      <c r="K387" s="41"/>
      <c r="L387" s="50"/>
      <c r="M387" s="41"/>
      <c r="N387" s="41"/>
      <c r="O387" s="41"/>
      <c r="P387" s="41"/>
      <c r="Q387" s="41"/>
      <c r="R387" s="41"/>
      <c r="S387" s="41"/>
      <c r="T387" s="41"/>
      <c r="U387" s="41"/>
      <c r="V387" s="41"/>
      <c r="W387" s="41"/>
      <c r="X387" s="41"/>
      <c r="Y387" s="41"/>
      <c r="Z387" s="41"/>
    </row>
    <row r="388" spans="1:26" ht="12.75" customHeight="1">
      <c r="A388" s="51"/>
      <c r="B388" s="41"/>
      <c r="C388" s="41"/>
      <c r="D388" s="41"/>
      <c r="E388" s="41"/>
      <c r="F388" s="41"/>
      <c r="G388" s="41"/>
      <c r="H388" s="41"/>
      <c r="I388" s="41"/>
      <c r="J388" s="41"/>
      <c r="K388" s="41"/>
      <c r="L388" s="50"/>
      <c r="M388" s="41"/>
      <c r="N388" s="41"/>
      <c r="O388" s="41"/>
      <c r="P388" s="41"/>
      <c r="Q388" s="41"/>
      <c r="R388" s="41"/>
      <c r="S388" s="41"/>
      <c r="T388" s="41"/>
      <c r="U388" s="41"/>
      <c r="V388" s="41"/>
      <c r="W388" s="41"/>
      <c r="X388" s="41"/>
      <c r="Y388" s="41"/>
      <c r="Z388" s="41"/>
    </row>
    <row r="389" spans="1:26" ht="12.75" customHeight="1">
      <c r="A389" s="51"/>
      <c r="B389" s="41"/>
      <c r="C389" s="41"/>
      <c r="D389" s="41"/>
      <c r="E389" s="41"/>
      <c r="F389" s="41"/>
      <c r="G389" s="41"/>
      <c r="H389" s="41"/>
      <c r="I389" s="41"/>
      <c r="J389" s="41"/>
      <c r="K389" s="41"/>
      <c r="L389" s="50"/>
      <c r="M389" s="41"/>
      <c r="N389" s="41"/>
      <c r="O389" s="41"/>
      <c r="P389" s="41"/>
      <c r="Q389" s="41"/>
      <c r="R389" s="41"/>
      <c r="S389" s="41"/>
      <c r="T389" s="41"/>
      <c r="U389" s="41"/>
      <c r="V389" s="41"/>
      <c r="W389" s="41"/>
      <c r="X389" s="41"/>
      <c r="Y389" s="41"/>
      <c r="Z389" s="41"/>
    </row>
    <row r="390" spans="1:26" ht="12.75" customHeight="1">
      <c r="A390" s="51"/>
      <c r="B390" s="41"/>
      <c r="C390" s="41"/>
      <c r="D390" s="41"/>
      <c r="E390" s="41"/>
      <c r="F390" s="41"/>
      <c r="G390" s="41"/>
      <c r="H390" s="41"/>
      <c r="I390" s="41"/>
      <c r="J390" s="41"/>
      <c r="K390" s="41"/>
      <c r="L390" s="50"/>
      <c r="M390" s="41"/>
      <c r="N390" s="41"/>
      <c r="O390" s="41"/>
      <c r="P390" s="41"/>
      <c r="Q390" s="41"/>
      <c r="R390" s="41"/>
      <c r="S390" s="41"/>
      <c r="T390" s="41"/>
      <c r="U390" s="41"/>
      <c r="V390" s="41"/>
      <c r="W390" s="41"/>
      <c r="X390" s="41"/>
      <c r="Y390" s="41"/>
      <c r="Z390" s="41"/>
    </row>
    <row r="391" spans="1:26" ht="12.75" customHeight="1">
      <c r="A391" s="51"/>
      <c r="B391" s="41"/>
      <c r="C391" s="41"/>
      <c r="D391" s="41"/>
      <c r="E391" s="41"/>
      <c r="F391" s="41"/>
      <c r="G391" s="41"/>
      <c r="H391" s="41"/>
      <c r="I391" s="41"/>
      <c r="J391" s="41"/>
      <c r="K391" s="41"/>
      <c r="L391" s="50"/>
      <c r="M391" s="41"/>
      <c r="N391" s="41"/>
      <c r="O391" s="41"/>
      <c r="P391" s="41"/>
      <c r="Q391" s="41"/>
      <c r="R391" s="41"/>
      <c r="S391" s="41"/>
      <c r="T391" s="41"/>
      <c r="U391" s="41"/>
      <c r="V391" s="41"/>
      <c r="W391" s="41"/>
      <c r="X391" s="41"/>
      <c r="Y391" s="41"/>
      <c r="Z391" s="41"/>
    </row>
    <row r="392" spans="1:26" ht="12.75" customHeight="1">
      <c r="A392" s="51"/>
      <c r="B392" s="41"/>
      <c r="C392" s="41"/>
      <c r="D392" s="41"/>
      <c r="E392" s="41"/>
      <c r="F392" s="41"/>
      <c r="G392" s="41"/>
      <c r="H392" s="41"/>
      <c r="I392" s="41"/>
      <c r="J392" s="41"/>
      <c r="K392" s="41"/>
      <c r="L392" s="50"/>
      <c r="M392" s="41"/>
      <c r="N392" s="41"/>
      <c r="O392" s="41"/>
      <c r="P392" s="41"/>
      <c r="Q392" s="41"/>
      <c r="R392" s="41"/>
      <c r="S392" s="41"/>
      <c r="T392" s="41"/>
      <c r="U392" s="41"/>
      <c r="V392" s="41"/>
      <c r="W392" s="41"/>
      <c r="X392" s="41"/>
      <c r="Y392" s="41"/>
      <c r="Z392" s="41"/>
    </row>
    <row r="393" spans="1:26" ht="12.75" customHeight="1">
      <c r="A393" s="51"/>
      <c r="B393" s="41"/>
      <c r="C393" s="41"/>
      <c r="D393" s="41"/>
      <c r="E393" s="41"/>
      <c r="F393" s="41"/>
      <c r="G393" s="41"/>
      <c r="H393" s="41"/>
      <c r="I393" s="41"/>
      <c r="J393" s="41"/>
      <c r="K393" s="41"/>
      <c r="L393" s="50"/>
      <c r="M393" s="41"/>
      <c r="N393" s="41"/>
      <c r="O393" s="41"/>
      <c r="P393" s="41"/>
      <c r="Q393" s="41"/>
      <c r="R393" s="41"/>
      <c r="S393" s="41"/>
      <c r="T393" s="41"/>
      <c r="U393" s="41"/>
      <c r="V393" s="41"/>
      <c r="W393" s="41"/>
      <c r="X393" s="41"/>
      <c r="Y393" s="41"/>
      <c r="Z393" s="41"/>
    </row>
    <row r="394" spans="1:26" ht="12.75" customHeight="1">
      <c r="A394" s="51"/>
      <c r="B394" s="41"/>
      <c r="C394" s="41"/>
      <c r="D394" s="41"/>
      <c r="E394" s="41"/>
      <c r="F394" s="41"/>
      <c r="G394" s="41"/>
      <c r="H394" s="41"/>
      <c r="I394" s="41"/>
      <c r="J394" s="41"/>
      <c r="K394" s="41"/>
      <c r="L394" s="50"/>
      <c r="M394" s="41"/>
      <c r="N394" s="41"/>
      <c r="O394" s="41"/>
      <c r="P394" s="41"/>
      <c r="Q394" s="41"/>
      <c r="R394" s="41"/>
      <c r="S394" s="41"/>
      <c r="T394" s="41"/>
      <c r="U394" s="41"/>
      <c r="V394" s="41"/>
      <c r="W394" s="41"/>
      <c r="X394" s="41"/>
      <c r="Y394" s="41"/>
      <c r="Z394" s="41"/>
    </row>
    <row r="395" spans="1:26" ht="12.75" customHeight="1">
      <c r="A395" s="51"/>
      <c r="B395" s="41"/>
      <c r="C395" s="41"/>
      <c r="D395" s="41"/>
      <c r="E395" s="41"/>
      <c r="F395" s="41"/>
      <c r="G395" s="41"/>
      <c r="H395" s="41"/>
      <c r="I395" s="41"/>
      <c r="J395" s="41"/>
      <c r="K395" s="41"/>
      <c r="L395" s="50"/>
      <c r="M395" s="41"/>
      <c r="N395" s="41"/>
      <c r="O395" s="41"/>
      <c r="P395" s="41"/>
      <c r="Q395" s="41"/>
      <c r="R395" s="41"/>
      <c r="S395" s="41"/>
      <c r="T395" s="41"/>
      <c r="U395" s="41"/>
      <c r="V395" s="41"/>
      <c r="W395" s="41"/>
      <c r="X395" s="41"/>
      <c r="Y395" s="41"/>
      <c r="Z395" s="41"/>
    </row>
    <row r="396" spans="1:26" ht="12.75" customHeight="1">
      <c r="A396" s="51"/>
      <c r="B396" s="41"/>
      <c r="C396" s="41"/>
      <c r="D396" s="41"/>
      <c r="E396" s="41"/>
      <c r="F396" s="41"/>
      <c r="G396" s="41"/>
      <c r="H396" s="41"/>
      <c r="I396" s="41"/>
      <c r="J396" s="41"/>
      <c r="K396" s="41"/>
      <c r="L396" s="50"/>
      <c r="M396" s="41"/>
      <c r="N396" s="41"/>
      <c r="O396" s="41"/>
      <c r="P396" s="41"/>
      <c r="Q396" s="41"/>
      <c r="R396" s="41"/>
      <c r="S396" s="41"/>
      <c r="T396" s="41"/>
      <c r="U396" s="41"/>
      <c r="V396" s="41"/>
      <c r="W396" s="41"/>
      <c r="X396" s="41"/>
      <c r="Y396" s="41"/>
      <c r="Z396" s="41"/>
    </row>
    <row r="397" spans="1:26" ht="12.75" customHeight="1">
      <c r="A397" s="51"/>
      <c r="B397" s="41"/>
      <c r="C397" s="41"/>
      <c r="D397" s="41"/>
      <c r="E397" s="41"/>
      <c r="F397" s="41"/>
      <c r="G397" s="41"/>
      <c r="H397" s="41"/>
      <c r="I397" s="41"/>
      <c r="J397" s="41"/>
      <c r="K397" s="41"/>
      <c r="L397" s="50"/>
      <c r="M397" s="41"/>
      <c r="N397" s="41"/>
      <c r="O397" s="41"/>
      <c r="P397" s="41"/>
      <c r="Q397" s="41"/>
      <c r="R397" s="41"/>
      <c r="S397" s="41"/>
      <c r="T397" s="41"/>
      <c r="U397" s="41"/>
      <c r="V397" s="41"/>
      <c r="W397" s="41"/>
      <c r="X397" s="41"/>
      <c r="Y397" s="41"/>
      <c r="Z397" s="41"/>
    </row>
    <row r="398" spans="1:26" ht="12.75" customHeight="1">
      <c r="A398" s="51"/>
      <c r="B398" s="41"/>
      <c r="C398" s="41"/>
      <c r="D398" s="41"/>
      <c r="E398" s="41"/>
      <c r="F398" s="41"/>
      <c r="G398" s="41"/>
      <c r="H398" s="41"/>
      <c r="I398" s="41"/>
      <c r="J398" s="41"/>
      <c r="K398" s="41"/>
      <c r="L398" s="50"/>
      <c r="M398" s="41"/>
      <c r="N398" s="41"/>
      <c r="O398" s="41"/>
      <c r="P398" s="41"/>
      <c r="Q398" s="41"/>
      <c r="R398" s="41"/>
      <c r="S398" s="41"/>
      <c r="T398" s="41"/>
      <c r="U398" s="41"/>
      <c r="V398" s="41"/>
      <c r="W398" s="41"/>
      <c r="X398" s="41"/>
      <c r="Y398" s="41"/>
      <c r="Z398" s="41"/>
    </row>
    <row r="399" spans="1:26" ht="12.75" customHeight="1">
      <c r="A399" s="51"/>
      <c r="B399" s="41"/>
      <c r="C399" s="41"/>
      <c r="D399" s="41"/>
      <c r="E399" s="41"/>
      <c r="F399" s="41"/>
      <c r="G399" s="41"/>
      <c r="H399" s="41"/>
      <c r="I399" s="41"/>
      <c r="J399" s="41"/>
      <c r="K399" s="41"/>
      <c r="L399" s="50"/>
      <c r="M399" s="41"/>
      <c r="N399" s="41"/>
      <c r="O399" s="41"/>
      <c r="P399" s="41"/>
      <c r="Q399" s="41"/>
      <c r="R399" s="41"/>
      <c r="S399" s="41"/>
      <c r="T399" s="41"/>
      <c r="U399" s="41"/>
      <c r="V399" s="41"/>
      <c r="W399" s="41"/>
      <c r="X399" s="41"/>
      <c r="Y399" s="41"/>
      <c r="Z399" s="41"/>
    </row>
    <row r="400" spans="1:26" ht="12.75" customHeight="1">
      <c r="A400" s="51"/>
      <c r="B400" s="41"/>
      <c r="C400" s="41"/>
      <c r="D400" s="41"/>
      <c r="E400" s="41"/>
      <c r="F400" s="41"/>
      <c r="G400" s="41"/>
      <c r="H400" s="41"/>
      <c r="I400" s="41"/>
      <c r="J400" s="41"/>
      <c r="K400" s="41"/>
      <c r="L400" s="50"/>
      <c r="M400" s="41"/>
      <c r="N400" s="41"/>
      <c r="O400" s="41"/>
      <c r="P400" s="41"/>
      <c r="Q400" s="41"/>
      <c r="R400" s="41"/>
      <c r="S400" s="41"/>
      <c r="T400" s="41"/>
      <c r="U400" s="41"/>
      <c r="V400" s="41"/>
      <c r="W400" s="41"/>
      <c r="X400" s="41"/>
      <c r="Y400" s="41"/>
      <c r="Z400" s="41"/>
    </row>
    <row r="401" spans="1:26" ht="12.75" customHeight="1">
      <c r="A401" s="51"/>
      <c r="B401" s="41"/>
      <c r="C401" s="41"/>
      <c r="D401" s="41"/>
      <c r="E401" s="41"/>
      <c r="F401" s="41"/>
      <c r="G401" s="41"/>
      <c r="H401" s="41"/>
      <c r="I401" s="41"/>
      <c r="J401" s="41"/>
      <c r="K401" s="41"/>
      <c r="L401" s="50"/>
      <c r="M401" s="41"/>
      <c r="N401" s="41"/>
      <c r="O401" s="41"/>
      <c r="P401" s="41"/>
      <c r="Q401" s="41"/>
      <c r="R401" s="41"/>
      <c r="S401" s="41"/>
      <c r="T401" s="41"/>
      <c r="U401" s="41"/>
      <c r="V401" s="41"/>
      <c r="W401" s="41"/>
      <c r="X401" s="41"/>
      <c r="Y401" s="41"/>
      <c r="Z401" s="41"/>
    </row>
    <row r="402" spans="1:26" ht="12.75" customHeight="1">
      <c r="A402" s="51"/>
      <c r="B402" s="41"/>
      <c r="C402" s="41"/>
      <c r="D402" s="41"/>
      <c r="E402" s="41"/>
      <c r="F402" s="41"/>
      <c r="G402" s="41"/>
      <c r="H402" s="41"/>
      <c r="I402" s="41"/>
      <c r="J402" s="41"/>
      <c r="K402" s="41"/>
      <c r="L402" s="50"/>
      <c r="M402" s="41"/>
      <c r="N402" s="41"/>
      <c r="O402" s="41"/>
      <c r="P402" s="41"/>
      <c r="Q402" s="41"/>
      <c r="R402" s="41"/>
      <c r="S402" s="41"/>
      <c r="T402" s="41"/>
      <c r="U402" s="41"/>
      <c r="V402" s="41"/>
      <c r="W402" s="41"/>
      <c r="X402" s="41"/>
      <c r="Y402" s="41"/>
      <c r="Z402" s="41"/>
    </row>
    <row r="403" spans="1:26" ht="12.75" customHeight="1">
      <c r="A403" s="51"/>
      <c r="B403" s="41"/>
      <c r="C403" s="41"/>
      <c r="D403" s="41"/>
      <c r="E403" s="41"/>
      <c r="F403" s="41"/>
      <c r="G403" s="41"/>
      <c r="H403" s="41"/>
      <c r="I403" s="41"/>
      <c r="J403" s="41"/>
      <c r="K403" s="41"/>
      <c r="L403" s="50"/>
      <c r="M403" s="41"/>
      <c r="N403" s="41"/>
      <c r="O403" s="41"/>
      <c r="P403" s="41"/>
      <c r="Q403" s="41"/>
      <c r="R403" s="41"/>
      <c r="S403" s="41"/>
      <c r="T403" s="41"/>
      <c r="U403" s="41"/>
      <c r="V403" s="41"/>
      <c r="W403" s="41"/>
      <c r="X403" s="41"/>
      <c r="Y403" s="41"/>
      <c r="Z403" s="41"/>
    </row>
    <row r="404" spans="1:26" ht="12.75" customHeight="1">
      <c r="A404" s="51"/>
      <c r="B404" s="41"/>
      <c r="C404" s="41"/>
      <c r="D404" s="41"/>
      <c r="E404" s="41"/>
      <c r="F404" s="41"/>
      <c r="G404" s="41"/>
      <c r="H404" s="41"/>
      <c r="I404" s="41"/>
      <c r="J404" s="41"/>
      <c r="K404" s="41"/>
      <c r="L404" s="50"/>
      <c r="M404" s="41"/>
      <c r="N404" s="41"/>
      <c r="O404" s="41"/>
      <c r="P404" s="41"/>
      <c r="Q404" s="41"/>
      <c r="R404" s="41"/>
      <c r="S404" s="41"/>
      <c r="T404" s="41"/>
      <c r="U404" s="41"/>
      <c r="V404" s="41"/>
      <c r="W404" s="41"/>
      <c r="X404" s="41"/>
      <c r="Y404" s="41"/>
      <c r="Z404" s="41"/>
    </row>
    <row r="405" spans="1:26" ht="12.75" customHeight="1">
      <c r="A405" s="51"/>
      <c r="B405" s="41"/>
      <c r="C405" s="41"/>
      <c r="D405" s="41"/>
      <c r="E405" s="41"/>
      <c r="F405" s="41"/>
      <c r="G405" s="41"/>
      <c r="H405" s="41"/>
      <c r="I405" s="41"/>
      <c r="J405" s="41"/>
      <c r="K405" s="41"/>
      <c r="L405" s="50"/>
      <c r="M405" s="41"/>
      <c r="N405" s="41"/>
      <c r="O405" s="41"/>
      <c r="P405" s="41"/>
      <c r="Q405" s="41"/>
      <c r="R405" s="41"/>
      <c r="S405" s="41"/>
      <c r="T405" s="41"/>
      <c r="U405" s="41"/>
      <c r="V405" s="41"/>
      <c r="W405" s="41"/>
      <c r="X405" s="41"/>
      <c r="Y405" s="41"/>
      <c r="Z405" s="41"/>
    </row>
    <row r="406" spans="1:26" ht="12.75" customHeight="1">
      <c r="A406" s="51"/>
      <c r="B406" s="41"/>
      <c r="C406" s="41"/>
      <c r="D406" s="41"/>
      <c r="E406" s="41"/>
      <c r="F406" s="41"/>
      <c r="G406" s="41"/>
      <c r="H406" s="41"/>
      <c r="I406" s="41"/>
      <c r="J406" s="41"/>
      <c r="K406" s="41"/>
      <c r="L406" s="50"/>
      <c r="M406" s="41"/>
      <c r="N406" s="41"/>
      <c r="O406" s="41"/>
      <c r="P406" s="41"/>
      <c r="Q406" s="41"/>
      <c r="R406" s="41"/>
      <c r="S406" s="41"/>
      <c r="T406" s="41"/>
      <c r="U406" s="41"/>
      <c r="V406" s="41"/>
      <c r="W406" s="41"/>
      <c r="X406" s="41"/>
      <c r="Y406" s="41"/>
      <c r="Z406" s="41"/>
    </row>
    <row r="407" spans="1:26" ht="12.75" customHeight="1">
      <c r="A407" s="51"/>
      <c r="B407" s="41"/>
      <c r="C407" s="41"/>
      <c r="D407" s="41"/>
      <c r="E407" s="41"/>
      <c r="F407" s="41"/>
      <c r="G407" s="41"/>
      <c r="H407" s="41"/>
      <c r="I407" s="41"/>
      <c r="J407" s="41"/>
      <c r="K407" s="41"/>
      <c r="L407" s="50"/>
      <c r="M407" s="41"/>
      <c r="N407" s="41"/>
      <c r="O407" s="41"/>
      <c r="P407" s="41"/>
      <c r="Q407" s="41"/>
      <c r="R407" s="41"/>
      <c r="S407" s="41"/>
      <c r="T407" s="41"/>
      <c r="U407" s="41"/>
      <c r="V407" s="41"/>
      <c r="W407" s="41"/>
      <c r="X407" s="41"/>
      <c r="Y407" s="41"/>
      <c r="Z407" s="41"/>
    </row>
    <row r="408" spans="1:26" ht="12.75" customHeight="1">
      <c r="A408" s="51"/>
      <c r="B408" s="41"/>
      <c r="C408" s="41"/>
      <c r="D408" s="41"/>
      <c r="E408" s="41"/>
      <c r="F408" s="41"/>
      <c r="G408" s="41"/>
      <c r="H408" s="41"/>
      <c r="I408" s="41"/>
      <c r="J408" s="41"/>
      <c r="K408" s="41"/>
      <c r="L408" s="50"/>
      <c r="M408" s="41"/>
      <c r="N408" s="41"/>
      <c r="O408" s="41"/>
      <c r="P408" s="41"/>
      <c r="Q408" s="41"/>
      <c r="R408" s="41"/>
      <c r="S408" s="41"/>
      <c r="T408" s="41"/>
      <c r="U408" s="41"/>
      <c r="V408" s="41"/>
      <c r="W408" s="41"/>
      <c r="X408" s="41"/>
      <c r="Y408" s="41"/>
      <c r="Z408" s="41"/>
    </row>
    <row r="409" spans="1:26" ht="12.75" customHeight="1">
      <c r="A409" s="51"/>
      <c r="B409" s="41"/>
      <c r="C409" s="41"/>
      <c r="D409" s="41"/>
      <c r="E409" s="41"/>
      <c r="F409" s="41"/>
      <c r="G409" s="41"/>
      <c r="H409" s="41"/>
      <c r="I409" s="41"/>
      <c r="J409" s="41"/>
      <c r="K409" s="41"/>
      <c r="L409" s="50"/>
      <c r="M409" s="41"/>
      <c r="N409" s="41"/>
      <c r="O409" s="41"/>
      <c r="P409" s="41"/>
      <c r="Q409" s="41"/>
      <c r="R409" s="41"/>
      <c r="S409" s="41"/>
      <c r="T409" s="41"/>
      <c r="U409" s="41"/>
      <c r="V409" s="41"/>
      <c r="W409" s="41"/>
      <c r="X409" s="41"/>
      <c r="Y409" s="41"/>
      <c r="Z409" s="41"/>
    </row>
    <row r="410" spans="1:26" ht="12.75" customHeight="1">
      <c r="A410" s="51"/>
      <c r="B410" s="41"/>
      <c r="C410" s="41"/>
      <c r="D410" s="41"/>
      <c r="E410" s="41"/>
      <c r="F410" s="41"/>
      <c r="G410" s="41"/>
      <c r="H410" s="41"/>
      <c r="I410" s="41"/>
      <c r="J410" s="41"/>
      <c r="K410" s="41"/>
      <c r="L410" s="50"/>
      <c r="M410" s="41"/>
      <c r="N410" s="41"/>
      <c r="O410" s="41"/>
      <c r="P410" s="41"/>
      <c r="Q410" s="41"/>
      <c r="R410" s="41"/>
      <c r="S410" s="41"/>
      <c r="T410" s="41"/>
      <c r="U410" s="41"/>
      <c r="V410" s="41"/>
      <c r="W410" s="41"/>
      <c r="X410" s="41"/>
      <c r="Y410" s="41"/>
      <c r="Z410" s="41"/>
    </row>
    <row r="411" spans="1:26" ht="12.75" customHeight="1">
      <c r="A411" s="51"/>
      <c r="B411" s="41"/>
      <c r="C411" s="41"/>
      <c r="D411" s="41"/>
      <c r="E411" s="41"/>
      <c r="F411" s="41"/>
      <c r="G411" s="41"/>
      <c r="H411" s="41"/>
      <c r="I411" s="41"/>
      <c r="J411" s="41"/>
      <c r="K411" s="41"/>
      <c r="L411" s="50"/>
      <c r="M411" s="41"/>
      <c r="N411" s="41"/>
      <c r="O411" s="41"/>
      <c r="P411" s="41"/>
      <c r="Q411" s="41"/>
      <c r="R411" s="41"/>
      <c r="S411" s="41"/>
      <c r="T411" s="41"/>
      <c r="U411" s="41"/>
      <c r="V411" s="41"/>
      <c r="W411" s="41"/>
      <c r="X411" s="41"/>
      <c r="Y411" s="41"/>
      <c r="Z411" s="41"/>
    </row>
    <row r="412" spans="1:26" ht="12.75" customHeight="1">
      <c r="A412" s="51"/>
      <c r="B412" s="41"/>
      <c r="C412" s="41"/>
      <c r="D412" s="41"/>
      <c r="E412" s="41"/>
      <c r="F412" s="41"/>
      <c r="G412" s="41"/>
      <c r="H412" s="41"/>
      <c r="I412" s="41"/>
      <c r="J412" s="41"/>
      <c r="K412" s="41"/>
      <c r="L412" s="50"/>
      <c r="M412" s="41"/>
      <c r="N412" s="41"/>
      <c r="O412" s="41"/>
      <c r="P412" s="41"/>
      <c r="Q412" s="41"/>
      <c r="R412" s="41"/>
      <c r="S412" s="41"/>
      <c r="T412" s="41"/>
      <c r="U412" s="41"/>
      <c r="V412" s="41"/>
      <c r="W412" s="41"/>
      <c r="X412" s="41"/>
      <c r="Y412" s="41"/>
      <c r="Z412" s="41"/>
    </row>
    <row r="413" spans="1:26" ht="12.75" customHeight="1">
      <c r="A413" s="51"/>
      <c r="B413" s="41"/>
      <c r="C413" s="41"/>
      <c r="D413" s="41"/>
      <c r="E413" s="41"/>
      <c r="F413" s="41"/>
      <c r="G413" s="41"/>
      <c r="H413" s="41"/>
      <c r="I413" s="41"/>
      <c r="J413" s="41"/>
      <c r="K413" s="41"/>
      <c r="L413" s="50"/>
      <c r="M413" s="41"/>
      <c r="N413" s="41"/>
      <c r="O413" s="41"/>
      <c r="P413" s="41"/>
      <c r="Q413" s="41"/>
      <c r="R413" s="41"/>
      <c r="S413" s="41"/>
      <c r="T413" s="41"/>
      <c r="U413" s="41"/>
      <c r="V413" s="41"/>
      <c r="W413" s="41"/>
      <c r="X413" s="41"/>
      <c r="Y413" s="41"/>
      <c r="Z413" s="41"/>
    </row>
    <row r="414" spans="1:26" ht="12.75" customHeight="1">
      <c r="A414" s="51"/>
      <c r="B414" s="41"/>
      <c r="C414" s="41"/>
      <c r="D414" s="41"/>
      <c r="E414" s="41"/>
      <c r="F414" s="41"/>
      <c r="G414" s="41"/>
      <c r="H414" s="41"/>
      <c r="I414" s="41"/>
      <c r="J414" s="41"/>
      <c r="K414" s="41"/>
      <c r="L414" s="50"/>
      <c r="M414" s="41"/>
      <c r="N414" s="41"/>
      <c r="O414" s="41"/>
      <c r="P414" s="41"/>
      <c r="Q414" s="41"/>
      <c r="R414" s="41"/>
      <c r="S414" s="41"/>
      <c r="T414" s="41"/>
      <c r="U414" s="41"/>
      <c r="V414" s="41"/>
      <c r="W414" s="41"/>
      <c r="X414" s="41"/>
      <c r="Y414" s="41"/>
      <c r="Z414" s="41"/>
    </row>
    <row r="415" spans="1:26" ht="12.75" customHeight="1">
      <c r="A415" s="51"/>
      <c r="B415" s="41"/>
      <c r="C415" s="41"/>
      <c r="D415" s="41"/>
      <c r="E415" s="41"/>
      <c r="F415" s="41"/>
      <c r="G415" s="41"/>
      <c r="H415" s="41"/>
      <c r="I415" s="41"/>
      <c r="J415" s="41"/>
      <c r="K415" s="41"/>
      <c r="L415" s="50"/>
      <c r="M415" s="41"/>
      <c r="N415" s="41"/>
      <c r="O415" s="41"/>
      <c r="P415" s="41"/>
      <c r="Q415" s="41"/>
      <c r="R415" s="41"/>
      <c r="S415" s="41"/>
      <c r="T415" s="41"/>
      <c r="U415" s="41"/>
      <c r="V415" s="41"/>
      <c r="W415" s="41"/>
      <c r="X415" s="41"/>
      <c r="Y415" s="41"/>
      <c r="Z415" s="41"/>
    </row>
    <row r="416" spans="1:26" ht="12.75" customHeight="1">
      <c r="A416" s="51"/>
      <c r="B416" s="41"/>
      <c r="C416" s="41"/>
      <c r="D416" s="41"/>
      <c r="E416" s="41"/>
      <c r="F416" s="41"/>
      <c r="G416" s="41"/>
      <c r="H416" s="41"/>
      <c r="I416" s="41"/>
      <c r="J416" s="41"/>
      <c r="K416" s="41"/>
      <c r="L416" s="50"/>
      <c r="M416" s="41"/>
      <c r="N416" s="41"/>
      <c r="O416" s="41"/>
      <c r="P416" s="41"/>
      <c r="Q416" s="41"/>
      <c r="R416" s="41"/>
      <c r="S416" s="41"/>
      <c r="T416" s="41"/>
      <c r="U416" s="41"/>
      <c r="V416" s="41"/>
      <c r="W416" s="41"/>
      <c r="X416" s="41"/>
      <c r="Y416" s="41"/>
      <c r="Z416" s="41"/>
    </row>
    <row r="417" spans="1:26" ht="12.75" customHeight="1">
      <c r="A417" s="51"/>
      <c r="B417" s="41"/>
      <c r="C417" s="41"/>
      <c r="D417" s="41"/>
      <c r="E417" s="41"/>
      <c r="F417" s="41"/>
      <c r="G417" s="41"/>
      <c r="H417" s="41"/>
      <c r="I417" s="41"/>
      <c r="J417" s="41"/>
      <c r="K417" s="41"/>
      <c r="L417" s="50"/>
      <c r="M417" s="41"/>
      <c r="N417" s="41"/>
      <c r="O417" s="41"/>
      <c r="P417" s="41"/>
      <c r="Q417" s="41"/>
      <c r="R417" s="41"/>
      <c r="S417" s="41"/>
      <c r="T417" s="41"/>
      <c r="U417" s="41"/>
      <c r="V417" s="41"/>
      <c r="W417" s="41"/>
      <c r="X417" s="41"/>
      <c r="Y417" s="41"/>
      <c r="Z417" s="41"/>
    </row>
    <row r="418" spans="1:26" ht="12.75" customHeight="1">
      <c r="A418" s="51"/>
      <c r="B418" s="41"/>
      <c r="C418" s="41"/>
      <c r="D418" s="41"/>
      <c r="E418" s="41"/>
      <c r="F418" s="41"/>
      <c r="G418" s="41"/>
      <c r="H418" s="41"/>
      <c r="I418" s="41"/>
      <c r="J418" s="41"/>
      <c r="K418" s="41"/>
      <c r="L418" s="50"/>
      <c r="M418" s="41"/>
      <c r="N418" s="41"/>
      <c r="O418" s="41"/>
      <c r="P418" s="41"/>
      <c r="Q418" s="41"/>
      <c r="R418" s="41"/>
      <c r="S418" s="41"/>
      <c r="T418" s="41"/>
      <c r="U418" s="41"/>
      <c r="V418" s="41"/>
      <c r="W418" s="41"/>
      <c r="X418" s="41"/>
      <c r="Y418" s="41"/>
      <c r="Z418" s="41"/>
    </row>
    <row r="419" spans="1:26" ht="12.75" customHeight="1">
      <c r="A419" s="51"/>
      <c r="B419" s="41"/>
      <c r="C419" s="41"/>
      <c r="D419" s="41"/>
      <c r="E419" s="41"/>
      <c r="F419" s="41"/>
      <c r="G419" s="41"/>
      <c r="H419" s="41"/>
      <c r="I419" s="41"/>
      <c r="J419" s="41"/>
      <c r="K419" s="41"/>
      <c r="L419" s="50"/>
      <c r="M419" s="41"/>
      <c r="N419" s="41"/>
      <c r="O419" s="41"/>
      <c r="P419" s="41"/>
      <c r="Q419" s="41"/>
      <c r="R419" s="41"/>
      <c r="S419" s="41"/>
      <c r="T419" s="41"/>
      <c r="U419" s="41"/>
      <c r="V419" s="41"/>
      <c r="W419" s="41"/>
      <c r="X419" s="41"/>
      <c r="Y419" s="41"/>
      <c r="Z419" s="41"/>
    </row>
    <row r="420" spans="1:26" ht="12.75" customHeight="1">
      <c r="A420" s="51"/>
      <c r="B420" s="41"/>
      <c r="C420" s="41"/>
      <c r="D420" s="41"/>
      <c r="E420" s="41"/>
      <c r="F420" s="41"/>
      <c r="G420" s="41"/>
      <c r="H420" s="41"/>
      <c r="I420" s="41"/>
      <c r="J420" s="41"/>
      <c r="K420" s="41"/>
      <c r="L420" s="50"/>
      <c r="M420" s="41"/>
      <c r="N420" s="41"/>
      <c r="O420" s="41"/>
      <c r="P420" s="41"/>
      <c r="Q420" s="41"/>
      <c r="R420" s="41"/>
      <c r="S420" s="41"/>
      <c r="T420" s="41"/>
      <c r="U420" s="41"/>
      <c r="V420" s="41"/>
      <c r="W420" s="41"/>
      <c r="X420" s="41"/>
      <c r="Y420" s="41"/>
      <c r="Z420" s="41"/>
    </row>
    <row r="421" spans="1:26" ht="12.75" customHeight="1">
      <c r="A421" s="51"/>
      <c r="B421" s="41"/>
      <c r="C421" s="41"/>
      <c r="D421" s="41"/>
      <c r="E421" s="41"/>
      <c r="F421" s="41"/>
      <c r="G421" s="41"/>
      <c r="H421" s="41"/>
      <c r="I421" s="41"/>
      <c r="J421" s="41"/>
      <c r="K421" s="41"/>
      <c r="L421" s="50"/>
      <c r="M421" s="41"/>
      <c r="N421" s="41"/>
      <c r="O421" s="41"/>
      <c r="P421" s="41"/>
      <c r="Q421" s="41"/>
      <c r="R421" s="41"/>
      <c r="S421" s="41"/>
      <c r="T421" s="41"/>
      <c r="U421" s="41"/>
      <c r="V421" s="41"/>
      <c r="W421" s="41"/>
      <c r="X421" s="41"/>
      <c r="Y421" s="41"/>
      <c r="Z421" s="41"/>
    </row>
    <row r="422" spans="1:26" ht="12.75" customHeight="1">
      <c r="A422" s="51"/>
      <c r="B422" s="41"/>
      <c r="C422" s="41"/>
      <c r="D422" s="41"/>
      <c r="E422" s="41"/>
      <c r="F422" s="41"/>
      <c r="G422" s="41"/>
      <c r="H422" s="41"/>
      <c r="I422" s="41"/>
      <c r="J422" s="41"/>
      <c r="K422" s="41"/>
      <c r="L422" s="50"/>
      <c r="M422" s="41"/>
      <c r="N422" s="41"/>
      <c r="O422" s="41"/>
      <c r="P422" s="41"/>
      <c r="Q422" s="41"/>
      <c r="R422" s="41"/>
      <c r="S422" s="41"/>
      <c r="T422" s="41"/>
      <c r="U422" s="41"/>
      <c r="V422" s="41"/>
      <c r="W422" s="41"/>
      <c r="X422" s="41"/>
      <c r="Y422" s="41"/>
      <c r="Z422" s="41"/>
    </row>
    <row r="423" spans="1:26" ht="12.75" customHeight="1">
      <c r="A423" s="51"/>
      <c r="B423" s="41"/>
      <c r="C423" s="41"/>
      <c r="D423" s="41"/>
      <c r="E423" s="41"/>
      <c r="F423" s="41"/>
      <c r="G423" s="41"/>
      <c r="H423" s="41"/>
      <c r="I423" s="41"/>
      <c r="J423" s="41"/>
      <c r="K423" s="41"/>
      <c r="L423" s="50"/>
      <c r="M423" s="41"/>
      <c r="N423" s="41"/>
      <c r="O423" s="41"/>
      <c r="P423" s="41"/>
      <c r="Q423" s="41"/>
      <c r="R423" s="41"/>
      <c r="S423" s="41"/>
      <c r="T423" s="41"/>
      <c r="U423" s="41"/>
      <c r="V423" s="41"/>
      <c r="W423" s="41"/>
      <c r="X423" s="41"/>
      <c r="Y423" s="41"/>
      <c r="Z423" s="41"/>
    </row>
    <row r="424" spans="1:26" ht="12.75" customHeight="1">
      <c r="A424" s="51"/>
      <c r="B424" s="41"/>
      <c r="C424" s="41"/>
      <c r="D424" s="41"/>
      <c r="E424" s="41"/>
      <c r="F424" s="41"/>
      <c r="G424" s="41"/>
      <c r="H424" s="41"/>
      <c r="I424" s="41"/>
      <c r="J424" s="41"/>
      <c r="K424" s="41"/>
      <c r="L424" s="50"/>
      <c r="M424" s="41"/>
      <c r="N424" s="41"/>
      <c r="O424" s="41"/>
      <c r="P424" s="41"/>
      <c r="Q424" s="41"/>
      <c r="R424" s="41"/>
      <c r="S424" s="41"/>
      <c r="T424" s="41"/>
      <c r="U424" s="41"/>
      <c r="V424" s="41"/>
      <c r="W424" s="41"/>
      <c r="X424" s="41"/>
      <c r="Y424" s="41"/>
      <c r="Z424" s="41"/>
    </row>
    <row r="425" spans="1:26" ht="12.75" customHeight="1">
      <c r="A425" s="51"/>
      <c r="B425" s="41"/>
      <c r="C425" s="41"/>
      <c r="D425" s="41"/>
      <c r="E425" s="41"/>
      <c r="F425" s="41"/>
      <c r="G425" s="41"/>
      <c r="H425" s="41"/>
      <c r="I425" s="41"/>
      <c r="J425" s="41"/>
      <c r="K425" s="41"/>
      <c r="L425" s="50"/>
      <c r="M425" s="41"/>
      <c r="N425" s="41"/>
      <c r="O425" s="41"/>
      <c r="P425" s="41"/>
      <c r="Q425" s="41"/>
      <c r="R425" s="41"/>
      <c r="S425" s="41"/>
      <c r="T425" s="41"/>
      <c r="U425" s="41"/>
      <c r="V425" s="41"/>
      <c r="W425" s="41"/>
      <c r="X425" s="41"/>
      <c r="Y425" s="41"/>
      <c r="Z425" s="41"/>
    </row>
    <row r="426" spans="1:26" ht="12.75" customHeight="1">
      <c r="A426" s="51"/>
      <c r="B426" s="41"/>
      <c r="C426" s="41"/>
      <c r="D426" s="41"/>
      <c r="E426" s="41"/>
      <c r="F426" s="41"/>
      <c r="G426" s="41"/>
      <c r="H426" s="41"/>
      <c r="I426" s="41"/>
      <c r="J426" s="41"/>
      <c r="K426" s="41"/>
      <c r="L426" s="50"/>
      <c r="M426" s="41"/>
      <c r="N426" s="41"/>
      <c r="O426" s="41"/>
      <c r="P426" s="41"/>
      <c r="Q426" s="41"/>
      <c r="R426" s="41"/>
      <c r="S426" s="41"/>
      <c r="T426" s="41"/>
      <c r="U426" s="41"/>
      <c r="V426" s="41"/>
      <c r="W426" s="41"/>
      <c r="X426" s="41"/>
      <c r="Y426" s="41"/>
      <c r="Z426" s="41"/>
    </row>
    <row r="427" spans="1:26" ht="12.75" customHeight="1">
      <c r="A427" s="51"/>
      <c r="B427" s="41"/>
      <c r="C427" s="41"/>
      <c r="D427" s="41"/>
      <c r="E427" s="41"/>
      <c r="F427" s="41"/>
      <c r="G427" s="41"/>
      <c r="H427" s="41"/>
      <c r="I427" s="41"/>
      <c r="J427" s="41"/>
      <c r="K427" s="41"/>
      <c r="L427" s="50"/>
      <c r="M427" s="41"/>
      <c r="N427" s="41"/>
      <c r="O427" s="41"/>
      <c r="P427" s="41"/>
      <c r="Q427" s="41"/>
      <c r="R427" s="41"/>
      <c r="S427" s="41"/>
      <c r="T427" s="41"/>
      <c r="U427" s="41"/>
      <c r="V427" s="41"/>
      <c r="W427" s="41"/>
      <c r="X427" s="41"/>
      <c r="Y427" s="41"/>
      <c r="Z427" s="41"/>
    </row>
    <row r="428" spans="1:26" ht="12.75" customHeight="1">
      <c r="A428" s="51"/>
      <c r="B428" s="41"/>
      <c r="C428" s="41"/>
      <c r="D428" s="41"/>
      <c r="E428" s="41"/>
      <c r="F428" s="41"/>
      <c r="G428" s="41"/>
      <c r="H428" s="41"/>
      <c r="I428" s="41"/>
      <c r="J428" s="41"/>
      <c r="K428" s="41"/>
      <c r="L428" s="50"/>
      <c r="M428" s="41"/>
      <c r="N428" s="41"/>
      <c r="O428" s="41"/>
      <c r="P428" s="41"/>
      <c r="Q428" s="41"/>
      <c r="R428" s="41"/>
      <c r="S428" s="41"/>
      <c r="T428" s="41"/>
      <c r="U428" s="41"/>
      <c r="V428" s="41"/>
      <c r="W428" s="41"/>
      <c r="X428" s="41"/>
      <c r="Y428" s="41"/>
      <c r="Z428" s="41"/>
    </row>
    <row r="429" spans="1:26" ht="12.75" customHeight="1">
      <c r="A429" s="51"/>
      <c r="B429" s="41"/>
      <c r="C429" s="41"/>
      <c r="D429" s="41"/>
      <c r="E429" s="41"/>
      <c r="F429" s="41"/>
      <c r="G429" s="41"/>
      <c r="H429" s="41"/>
      <c r="I429" s="41"/>
      <c r="J429" s="41"/>
      <c r="K429" s="41"/>
      <c r="L429" s="50"/>
      <c r="M429" s="41"/>
      <c r="N429" s="41"/>
      <c r="O429" s="41"/>
      <c r="P429" s="41"/>
      <c r="Q429" s="41"/>
      <c r="R429" s="41"/>
      <c r="S429" s="41"/>
      <c r="T429" s="41"/>
      <c r="U429" s="41"/>
      <c r="V429" s="41"/>
      <c r="W429" s="41"/>
      <c r="X429" s="41"/>
      <c r="Y429" s="41"/>
      <c r="Z429" s="41"/>
    </row>
    <row r="430" spans="1:26" ht="12.75" customHeight="1">
      <c r="A430" s="51"/>
      <c r="B430" s="41"/>
      <c r="C430" s="41"/>
      <c r="D430" s="41"/>
      <c r="E430" s="41"/>
      <c r="F430" s="41"/>
      <c r="G430" s="41"/>
      <c r="H430" s="41"/>
      <c r="I430" s="41"/>
      <c r="J430" s="41"/>
      <c r="K430" s="41"/>
      <c r="L430" s="50"/>
      <c r="M430" s="41"/>
      <c r="N430" s="41"/>
      <c r="O430" s="41"/>
      <c r="P430" s="41"/>
      <c r="Q430" s="41"/>
      <c r="R430" s="41"/>
      <c r="S430" s="41"/>
      <c r="T430" s="41"/>
      <c r="U430" s="41"/>
      <c r="V430" s="41"/>
      <c r="W430" s="41"/>
      <c r="X430" s="41"/>
      <c r="Y430" s="41"/>
      <c r="Z430" s="41"/>
    </row>
    <row r="431" spans="1:26" ht="12.75" customHeight="1">
      <c r="A431" s="51"/>
      <c r="B431" s="41"/>
      <c r="C431" s="41"/>
      <c r="D431" s="41"/>
      <c r="E431" s="41"/>
      <c r="F431" s="41"/>
      <c r="G431" s="41"/>
      <c r="H431" s="41"/>
      <c r="I431" s="41"/>
      <c r="J431" s="41"/>
      <c r="K431" s="41"/>
      <c r="L431" s="50"/>
      <c r="M431" s="41"/>
      <c r="N431" s="41"/>
      <c r="O431" s="41"/>
      <c r="P431" s="41"/>
      <c r="Q431" s="41"/>
      <c r="R431" s="41"/>
      <c r="S431" s="41"/>
      <c r="T431" s="41"/>
      <c r="U431" s="41"/>
      <c r="V431" s="41"/>
      <c r="W431" s="41"/>
      <c r="X431" s="41"/>
      <c r="Y431" s="41"/>
      <c r="Z431" s="41"/>
    </row>
    <row r="432" spans="1:26" ht="12.75" customHeight="1">
      <c r="A432" s="51"/>
      <c r="B432" s="41"/>
      <c r="C432" s="41"/>
      <c r="D432" s="41"/>
      <c r="E432" s="41"/>
      <c r="F432" s="41"/>
      <c r="G432" s="41"/>
      <c r="H432" s="41"/>
      <c r="I432" s="41"/>
      <c r="J432" s="41"/>
      <c r="K432" s="41"/>
      <c r="L432" s="50"/>
      <c r="M432" s="41"/>
      <c r="N432" s="41"/>
      <c r="O432" s="41"/>
      <c r="P432" s="41"/>
      <c r="Q432" s="41"/>
      <c r="R432" s="41"/>
      <c r="S432" s="41"/>
      <c r="T432" s="41"/>
      <c r="U432" s="41"/>
      <c r="V432" s="41"/>
      <c r="W432" s="41"/>
      <c r="X432" s="41"/>
      <c r="Y432" s="41"/>
      <c r="Z432" s="41"/>
    </row>
    <row r="433" spans="1:26" ht="12.75" customHeight="1">
      <c r="A433" s="51"/>
      <c r="B433" s="41"/>
      <c r="C433" s="41"/>
      <c r="D433" s="41"/>
      <c r="E433" s="41"/>
      <c r="F433" s="41"/>
      <c r="G433" s="41"/>
      <c r="H433" s="41"/>
      <c r="I433" s="41"/>
      <c r="J433" s="41"/>
      <c r="K433" s="41"/>
      <c r="L433" s="50"/>
      <c r="M433" s="41"/>
      <c r="N433" s="41"/>
      <c r="O433" s="41"/>
      <c r="P433" s="41"/>
      <c r="Q433" s="41"/>
      <c r="R433" s="41"/>
      <c r="S433" s="41"/>
      <c r="T433" s="41"/>
      <c r="U433" s="41"/>
      <c r="V433" s="41"/>
      <c r="W433" s="41"/>
      <c r="X433" s="41"/>
      <c r="Y433" s="41"/>
      <c r="Z433" s="41"/>
    </row>
    <row r="434" spans="1:26" ht="12.75" customHeight="1">
      <c r="A434" s="51"/>
      <c r="B434" s="41"/>
      <c r="C434" s="41"/>
      <c r="D434" s="41"/>
      <c r="E434" s="41"/>
      <c r="F434" s="41"/>
      <c r="G434" s="41"/>
      <c r="H434" s="41"/>
      <c r="I434" s="41"/>
      <c r="J434" s="41"/>
      <c r="K434" s="41"/>
      <c r="L434" s="50"/>
      <c r="M434" s="41"/>
      <c r="N434" s="41"/>
      <c r="O434" s="41"/>
      <c r="P434" s="41"/>
      <c r="Q434" s="41"/>
      <c r="R434" s="41"/>
      <c r="S434" s="41"/>
      <c r="T434" s="41"/>
      <c r="U434" s="41"/>
      <c r="V434" s="41"/>
      <c r="W434" s="41"/>
      <c r="X434" s="41"/>
      <c r="Y434" s="41"/>
      <c r="Z434" s="41"/>
    </row>
    <row r="435" spans="1:26" ht="12.75" customHeight="1">
      <c r="A435" s="51"/>
      <c r="B435" s="41"/>
      <c r="C435" s="41"/>
      <c r="D435" s="41"/>
      <c r="E435" s="41"/>
      <c r="F435" s="41"/>
      <c r="G435" s="41"/>
      <c r="H435" s="41"/>
      <c r="I435" s="41"/>
      <c r="J435" s="41"/>
      <c r="K435" s="41"/>
      <c r="L435" s="50"/>
      <c r="M435" s="41"/>
      <c r="N435" s="41"/>
      <c r="O435" s="41"/>
      <c r="P435" s="41"/>
      <c r="Q435" s="41"/>
      <c r="R435" s="41"/>
      <c r="S435" s="41"/>
      <c r="T435" s="41"/>
      <c r="U435" s="41"/>
      <c r="V435" s="41"/>
      <c r="W435" s="41"/>
      <c r="X435" s="41"/>
      <c r="Y435" s="41"/>
      <c r="Z435" s="41"/>
    </row>
    <row r="436" spans="1:26" ht="12.75" customHeight="1">
      <c r="A436" s="51"/>
      <c r="B436" s="41"/>
      <c r="C436" s="41"/>
      <c r="D436" s="41"/>
      <c r="E436" s="41"/>
      <c r="F436" s="41"/>
      <c r="G436" s="41"/>
      <c r="H436" s="41"/>
      <c r="I436" s="41"/>
      <c r="J436" s="41"/>
      <c r="K436" s="41"/>
      <c r="L436" s="50"/>
      <c r="M436" s="41"/>
      <c r="N436" s="41"/>
      <c r="O436" s="41"/>
      <c r="P436" s="41"/>
      <c r="Q436" s="41"/>
      <c r="R436" s="41"/>
      <c r="S436" s="41"/>
      <c r="T436" s="41"/>
      <c r="U436" s="41"/>
      <c r="V436" s="41"/>
      <c r="W436" s="41"/>
      <c r="X436" s="41"/>
      <c r="Y436" s="41"/>
      <c r="Z436" s="41"/>
    </row>
    <row r="437" spans="1:26" ht="12.75" customHeight="1">
      <c r="A437" s="51"/>
      <c r="B437" s="41"/>
      <c r="C437" s="41"/>
      <c r="D437" s="41"/>
      <c r="E437" s="41"/>
      <c r="F437" s="41"/>
      <c r="G437" s="41"/>
      <c r="H437" s="41"/>
      <c r="I437" s="41"/>
      <c r="J437" s="41"/>
      <c r="K437" s="41"/>
      <c r="L437" s="50"/>
      <c r="M437" s="41"/>
      <c r="N437" s="41"/>
      <c r="O437" s="41"/>
      <c r="P437" s="41"/>
      <c r="Q437" s="41"/>
      <c r="R437" s="41"/>
      <c r="S437" s="41"/>
      <c r="T437" s="41"/>
      <c r="U437" s="41"/>
      <c r="V437" s="41"/>
      <c r="W437" s="41"/>
      <c r="X437" s="41"/>
      <c r="Y437" s="41"/>
      <c r="Z437" s="41"/>
    </row>
    <row r="438" spans="1:26" ht="12.75" customHeight="1">
      <c r="A438" s="51"/>
      <c r="B438" s="41"/>
      <c r="C438" s="41"/>
      <c r="D438" s="41"/>
      <c r="E438" s="41"/>
      <c r="F438" s="41"/>
      <c r="G438" s="41"/>
      <c r="H438" s="41"/>
      <c r="I438" s="41"/>
      <c r="J438" s="41"/>
      <c r="K438" s="41"/>
      <c r="L438" s="50"/>
      <c r="M438" s="41"/>
      <c r="N438" s="41"/>
      <c r="O438" s="41"/>
      <c r="P438" s="41"/>
      <c r="Q438" s="41"/>
      <c r="R438" s="41"/>
      <c r="S438" s="41"/>
      <c r="T438" s="41"/>
      <c r="U438" s="41"/>
      <c r="V438" s="41"/>
      <c r="W438" s="41"/>
      <c r="X438" s="41"/>
      <c r="Y438" s="41"/>
      <c r="Z438" s="41"/>
    </row>
    <row r="439" spans="1:26" ht="12.75" customHeight="1">
      <c r="A439" s="51"/>
      <c r="B439" s="41"/>
      <c r="C439" s="41"/>
      <c r="D439" s="41"/>
      <c r="E439" s="41"/>
      <c r="F439" s="41"/>
      <c r="G439" s="41"/>
      <c r="H439" s="41"/>
      <c r="I439" s="41"/>
      <c r="J439" s="41"/>
      <c r="K439" s="41"/>
      <c r="L439" s="50"/>
      <c r="M439" s="41"/>
      <c r="N439" s="41"/>
      <c r="O439" s="41"/>
      <c r="P439" s="41"/>
      <c r="Q439" s="41"/>
      <c r="R439" s="41"/>
      <c r="S439" s="41"/>
      <c r="T439" s="41"/>
      <c r="U439" s="41"/>
      <c r="V439" s="41"/>
      <c r="W439" s="41"/>
      <c r="X439" s="41"/>
      <c r="Y439" s="41"/>
      <c r="Z439" s="41"/>
    </row>
    <row r="440" spans="1:26" ht="12.75" customHeight="1">
      <c r="A440" s="51"/>
      <c r="B440" s="41"/>
      <c r="C440" s="41"/>
      <c r="D440" s="41"/>
      <c r="E440" s="41"/>
      <c r="F440" s="41"/>
      <c r="G440" s="41"/>
      <c r="H440" s="41"/>
      <c r="I440" s="41"/>
      <c r="J440" s="41"/>
      <c r="K440" s="41"/>
      <c r="L440" s="50"/>
      <c r="M440" s="41"/>
      <c r="N440" s="41"/>
      <c r="O440" s="41"/>
      <c r="P440" s="41"/>
      <c r="Q440" s="41"/>
      <c r="R440" s="41"/>
      <c r="S440" s="41"/>
      <c r="T440" s="41"/>
      <c r="U440" s="41"/>
      <c r="V440" s="41"/>
      <c r="W440" s="41"/>
      <c r="X440" s="41"/>
      <c r="Y440" s="41"/>
      <c r="Z440" s="41"/>
    </row>
    <row r="441" spans="1:26" ht="12.75" customHeight="1">
      <c r="A441" s="51"/>
      <c r="B441" s="41"/>
      <c r="C441" s="41"/>
      <c r="D441" s="41"/>
      <c r="E441" s="41"/>
      <c r="F441" s="41"/>
      <c r="G441" s="41"/>
      <c r="H441" s="41"/>
      <c r="I441" s="41"/>
      <c r="J441" s="41"/>
      <c r="K441" s="41"/>
      <c r="L441" s="50"/>
      <c r="M441" s="41"/>
      <c r="N441" s="41"/>
      <c r="O441" s="41"/>
      <c r="P441" s="41"/>
      <c r="Q441" s="41"/>
      <c r="R441" s="41"/>
      <c r="S441" s="41"/>
      <c r="T441" s="41"/>
      <c r="U441" s="41"/>
      <c r="V441" s="41"/>
      <c r="W441" s="41"/>
      <c r="X441" s="41"/>
      <c r="Y441" s="41"/>
      <c r="Z441" s="41"/>
    </row>
    <row r="442" spans="1:26" ht="12.75" customHeight="1">
      <c r="A442" s="51"/>
      <c r="B442" s="41"/>
      <c r="C442" s="41"/>
      <c r="D442" s="41"/>
      <c r="E442" s="41"/>
      <c r="F442" s="41"/>
      <c r="G442" s="41"/>
      <c r="H442" s="41"/>
      <c r="I442" s="41"/>
      <c r="J442" s="41"/>
      <c r="K442" s="41"/>
      <c r="L442" s="50"/>
      <c r="M442" s="41"/>
      <c r="N442" s="41"/>
      <c r="O442" s="41"/>
      <c r="P442" s="41"/>
      <c r="Q442" s="41"/>
      <c r="R442" s="41"/>
      <c r="S442" s="41"/>
      <c r="T442" s="41"/>
      <c r="U442" s="41"/>
      <c r="V442" s="41"/>
      <c r="W442" s="41"/>
      <c r="X442" s="41"/>
      <c r="Y442" s="41"/>
      <c r="Z442" s="41"/>
    </row>
    <row r="443" spans="1:26" ht="12.75" customHeight="1">
      <c r="A443" s="51"/>
      <c r="B443" s="41"/>
      <c r="C443" s="41"/>
      <c r="D443" s="41"/>
      <c r="E443" s="41"/>
      <c r="F443" s="41"/>
      <c r="G443" s="41"/>
      <c r="H443" s="41"/>
      <c r="I443" s="41"/>
      <c r="J443" s="41"/>
      <c r="K443" s="41"/>
      <c r="L443" s="50"/>
      <c r="M443" s="41"/>
      <c r="N443" s="41"/>
      <c r="O443" s="41"/>
      <c r="P443" s="41"/>
      <c r="Q443" s="41"/>
      <c r="R443" s="41"/>
      <c r="S443" s="41"/>
      <c r="T443" s="41"/>
      <c r="U443" s="41"/>
      <c r="V443" s="41"/>
      <c r="W443" s="41"/>
      <c r="X443" s="41"/>
      <c r="Y443" s="41"/>
      <c r="Z443" s="41"/>
    </row>
    <row r="444" spans="1:26" ht="12.75" customHeight="1">
      <c r="A444" s="51"/>
      <c r="B444" s="41"/>
      <c r="C444" s="41"/>
      <c r="D444" s="41"/>
      <c r="E444" s="41"/>
      <c r="F444" s="41"/>
      <c r="G444" s="41"/>
      <c r="H444" s="41"/>
      <c r="I444" s="41"/>
      <c r="J444" s="41"/>
      <c r="K444" s="41"/>
      <c r="L444" s="50"/>
      <c r="M444" s="41"/>
      <c r="N444" s="41"/>
      <c r="O444" s="41"/>
      <c r="P444" s="41"/>
      <c r="Q444" s="41"/>
      <c r="R444" s="41"/>
      <c r="S444" s="41"/>
      <c r="T444" s="41"/>
      <c r="U444" s="41"/>
      <c r="V444" s="41"/>
      <c r="W444" s="41"/>
      <c r="X444" s="41"/>
      <c r="Y444" s="41"/>
      <c r="Z444" s="41"/>
    </row>
    <row r="445" spans="1:26" ht="12.75" customHeight="1">
      <c r="A445" s="51"/>
      <c r="B445" s="41"/>
      <c r="C445" s="41"/>
      <c r="D445" s="41"/>
      <c r="E445" s="41"/>
      <c r="F445" s="41"/>
      <c r="G445" s="41"/>
      <c r="H445" s="41"/>
      <c r="I445" s="41"/>
      <c r="J445" s="41"/>
      <c r="K445" s="41"/>
      <c r="L445" s="50"/>
      <c r="M445" s="41"/>
      <c r="N445" s="41"/>
      <c r="O445" s="41"/>
      <c r="P445" s="41"/>
      <c r="Q445" s="41"/>
      <c r="R445" s="41"/>
      <c r="S445" s="41"/>
      <c r="T445" s="41"/>
      <c r="U445" s="41"/>
      <c r="V445" s="41"/>
      <c r="W445" s="41"/>
      <c r="X445" s="41"/>
      <c r="Y445" s="41"/>
      <c r="Z445" s="41"/>
    </row>
    <row r="446" spans="1:26" ht="12.75" customHeight="1">
      <c r="A446" s="51"/>
      <c r="B446" s="41"/>
      <c r="C446" s="41"/>
      <c r="D446" s="41"/>
      <c r="E446" s="41"/>
      <c r="F446" s="41"/>
      <c r="G446" s="41"/>
      <c r="H446" s="41"/>
      <c r="I446" s="41"/>
      <c r="J446" s="41"/>
      <c r="K446" s="41"/>
      <c r="L446" s="50"/>
      <c r="M446" s="41"/>
      <c r="N446" s="41"/>
      <c r="O446" s="41"/>
      <c r="P446" s="41"/>
      <c r="Q446" s="41"/>
      <c r="R446" s="41"/>
      <c r="S446" s="41"/>
      <c r="T446" s="41"/>
      <c r="U446" s="41"/>
      <c r="V446" s="41"/>
      <c r="W446" s="41"/>
      <c r="X446" s="41"/>
      <c r="Y446" s="41"/>
      <c r="Z446" s="41"/>
    </row>
    <row r="447" spans="1:26" ht="12.75" customHeight="1">
      <c r="A447" s="51"/>
      <c r="B447" s="41"/>
      <c r="C447" s="41"/>
      <c r="D447" s="41"/>
      <c r="E447" s="41"/>
      <c r="F447" s="41"/>
      <c r="G447" s="41"/>
      <c r="H447" s="41"/>
      <c r="I447" s="41"/>
      <c r="J447" s="41"/>
      <c r="K447" s="41"/>
      <c r="L447" s="50"/>
      <c r="M447" s="41"/>
      <c r="N447" s="41"/>
      <c r="O447" s="41"/>
      <c r="P447" s="41"/>
      <c r="Q447" s="41"/>
      <c r="R447" s="41"/>
      <c r="S447" s="41"/>
      <c r="T447" s="41"/>
      <c r="U447" s="41"/>
      <c r="V447" s="41"/>
      <c r="W447" s="41"/>
      <c r="X447" s="41"/>
      <c r="Y447" s="41"/>
      <c r="Z447" s="41"/>
    </row>
    <row r="448" spans="1:26" ht="12.75" customHeight="1">
      <c r="A448" s="51"/>
      <c r="B448" s="41"/>
      <c r="C448" s="41"/>
      <c r="D448" s="41"/>
      <c r="E448" s="41"/>
      <c r="F448" s="41"/>
      <c r="G448" s="41"/>
      <c r="H448" s="41"/>
      <c r="I448" s="41"/>
      <c r="J448" s="41"/>
      <c r="K448" s="41"/>
      <c r="L448" s="50"/>
      <c r="M448" s="41"/>
      <c r="N448" s="41"/>
      <c r="O448" s="41"/>
      <c r="P448" s="41"/>
      <c r="Q448" s="41"/>
      <c r="R448" s="41"/>
      <c r="S448" s="41"/>
      <c r="T448" s="41"/>
      <c r="U448" s="41"/>
      <c r="V448" s="41"/>
      <c r="W448" s="41"/>
      <c r="X448" s="41"/>
      <c r="Y448" s="41"/>
      <c r="Z448" s="41"/>
    </row>
    <row r="449" spans="1:26" ht="12.75" customHeight="1">
      <c r="A449" s="51"/>
      <c r="B449" s="41"/>
      <c r="C449" s="41"/>
      <c r="D449" s="41"/>
      <c r="E449" s="41"/>
      <c r="F449" s="41"/>
      <c r="G449" s="41"/>
      <c r="H449" s="41"/>
      <c r="I449" s="41"/>
      <c r="J449" s="41"/>
      <c r="K449" s="41"/>
      <c r="L449" s="50"/>
      <c r="M449" s="41"/>
      <c r="N449" s="41"/>
      <c r="O449" s="41"/>
      <c r="P449" s="41"/>
      <c r="Q449" s="41"/>
      <c r="R449" s="41"/>
      <c r="S449" s="41"/>
      <c r="T449" s="41"/>
      <c r="U449" s="41"/>
      <c r="V449" s="41"/>
      <c r="W449" s="41"/>
      <c r="X449" s="41"/>
      <c r="Y449" s="41"/>
      <c r="Z449" s="41"/>
    </row>
    <row r="450" spans="1:26" ht="12.75" customHeight="1">
      <c r="A450" s="51"/>
      <c r="B450" s="41"/>
      <c r="C450" s="41"/>
      <c r="D450" s="41"/>
      <c r="E450" s="41"/>
      <c r="F450" s="41"/>
      <c r="G450" s="41"/>
      <c r="H450" s="41"/>
      <c r="I450" s="41"/>
      <c r="J450" s="41"/>
      <c r="K450" s="41"/>
      <c r="L450" s="50"/>
      <c r="M450" s="41"/>
      <c r="N450" s="41"/>
      <c r="O450" s="41"/>
      <c r="P450" s="41"/>
      <c r="Q450" s="41"/>
      <c r="R450" s="41"/>
      <c r="S450" s="41"/>
      <c r="T450" s="41"/>
      <c r="U450" s="41"/>
      <c r="V450" s="41"/>
      <c r="W450" s="41"/>
      <c r="X450" s="41"/>
      <c r="Y450" s="41"/>
      <c r="Z450" s="41"/>
    </row>
    <row r="451" spans="1:26" ht="12.75" customHeight="1">
      <c r="A451" s="51"/>
      <c r="B451" s="41"/>
      <c r="C451" s="41"/>
      <c r="D451" s="41"/>
      <c r="E451" s="41"/>
      <c r="F451" s="41"/>
      <c r="G451" s="41"/>
      <c r="H451" s="41"/>
      <c r="I451" s="41"/>
      <c r="J451" s="41"/>
      <c r="K451" s="41"/>
      <c r="L451" s="50"/>
      <c r="M451" s="41"/>
      <c r="N451" s="41"/>
      <c r="O451" s="41"/>
      <c r="P451" s="41"/>
      <c r="Q451" s="41"/>
      <c r="R451" s="41"/>
      <c r="S451" s="41"/>
      <c r="T451" s="41"/>
      <c r="U451" s="41"/>
      <c r="V451" s="41"/>
      <c r="W451" s="41"/>
      <c r="X451" s="41"/>
      <c r="Y451" s="41"/>
      <c r="Z451" s="41"/>
    </row>
    <row r="452" spans="1:26" ht="12.75" customHeight="1">
      <c r="A452" s="51"/>
      <c r="B452" s="41"/>
      <c r="C452" s="41"/>
      <c r="D452" s="41"/>
      <c r="E452" s="41"/>
      <c r="F452" s="41"/>
      <c r="G452" s="41"/>
      <c r="H452" s="41"/>
      <c r="I452" s="41"/>
      <c r="J452" s="41"/>
      <c r="K452" s="41"/>
      <c r="L452" s="50"/>
      <c r="M452" s="41"/>
      <c r="N452" s="41"/>
      <c r="O452" s="41"/>
      <c r="P452" s="41"/>
      <c r="Q452" s="41"/>
      <c r="R452" s="41"/>
      <c r="S452" s="41"/>
      <c r="T452" s="41"/>
      <c r="U452" s="41"/>
      <c r="V452" s="41"/>
      <c r="W452" s="41"/>
      <c r="X452" s="41"/>
      <c r="Y452" s="41"/>
      <c r="Z452" s="41"/>
    </row>
    <row r="453" spans="1:26" ht="12.75" customHeight="1">
      <c r="A453" s="51"/>
      <c r="B453" s="41"/>
      <c r="C453" s="41"/>
      <c r="D453" s="41"/>
      <c r="E453" s="41"/>
      <c r="F453" s="41"/>
      <c r="G453" s="41"/>
      <c r="H453" s="41"/>
      <c r="I453" s="41"/>
      <c r="J453" s="41"/>
      <c r="K453" s="41"/>
      <c r="L453" s="50"/>
      <c r="M453" s="41"/>
      <c r="N453" s="41"/>
      <c r="O453" s="41"/>
      <c r="P453" s="41"/>
      <c r="Q453" s="41"/>
      <c r="R453" s="41"/>
      <c r="S453" s="41"/>
      <c r="T453" s="41"/>
      <c r="U453" s="41"/>
      <c r="V453" s="41"/>
      <c r="W453" s="41"/>
      <c r="X453" s="41"/>
      <c r="Y453" s="41"/>
      <c r="Z453" s="41"/>
    </row>
    <row r="454" spans="1:26" ht="12.75" customHeight="1">
      <c r="A454" s="51"/>
      <c r="B454" s="41"/>
      <c r="C454" s="41"/>
      <c r="D454" s="41"/>
      <c r="E454" s="41"/>
      <c r="F454" s="41"/>
      <c r="G454" s="41"/>
      <c r="H454" s="41"/>
      <c r="I454" s="41"/>
      <c r="J454" s="41"/>
      <c r="K454" s="41"/>
      <c r="L454" s="50"/>
      <c r="M454" s="41"/>
      <c r="N454" s="41"/>
      <c r="O454" s="41"/>
      <c r="P454" s="41"/>
      <c r="Q454" s="41"/>
      <c r="R454" s="41"/>
      <c r="S454" s="41"/>
      <c r="T454" s="41"/>
      <c r="U454" s="41"/>
      <c r="V454" s="41"/>
      <c r="W454" s="41"/>
      <c r="X454" s="41"/>
      <c r="Y454" s="41"/>
      <c r="Z454" s="41"/>
    </row>
    <row r="455" spans="1:26" ht="12.75" customHeight="1">
      <c r="A455" s="51"/>
      <c r="B455" s="41"/>
      <c r="C455" s="41"/>
      <c r="D455" s="41"/>
      <c r="E455" s="41"/>
      <c r="F455" s="41"/>
      <c r="G455" s="41"/>
      <c r="H455" s="41"/>
      <c r="I455" s="41"/>
      <c r="J455" s="41"/>
      <c r="K455" s="41"/>
      <c r="L455" s="50"/>
      <c r="M455" s="41"/>
      <c r="N455" s="41"/>
      <c r="O455" s="41"/>
      <c r="P455" s="41"/>
      <c r="Q455" s="41"/>
      <c r="R455" s="41"/>
      <c r="S455" s="41"/>
      <c r="T455" s="41"/>
      <c r="U455" s="41"/>
      <c r="V455" s="41"/>
      <c r="W455" s="41"/>
      <c r="X455" s="41"/>
      <c r="Y455" s="41"/>
      <c r="Z455" s="41"/>
    </row>
    <row r="456" spans="1:26" ht="12.75" customHeight="1">
      <c r="A456" s="51"/>
      <c r="B456" s="41"/>
      <c r="C456" s="41"/>
      <c r="D456" s="41"/>
      <c r="E456" s="41"/>
      <c r="F456" s="41"/>
      <c r="G456" s="41"/>
      <c r="H456" s="41"/>
      <c r="I456" s="41"/>
      <c r="J456" s="41"/>
      <c r="K456" s="41"/>
      <c r="L456" s="50"/>
      <c r="M456" s="41"/>
      <c r="N456" s="41"/>
      <c r="O456" s="41"/>
      <c r="P456" s="41"/>
      <c r="Q456" s="41"/>
      <c r="R456" s="41"/>
      <c r="S456" s="41"/>
      <c r="T456" s="41"/>
      <c r="U456" s="41"/>
      <c r="V456" s="41"/>
      <c r="W456" s="41"/>
      <c r="X456" s="41"/>
      <c r="Y456" s="41"/>
      <c r="Z456" s="41"/>
    </row>
    <row r="457" spans="1:26" ht="12.75" customHeight="1">
      <c r="A457" s="51"/>
      <c r="B457" s="41"/>
      <c r="C457" s="41"/>
      <c r="D457" s="41"/>
      <c r="E457" s="41"/>
      <c r="F457" s="41"/>
      <c r="G457" s="41"/>
      <c r="H457" s="41"/>
      <c r="I457" s="41"/>
      <c r="J457" s="41"/>
      <c r="K457" s="41"/>
      <c r="L457" s="50"/>
      <c r="M457" s="41"/>
      <c r="N457" s="41"/>
      <c r="O457" s="41"/>
      <c r="P457" s="41"/>
      <c r="Q457" s="41"/>
      <c r="R457" s="41"/>
      <c r="S457" s="41"/>
      <c r="T457" s="41"/>
      <c r="U457" s="41"/>
      <c r="V457" s="41"/>
      <c r="W457" s="41"/>
      <c r="X457" s="41"/>
      <c r="Y457" s="41"/>
      <c r="Z457" s="41"/>
    </row>
    <row r="458" spans="1:26" ht="12.75" customHeight="1">
      <c r="A458" s="51"/>
      <c r="B458" s="41"/>
      <c r="C458" s="41"/>
      <c r="D458" s="41"/>
      <c r="E458" s="41"/>
      <c r="F458" s="41"/>
      <c r="G458" s="41"/>
      <c r="H458" s="41"/>
      <c r="I458" s="41"/>
      <c r="J458" s="41"/>
      <c r="K458" s="41"/>
      <c r="L458" s="50"/>
      <c r="M458" s="41"/>
      <c r="N458" s="41"/>
      <c r="O458" s="41"/>
      <c r="P458" s="41"/>
      <c r="Q458" s="41"/>
      <c r="R458" s="41"/>
      <c r="S458" s="41"/>
      <c r="T458" s="41"/>
      <c r="U458" s="41"/>
      <c r="V458" s="41"/>
      <c r="W458" s="41"/>
      <c r="X458" s="41"/>
      <c r="Y458" s="41"/>
      <c r="Z458" s="41"/>
    </row>
    <row r="459" spans="1:26" ht="12.75" customHeight="1">
      <c r="A459" s="51"/>
      <c r="B459" s="41"/>
      <c r="C459" s="41"/>
      <c r="D459" s="41"/>
      <c r="E459" s="41"/>
      <c r="F459" s="41"/>
      <c r="G459" s="41"/>
      <c r="H459" s="41"/>
      <c r="I459" s="41"/>
      <c r="J459" s="41"/>
      <c r="K459" s="41"/>
      <c r="L459" s="50"/>
      <c r="M459" s="41"/>
      <c r="N459" s="41"/>
      <c r="O459" s="41"/>
      <c r="P459" s="41"/>
      <c r="Q459" s="41"/>
      <c r="R459" s="41"/>
      <c r="S459" s="41"/>
      <c r="T459" s="41"/>
      <c r="U459" s="41"/>
      <c r="V459" s="41"/>
      <c r="W459" s="41"/>
      <c r="X459" s="41"/>
      <c r="Y459" s="41"/>
      <c r="Z459" s="41"/>
    </row>
    <row r="460" spans="1:26" ht="12.75" customHeight="1">
      <c r="A460" s="51"/>
      <c r="B460" s="41"/>
      <c r="C460" s="41"/>
      <c r="D460" s="41"/>
      <c r="E460" s="41"/>
      <c r="F460" s="41"/>
      <c r="G460" s="41"/>
      <c r="H460" s="41"/>
      <c r="I460" s="41"/>
      <c r="J460" s="41"/>
      <c r="K460" s="41"/>
      <c r="L460" s="50"/>
      <c r="M460" s="41"/>
      <c r="N460" s="41"/>
      <c r="O460" s="41"/>
      <c r="P460" s="41"/>
      <c r="Q460" s="41"/>
      <c r="R460" s="41"/>
      <c r="S460" s="41"/>
      <c r="T460" s="41"/>
      <c r="U460" s="41"/>
      <c r="V460" s="41"/>
      <c r="W460" s="41"/>
      <c r="X460" s="41"/>
      <c r="Y460" s="41"/>
      <c r="Z460" s="41"/>
    </row>
    <row r="461" spans="1:26" ht="12.75" customHeight="1">
      <c r="A461" s="51"/>
      <c r="B461" s="41"/>
      <c r="C461" s="41"/>
      <c r="D461" s="41"/>
      <c r="E461" s="41"/>
      <c r="F461" s="41"/>
      <c r="G461" s="41"/>
      <c r="H461" s="41"/>
      <c r="I461" s="41"/>
      <c r="J461" s="41"/>
      <c r="K461" s="41"/>
      <c r="L461" s="50"/>
      <c r="M461" s="41"/>
      <c r="N461" s="41"/>
      <c r="O461" s="41"/>
      <c r="P461" s="41"/>
      <c r="Q461" s="41"/>
      <c r="R461" s="41"/>
      <c r="S461" s="41"/>
      <c r="T461" s="41"/>
      <c r="U461" s="41"/>
      <c r="V461" s="41"/>
      <c r="W461" s="41"/>
      <c r="X461" s="41"/>
      <c r="Y461" s="41"/>
      <c r="Z461" s="41"/>
    </row>
    <row r="462" spans="1:26" ht="12.75" customHeight="1">
      <c r="A462" s="51"/>
      <c r="B462" s="41"/>
      <c r="C462" s="41"/>
      <c r="D462" s="41"/>
      <c r="E462" s="41"/>
      <c r="F462" s="41"/>
      <c r="G462" s="41"/>
      <c r="H462" s="41"/>
      <c r="I462" s="41"/>
      <c r="J462" s="41"/>
      <c r="K462" s="41"/>
      <c r="L462" s="50"/>
      <c r="M462" s="41"/>
      <c r="N462" s="41"/>
      <c r="O462" s="41"/>
      <c r="P462" s="41"/>
      <c r="Q462" s="41"/>
      <c r="R462" s="41"/>
      <c r="S462" s="41"/>
      <c r="T462" s="41"/>
      <c r="U462" s="41"/>
      <c r="V462" s="41"/>
      <c r="W462" s="41"/>
      <c r="X462" s="41"/>
      <c r="Y462" s="41"/>
      <c r="Z462" s="41"/>
    </row>
    <row r="463" spans="1:26" ht="12.75" customHeight="1">
      <c r="A463" s="51"/>
      <c r="B463" s="41"/>
      <c r="C463" s="41"/>
      <c r="D463" s="41"/>
      <c r="E463" s="41"/>
      <c r="F463" s="41"/>
      <c r="G463" s="41"/>
      <c r="H463" s="41"/>
      <c r="I463" s="41"/>
      <c r="J463" s="41"/>
      <c r="K463" s="41"/>
      <c r="L463" s="50"/>
      <c r="M463" s="41"/>
      <c r="N463" s="41"/>
      <c r="O463" s="41"/>
      <c r="P463" s="41"/>
      <c r="Q463" s="41"/>
      <c r="R463" s="41"/>
      <c r="S463" s="41"/>
      <c r="T463" s="41"/>
      <c r="U463" s="41"/>
      <c r="V463" s="41"/>
      <c r="W463" s="41"/>
      <c r="X463" s="41"/>
      <c r="Y463" s="41"/>
      <c r="Z463" s="41"/>
    </row>
    <row r="464" spans="1:26" ht="12.75" customHeight="1">
      <c r="A464" s="51"/>
      <c r="B464" s="41"/>
      <c r="C464" s="41"/>
      <c r="D464" s="41"/>
      <c r="E464" s="41"/>
      <c r="F464" s="41"/>
      <c r="G464" s="41"/>
      <c r="H464" s="41"/>
      <c r="I464" s="41"/>
      <c r="J464" s="41"/>
      <c r="K464" s="41"/>
      <c r="L464" s="50"/>
      <c r="M464" s="41"/>
      <c r="N464" s="41"/>
      <c r="O464" s="41"/>
      <c r="P464" s="41"/>
      <c r="Q464" s="41"/>
      <c r="R464" s="41"/>
      <c r="S464" s="41"/>
      <c r="T464" s="41"/>
      <c r="U464" s="41"/>
      <c r="V464" s="41"/>
      <c r="W464" s="41"/>
      <c r="X464" s="41"/>
      <c r="Y464" s="41"/>
      <c r="Z464" s="41"/>
    </row>
    <row r="465" spans="1:26" ht="12.75" customHeight="1">
      <c r="A465" s="51"/>
      <c r="B465" s="41"/>
      <c r="C465" s="41"/>
      <c r="D465" s="41"/>
      <c r="E465" s="41"/>
      <c r="F465" s="41"/>
      <c r="G465" s="41"/>
      <c r="H465" s="41"/>
      <c r="I465" s="41"/>
      <c r="J465" s="41"/>
      <c r="K465" s="41"/>
      <c r="L465" s="50"/>
      <c r="M465" s="41"/>
      <c r="N465" s="41"/>
      <c r="O465" s="41"/>
      <c r="P465" s="41"/>
      <c r="Q465" s="41"/>
      <c r="R465" s="41"/>
      <c r="S465" s="41"/>
      <c r="T465" s="41"/>
      <c r="U465" s="41"/>
      <c r="V465" s="41"/>
      <c r="W465" s="41"/>
      <c r="X465" s="41"/>
      <c r="Y465" s="41"/>
      <c r="Z465" s="41"/>
    </row>
    <row r="466" spans="1:26" ht="12.75" customHeight="1">
      <c r="A466" s="51"/>
      <c r="B466" s="41"/>
      <c r="C466" s="41"/>
      <c r="D466" s="41"/>
      <c r="E466" s="41"/>
      <c r="F466" s="41"/>
      <c r="G466" s="41"/>
      <c r="H466" s="41"/>
      <c r="I466" s="41"/>
      <c r="J466" s="41"/>
      <c r="K466" s="41"/>
      <c r="L466" s="50"/>
      <c r="M466" s="41"/>
      <c r="N466" s="41"/>
      <c r="O466" s="41"/>
      <c r="P466" s="41"/>
      <c r="Q466" s="41"/>
      <c r="R466" s="41"/>
      <c r="S466" s="41"/>
      <c r="T466" s="41"/>
      <c r="U466" s="41"/>
      <c r="V466" s="41"/>
      <c r="W466" s="41"/>
      <c r="X466" s="41"/>
      <c r="Y466" s="41"/>
      <c r="Z466" s="41"/>
    </row>
    <row r="467" spans="1:26" ht="12.75" customHeight="1">
      <c r="A467" s="51"/>
      <c r="B467" s="41"/>
      <c r="C467" s="41"/>
      <c r="D467" s="41"/>
      <c r="E467" s="41"/>
      <c r="F467" s="41"/>
      <c r="G467" s="41"/>
      <c r="H467" s="41"/>
      <c r="I467" s="41"/>
      <c r="J467" s="41"/>
      <c r="K467" s="41"/>
      <c r="L467" s="50"/>
      <c r="M467" s="41"/>
      <c r="N467" s="41"/>
      <c r="O467" s="41"/>
      <c r="P467" s="41"/>
      <c r="Q467" s="41"/>
      <c r="R467" s="41"/>
      <c r="S467" s="41"/>
      <c r="T467" s="41"/>
      <c r="U467" s="41"/>
      <c r="V467" s="41"/>
      <c r="W467" s="41"/>
      <c r="X467" s="41"/>
      <c r="Y467" s="41"/>
      <c r="Z467" s="41"/>
    </row>
    <row r="468" spans="1:26" ht="12.75" customHeight="1">
      <c r="A468" s="51"/>
      <c r="B468" s="41"/>
      <c r="C468" s="41"/>
      <c r="D468" s="41"/>
      <c r="E468" s="41"/>
      <c r="F468" s="41"/>
      <c r="G468" s="41"/>
      <c r="H468" s="41"/>
      <c r="I468" s="41"/>
      <c r="J468" s="41"/>
      <c r="K468" s="41"/>
      <c r="L468" s="50"/>
      <c r="M468" s="41"/>
      <c r="N468" s="41"/>
      <c r="O468" s="41"/>
      <c r="P468" s="41"/>
      <c r="Q468" s="41"/>
      <c r="R468" s="41"/>
      <c r="S468" s="41"/>
      <c r="T468" s="41"/>
      <c r="U468" s="41"/>
      <c r="V468" s="41"/>
      <c r="W468" s="41"/>
      <c r="X468" s="41"/>
      <c r="Y468" s="41"/>
      <c r="Z468" s="41"/>
    </row>
    <row r="469" spans="1:26" ht="12.75" customHeight="1">
      <c r="A469" s="51"/>
      <c r="B469" s="41"/>
      <c r="C469" s="41"/>
      <c r="D469" s="41"/>
      <c r="E469" s="41"/>
      <c r="F469" s="41"/>
      <c r="G469" s="41"/>
      <c r="H469" s="41"/>
      <c r="I469" s="41"/>
      <c r="J469" s="41"/>
      <c r="K469" s="41"/>
      <c r="L469" s="50"/>
      <c r="M469" s="41"/>
      <c r="N469" s="41"/>
      <c r="O469" s="41"/>
      <c r="P469" s="41"/>
      <c r="Q469" s="41"/>
      <c r="R469" s="41"/>
      <c r="S469" s="41"/>
      <c r="T469" s="41"/>
      <c r="U469" s="41"/>
      <c r="V469" s="41"/>
      <c r="W469" s="41"/>
      <c r="X469" s="41"/>
      <c r="Y469" s="41"/>
      <c r="Z469" s="41"/>
    </row>
    <row r="470" spans="1:26" ht="12.75" customHeight="1">
      <c r="A470" s="51"/>
      <c r="B470" s="41"/>
      <c r="C470" s="41"/>
      <c r="D470" s="41"/>
      <c r="E470" s="41"/>
      <c r="F470" s="41"/>
      <c r="G470" s="41"/>
      <c r="H470" s="41"/>
      <c r="I470" s="41"/>
      <c r="J470" s="41"/>
      <c r="K470" s="41"/>
      <c r="L470" s="50"/>
      <c r="M470" s="41"/>
      <c r="N470" s="41"/>
      <c r="O470" s="41"/>
      <c r="P470" s="41"/>
      <c r="Q470" s="41"/>
      <c r="R470" s="41"/>
      <c r="S470" s="41"/>
      <c r="T470" s="41"/>
      <c r="U470" s="41"/>
      <c r="V470" s="41"/>
      <c r="W470" s="41"/>
      <c r="X470" s="41"/>
      <c r="Y470" s="41"/>
      <c r="Z470" s="41"/>
    </row>
    <row r="471" spans="1:26" ht="12.75" customHeight="1">
      <c r="A471" s="51"/>
      <c r="B471" s="41"/>
      <c r="C471" s="41"/>
      <c r="D471" s="41"/>
      <c r="E471" s="41"/>
      <c r="F471" s="41"/>
      <c r="G471" s="41"/>
      <c r="H471" s="41"/>
      <c r="I471" s="41"/>
      <c r="J471" s="41"/>
      <c r="K471" s="41"/>
      <c r="L471" s="50"/>
      <c r="M471" s="41"/>
      <c r="N471" s="41"/>
      <c r="O471" s="41"/>
      <c r="P471" s="41"/>
      <c r="Q471" s="41"/>
      <c r="R471" s="41"/>
      <c r="S471" s="41"/>
      <c r="T471" s="41"/>
      <c r="U471" s="41"/>
      <c r="V471" s="41"/>
      <c r="W471" s="41"/>
      <c r="X471" s="41"/>
      <c r="Y471" s="41"/>
      <c r="Z471" s="41"/>
    </row>
    <row r="472" spans="1:26" ht="12.75" customHeight="1">
      <c r="A472" s="51"/>
      <c r="B472" s="41"/>
      <c r="C472" s="41"/>
      <c r="D472" s="41"/>
      <c r="E472" s="41"/>
      <c r="F472" s="41"/>
      <c r="G472" s="41"/>
      <c r="H472" s="41"/>
      <c r="I472" s="41"/>
      <c r="J472" s="41"/>
      <c r="K472" s="41"/>
      <c r="L472" s="50"/>
      <c r="M472" s="41"/>
      <c r="N472" s="41"/>
      <c r="O472" s="41"/>
      <c r="P472" s="41"/>
      <c r="Q472" s="41"/>
      <c r="R472" s="41"/>
      <c r="S472" s="41"/>
      <c r="T472" s="41"/>
      <c r="U472" s="41"/>
      <c r="V472" s="41"/>
      <c r="W472" s="41"/>
      <c r="X472" s="41"/>
      <c r="Y472" s="41"/>
      <c r="Z472" s="41"/>
    </row>
    <row r="473" spans="1:26" ht="12.75" customHeight="1">
      <c r="A473" s="51"/>
      <c r="B473" s="41"/>
      <c r="C473" s="41"/>
      <c r="D473" s="41"/>
      <c r="E473" s="41"/>
      <c r="F473" s="41"/>
      <c r="G473" s="41"/>
      <c r="H473" s="41"/>
      <c r="I473" s="41"/>
      <c r="J473" s="41"/>
      <c r="K473" s="41"/>
      <c r="L473" s="50"/>
      <c r="M473" s="41"/>
      <c r="N473" s="41"/>
      <c r="O473" s="41"/>
      <c r="P473" s="41"/>
      <c r="Q473" s="41"/>
      <c r="R473" s="41"/>
      <c r="S473" s="41"/>
      <c r="T473" s="41"/>
      <c r="U473" s="41"/>
      <c r="V473" s="41"/>
      <c r="W473" s="41"/>
      <c r="X473" s="41"/>
      <c r="Y473" s="41"/>
      <c r="Z473" s="41"/>
    </row>
    <row r="474" spans="1:26" ht="12.75" customHeight="1">
      <c r="A474" s="51"/>
      <c r="B474" s="41"/>
      <c r="C474" s="41"/>
      <c r="D474" s="41"/>
      <c r="E474" s="41"/>
      <c r="F474" s="41"/>
      <c r="G474" s="41"/>
      <c r="H474" s="41"/>
      <c r="I474" s="41"/>
      <c r="J474" s="41"/>
      <c r="K474" s="41"/>
      <c r="L474" s="50"/>
      <c r="M474" s="41"/>
      <c r="N474" s="41"/>
      <c r="O474" s="41"/>
      <c r="P474" s="41"/>
      <c r="Q474" s="41"/>
      <c r="R474" s="41"/>
      <c r="S474" s="41"/>
      <c r="T474" s="41"/>
      <c r="U474" s="41"/>
      <c r="V474" s="41"/>
      <c r="W474" s="41"/>
      <c r="X474" s="41"/>
      <c r="Y474" s="41"/>
      <c r="Z474" s="41"/>
    </row>
    <row r="475" spans="1:26" ht="12.75" customHeight="1">
      <c r="A475" s="51"/>
      <c r="B475" s="41"/>
      <c r="C475" s="41"/>
      <c r="D475" s="41"/>
      <c r="E475" s="41"/>
      <c r="F475" s="41"/>
      <c r="G475" s="41"/>
      <c r="H475" s="41"/>
      <c r="I475" s="41"/>
      <c r="J475" s="41"/>
      <c r="K475" s="41"/>
      <c r="L475" s="50"/>
      <c r="M475" s="41"/>
      <c r="N475" s="41"/>
      <c r="O475" s="41"/>
      <c r="P475" s="41"/>
      <c r="Q475" s="41"/>
      <c r="R475" s="41"/>
      <c r="S475" s="41"/>
      <c r="T475" s="41"/>
      <c r="U475" s="41"/>
      <c r="V475" s="41"/>
      <c r="W475" s="41"/>
      <c r="X475" s="41"/>
      <c r="Y475" s="41"/>
      <c r="Z475" s="41"/>
    </row>
    <row r="476" spans="1:26" ht="12.75" customHeight="1">
      <c r="A476" s="51"/>
      <c r="B476" s="41"/>
      <c r="C476" s="41"/>
      <c r="D476" s="41"/>
      <c r="E476" s="41"/>
      <c r="F476" s="41"/>
      <c r="G476" s="41"/>
      <c r="H476" s="41"/>
      <c r="I476" s="41"/>
      <c r="J476" s="41"/>
      <c r="K476" s="41"/>
      <c r="L476" s="50"/>
      <c r="M476" s="41"/>
      <c r="N476" s="41"/>
      <c r="O476" s="41"/>
      <c r="P476" s="41"/>
      <c r="Q476" s="41"/>
      <c r="R476" s="41"/>
      <c r="S476" s="41"/>
      <c r="T476" s="41"/>
      <c r="U476" s="41"/>
      <c r="V476" s="41"/>
      <c r="W476" s="41"/>
      <c r="X476" s="41"/>
      <c r="Y476" s="41"/>
      <c r="Z476" s="41"/>
    </row>
    <row r="477" spans="1:26" ht="12.75" customHeight="1">
      <c r="A477" s="51"/>
      <c r="B477" s="41"/>
      <c r="C477" s="41"/>
      <c r="D477" s="41"/>
      <c r="E477" s="41"/>
      <c r="F477" s="41"/>
      <c r="G477" s="41"/>
      <c r="H477" s="41"/>
      <c r="I477" s="41"/>
      <c r="J477" s="41"/>
      <c r="K477" s="41"/>
      <c r="L477" s="50"/>
      <c r="M477" s="41"/>
      <c r="N477" s="41"/>
      <c r="O477" s="41"/>
      <c r="P477" s="41"/>
      <c r="Q477" s="41"/>
      <c r="R477" s="41"/>
      <c r="S477" s="41"/>
      <c r="T477" s="41"/>
      <c r="U477" s="41"/>
      <c r="V477" s="41"/>
      <c r="W477" s="41"/>
      <c r="X477" s="41"/>
      <c r="Y477" s="41"/>
      <c r="Z477" s="41"/>
    </row>
    <row r="478" spans="1:26" ht="12.75" customHeight="1">
      <c r="A478" s="51"/>
      <c r="B478" s="41"/>
      <c r="C478" s="41"/>
      <c r="D478" s="41"/>
      <c r="E478" s="41"/>
      <c r="F478" s="41"/>
      <c r="G478" s="41"/>
      <c r="H478" s="41"/>
      <c r="I478" s="41"/>
      <c r="J478" s="41"/>
      <c r="K478" s="41"/>
      <c r="L478" s="50"/>
      <c r="M478" s="41"/>
      <c r="N478" s="41"/>
      <c r="O478" s="41"/>
      <c r="P478" s="41"/>
      <c r="Q478" s="41"/>
      <c r="R478" s="41"/>
      <c r="S478" s="41"/>
      <c r="T478" s="41"/>
      <c r="U478" s="41"/>
      <c r="V478" s="41"/>
      <c r="W478" s="41"/>
      <c r="X478" s="41"/>
      <c r="Y478" s="41"/>
      <c r="Z478" s="41"/>
    </row>
    <row r="479" spans="1:26" ht="12.75" customHeight="1">
      <c r="A479" s="51"/>
      <c r="B479" s="41"/>
      <c r="C479" s="41"/>
      <c r="D479" s="41"/>
      <c r="E479" s="41"/>
      <c r="F479" s="41"/>
      <c r="G479" s="41"/>
      <c r="H479" s="41"/>
      <c r="I479" s="41"/>
      <c r="J479" s="41"/>
      <c r="K479" s="41"/>
      <c r="L479" s="50"/>
      <c r="M479" s="41"/>
      <c r="N479" s="41"/>
      <c r="O479" s="41"/>
      <c r="P479" s="41"/>
      <c r="Q479" s="41"/>
      <c r="R479" s="41"/>
      <c r="S479" s="41"/>
      <c r="T479" s="41"/>
      <c r="U479" s="41"/>
      <c r="V479" s="41"/>
      <c r="W479" s="41"/>
      <c r="X479" s="41"/>
      <c r="Y479" s="41"/>
      <c r="Z479" s="41"/>
    </row>
    <row r="480" spans="1:26" ht="12.75" customHeight="1">
      <c r="A480" s="51"/>
      <c r="B480" s="41"/>
      <c r="C480" s="41"/>
      <c r="D480" s="41"/>
      <c r="E480" s="41"/>
      <c r="F480" s="41"/>
      <c r="G480" s="41"/>
      <c r="H480" s="41"/>
      <c r="I480" s="41"/>
      <c r="J480" s="41"/>
      <c r="K480" s="41"/>
      <c r="L480" s="50"/>
      <c r="M480" s="41"/>
      <c r="N480" s="41"/>
      <c r="O480" s="41"/>
      <c r="P480" s="41"/>
      <c r="Q480" s="41"/>
      <c r="R480" s="41"/>
      <c r="S480" s="41"/>
      <c r="T480" s="41"/>
      <c r="U480" s="41"/>
      <c r="V480" s="41"/>
      <c r="W480" s="41"/>
      <c r="X480" s="41"/>
      <c r="Y480" s="41"/>
      <c r="Z480" s="41"/>
    </row>
    <row r="481" spans="1:26" ht="12.75" customHeight="1">
      <c r="A481" s="51"/>
      <c r="B481" s="41"/>
      <c r="C481" s="41"/>
      <c r="D481" s="41"/>
      <c r="E481" s="41"/>
      <c r="F481" s="41"/>
      <c r="G481" s="41"/>
      <c r="H481" s="41"/>
      <c r="I481" s="41"/>
      <c r="J481" s="41"/>
      <c r="K481" s="41"/>
      <c r="L481" s="50"/>
      <c r="M481" s="41"/>
      <c r="N481" s="41"/>
      <c r="O481" s="41"/>
      <c r="P481" s="41"/>
      <c r="Q481" s="41"/>
      <c r="R481" s="41"/>
      <c r="S481" s="41"/>
      <c r="T481" s="41"/>
      <c r="U481" s="41"/>
      <c r="V481" s="41"/>
      <c r="W481" s="41"/>
      <c r="X481" s="41"/>
      <c r="Y481" s="41"/>
      <c r="Z481" s="41"/>
    </row>
    <row r="482" spans="1:26" ht="12.75" customHeight="1">
      <c r="A482" s="51"/>
      <c r="B482" s="41"/>
      <c r="C482" s="41"/>
      <c r="D482" s="41"/>
      <c r="E482" s="41"/>
      <c r="F482" s="41"/>
      <c r="G482" s="41"/>
      <c r="H482" s="41"/>
      <c r="I482" s="41"/>
      <c r="J482" s="41"/>
      <c r="K482" s="41"/>
      <c r="L482" s="50"/>
      <c r="M482" s="41"/>
      <c r="N482" s="41"/>
      <c r="O482" s="41"/>
      <c r="P482" s="41"/>
      <c r="Q482" s="41"/>
      <c r="R482" s="41"/>
      <c r="S482" s="41"/>
      <c r="T482" s="41"/>
      <c r="U482" s="41"/>
      <c r="V482" s="41"/>
      <c r="W482" s="41"/>
      <c r="X482" s="41"/>
      <c r="Y482" s="41"/>
      <c r="Z482" s="41"/>
    </row>
    <row r="483" spans="1:26" ht="12.75" customHeight="1">
      <c r="A483" s="51"/>
      <c r="B483" s="41"/>
      <c r="C483" s="41"/>
      <c r="D483" s="41"/>
      <c r="E483" s="41"/>
      <c r="F483" s="41"/>
      <c r="G483" s="41"/>
      <c r="H483" s="41"/>
      <c r="I483" s="41"/>
      <c r="J483" s="41"/>
      <c r="K483" s="41"/>
      <c r="L483" s="50"/>
      <c r="M483" s="41"/>
      <c r="N483" s="41"/>
      <c r="O483" s="41"/>
      <c r="P483" s="41"/>
      <c r="Q483" s="41"/>
      <c r="R483" s="41"/>
      <c r="S483" s="41"/>
      <c r="T483" s="41"/>
      <c r="U483" s="41"/>
      <c r="V483" s="41"/>
      <c r="W483" s="41"/>
      <c r="X483" s="41"/>
      <c r="Y483" s="41"/>
      <c r="Z483" s="41"/>
    </row>
    <row r="484" spans="1:26" ht="12.75" customHeight="1">
      <c r="A484" s="51"/>
      <c r="B484" s="41"/>
      <c r="C484" s="41"/>
      <c r="D484" s="41"/>
      <c r="E484" s="41"/>
      <c r="F484" s="41"/>
      <c r="G484" s="41"/>
      <c r="H484" s="41"/>
      <c r="I484" s="41"/>
      <c r="J484" s="41"/>
      <c r="K484" s="41"/>
      <c r="L484" s="50"/>
      <c r="M484" s="41"/>
      <c r="N484" s="41"/>
      <c r="O484" s="41"/>
      <c r="P484" s="41"/>
      <c r="Q484" s="41"/>
      <c r="R484" s="41"/>
      <c r="S484" s="41"/>
      <c r="T484" s="41"/>
      <c r="U484" s="41"/>
      <c r="V484" s="41"/>
      <c r="W484" s="41"/>
      <c r="X484" s="41"/>
      <c r="Y484" s="41"/>
      <c r="Z484" s="41"/>
    </row>
    <row r="485" spans="1:26" ht="12.75" customHeight="1">
      <c r="A485" s="51"/>
      <c r="B485" s="41"/>
      <c r="C485" s="41"/>
      <c r="D485" s="41"/>
      <c r="E485" s="41"/>
      <c r="F485" s="41"/>
      <c r="G485" s="41"/>
      <c r="H485" s="41"/>
      <c r="I485" s="41"/>
      <c r="J485" s="41"/>
      <c r="K485" s="41"/>
      <c r="L485" s="50"/>
      <c r="M485" s="41"/>
      <c r="N485" s="41"/>
      <c r="O485" s="41"/>
      <c r="P485" s="41"/>
      <c r="Q485" s="41"/>
      <c r="R485" s="41"/>
      <c r="S485" s="41"/>
      <c r="T485" s="41"/>
      <c r="U485" s="41"/>
      <c r="V485" s="41"/>
      <c r="W485" s="41"/>
      <c r="X485" s="41"/>
      <c r="Y485" s="41"/>
      <c r="Z485" s="41"/>
    </row>
    <row r="486" spans="1:26" ht="12.75" customHeight="1">
      <c r="A486" s="51"/>
      <c r="B486" s="41"/>
      <c r="C486" s="41"/>
      <c r="D486" s="41"/>
      <c r="E486" s="41"/>
      <c r="F486" s="41"/>
      <c r="G486" s="41"/>
      <c r="H486" s="41"/>
      <c r="I486" s="41"/>
      <c r="J486" s="41"/>
      <c r="K486" s="41"/>
      <c r="L486" s="50"/>
      <c r="M486" s="41"/>
      <c r="N486" s="41"/>
      <c r="O486" s="41"/>
      <c r="P486" s="41"/>
      <c r="Q486" s="41"/>
      <c r="R486" s="41"/>
      <c r="S486" s="41"/>
      <c r="T486" s="41"/>
      <c r="U486" s="41"/>
      <c r="V486" s="41"/>
      <c r="W486" s="41"/>
      <c r="X486" s="41"/>
      <c r="Y486" s="41"/>
      <c r="Z486" s="41"/>
    </row>
    <row r="487" spans="1:26" ht="12.75" customHeight="1">
      <c r="A487" s="51"/>
      <c r="B487" s="41"/>
      <c r="C487" s="41"/>
      <c r="D487" s="41"/>
      <c r="E487" s="41"/>
      <c r="F487" s="41"/>
      <c r="G487" s="41"/>
      <c r="H487" s="41"/>
      <c r="I487" s="41"/>
      <c r="J487" s="41"/>
      <c r="K487" s="41"/>
      <c r="L487" s="50"/>
      <c r="M487" s="41"/>
      <c r="N487" s="41"/>
      <c r="O487" s="41"/>
      <c r="P487" s="41"/>
      <c r="Q487" s="41"/>
      <c r="R487" s="41"/>
      <c r="S487" s="41"/>
      <c r="T487" s="41"/>
      <c r="U487" s="41"/>
      <c r="V487" s="41"/>
      <c r="W487" s="41"/>
      <c r="X487" s="41"/>
      <c r="Y487" s="41"/>
      <c r="Z487" s="41"/>
    </row>
    <row r="488" spans="1:26" ht="12.75" customHeight="1">
      <c r="A488" s="51"/>
      <c r="B488" s="41"/>
      <c r="C488" s="41"/>
      <c r="D488" s="41"/>
      <c r="E488" s="41"/>
      <c r="F488" s="41"/>
      <c r="G488" s="41"/>
      <c r="H488" s="41"/>
      <c r="I488" s="41"/>
      <c r="J488" s="41"/>
      <c r="K488" s="41"/>
      <c r="L488" s="50"/>
      <c r="M488" s="41"/>
      <c r="N488" s="41"/>
      <c r="O488" s="41"/>
      <c r="P488" s="41"/>
      <c r="Q488" s="41"/>
      <c r="R488" s="41"/>
      <c r="S488" s="41"/>
      <c r="T488" s="41"/>
      <c r="U488" s="41"/>
      <c r="V488" s="41"/>
      <c r="W488" s="41"/>
      <c r="X488" s="41"/>
      <c r="Y488" s="41"/>
      <c r="Z488" s="41"/>
    </row>
    <row r="489" spans="1:26" ht="12.75" customHeight="1">
      <c r="A489" s="51"/>
      <c r="B489" s="41"/>
      <c r="C489" s="41"/>
      <c r="D489" s="41"/>
      <c r="E489" s="41"/>
      <c r="F489" s="41"/>
      <c r="G489" s="41"/>
      <c r="H489" s="41"/>
      <c r="I489" s="41"/>
      <c r="J489" s="41"/>
      <c r="K489" s="41"/>
      <c r="L489" s="50"/>
      <c r="M489" s="41"/>
      <c r="N489" s="41"/>
      <c r="O489" s="41"/>
      <c r="P489" s="41"/>
      <c r="Q489" s="41"/>
      <c r="R489" s="41"/>
      <c r="S489" s="41"/>
      <c r="T489" s="41"/>
      <c r="U489" s="41"/>
      <c r="V489" s="41"/>
      <c r="W489" s="41"/>
      <c r="X489" s="41"/>
      <c r="Y489" s="41"/>
      <c r="Z489" s="41"/>
    </row>
    <row r="490" spans="1:26" ht="12.75" customHeight="1">
      <c r="A490" s="51"/>
      <c r="B490" s="41"/>
      <c r="C490" s="41"/>
      <c r="D490" s="41"/>
      <c r="E490" s="41"/>
      <c r="F490" s="41"/>
      <c r="G490" s="41"/>
      <c r="H490" s="41"/>
      <c r="I490" s="41"/>
      <c r="J490" s="41"/>
      <c r="K490" s="41"/>
      <c r="L490" s="50"/>
      <c r="M490" s="41"/>
      <c r="N490" s="41"/>
      <c r="O490" s="41"/>
      <c r="P490" s="41"/>
      <c r="Q490" s="41"/>
      <c r="R490" s="41"/>
      <c r="S490" s="41"/>
      <c r="T490" s="41"/>
      <c r="U490" s="41"/>
      <c r="V490" s="41"/>
      <c r="W490" s="41"/>
      <c r="X490" s="41"/>
      <c r="Y490" s="41"/>
      <c r="Z490" s="41"/>
    </row>
    <row r="491" spans="1:26" ht="12.75" customHeight="1">
      <c r="A491" s="51"/>
      <c r="B491" s="41"/>
      <c r="C491" s="41"/>
      <c r="D491" s="41"/>
      <c r="E491" s="41"/>
      <c r="F491" s="41"/>
      <c r="G491" s="41"/>
      <c r="H491" s="41"/>
      <c r="I491" s="41"/>
      <c r="J491" s="41"/>
      <c r="K491" s="41"/>
      <c r="L491" s="50"/>
      <c r="M491" s="41"/>
      <c r="N491" s="41"/>
      <c r="O491" s="41"/>
      <c r="P491" s="41"/>
      <c r="Q491" s="41"/>
      <c r="R491" s="41"/>
      <c r="S491" s="41"/>
      <c r="T491" s="41"/>
      <c r="U491" s="41"/>
      <c r="V491" s="41"/>
      <c r="W491" s="41"/>
      <c r="X491" s="41"/>
      <c r="Y491" s="41"/>
      <c r="Z491" s="41"/>
    </row>
    <row r="492" spans="1:26" ht="12.75" customHeight="1">
      <c r="A492" s="51"/>
      <c r="B492" s="41"/>
      <c r="C492" s="41"/>
      <c r="D492" s="41"/>
      <c r="E492" s="41"/>
      <c r="F492" s="41"/>
      <c r="G492" s="41"/>
      <c r="H492" s="41"/>
      <c r="I492" s="41"/>
      <c r="J492" s="41"/>
      <c r="K492" s="41"/>
      <c r="L492" s="50"/>
      <c r="M492" s="41"/>
      <c r="N492" s="41"/>
      <c r="O492" s="41"/>
      <c r="P492" s="41"/>
      <c r="Q492" s="41"/>
      <c r="R492" s="41"/>
      <c r="S492" s="41"/>
      <c r="T492" s="41"/>
      <c r="U492" s="41"/>
      <c r="V492" s="41"/>
      <c r="W492" s="41"/>
      <c r="X492" s="41"/>
      <c r="Y492" s="41"/>
      <c r="Z492" s="41"/>
    </row>
    <row r="493" spans="1:26" ht="12.75" customHeight="1">
      <c r="A493" s="51"/>
      <c r="B493" s="41"/>
      <c r="C493" s="41"/>
      <c r="D493" s="41"/>
      <c r="E493" s="41"/>
      <c r="F493" s="41"/>
      <c r="G493" s="41"/>
      <c r="H493" s="41"/>
      <c r="I493" s="41"/>
      <c r="J493" s="41"/>
      <c r="K493" s="41"/>
      <c r="L493" s="50"/>
      <c r="M493" s="41"/>
      <c r="N493" s="41"/>
      <c r="O493" s="41"/>
      <c r="P493" s="41"/>
      <c r="Q493" s="41"/>
      <c r="R493" s="41"/>
      <c r="S493" s="41"/>
      <c r="T493" s="41"/>
      <c r="U493" s="41"/>
      <c r="V493" s="41"/>
      <c r="W493" s="41"/>
      <c r="X493" s="41"/>
      <c r="Y493" s="41"/>
      <c r="Z493" s="41"/>
    </row>
    <row r="494" spans="1:26" ht="12.75" customHeight="1">
      <c r="A494" s="51"/>
      <c r="B494" s="41"/>
      <c r="C494" s="41"/>
      <c r="D494" s="41"/>
      <c r="E494" s="41"/>
      <c r="F494" s="41"/>
      <c r="G494" s="41"/>
      <c r="H494" s="41"/>
      <c r="I494" s="41"/>
      <c r="J494" s="41"/>
      <c r="K494" s="41"/>
      <c r="L494" s="50"/>
      <c r="M494" s="41"/>
      <c r="N494" s="41"/>
      <c r="O494" s="41"/>
      <c r="P494" s="41"/>
      <c r="Q494" s="41"/>
      <c r="R494" s="41"/>
      <c r="S494" s="41"/>
      <c r="T494" s="41"/>
      <c r="U494" s="41"/>
      <c r="V494" s="41"/>
      <c r="W494" s="41"/>
      <c r="X494" s="41"/>
      <c r="Y494" s="41"/>
      <c r="Z494" s="41"/>
    </row>
    <row r="495" spans="1:26" ht="12.75" customHeight="1">
      <c r="A495" s="51"/>
      <c r="B495" s="41"/>
      <c r="C495" s="41"/>
      <c r="D495" s="41"/>
      <c r="E495" s="41"/>
      <c r="F495" s="41"/>
      <c r="G495" s="41"/>
      <c r="H495" s="41"/>
      <c r="I495" s="41"/>
      <c r="J495" s="41"/>
      <c r="K495" s="41"/>
      <c r="L495" s="50"/>
      <c r="M495" s="41"/>
      <c r="N495" s="41"/>
      <c r="O495" s="41"/>
      <c r="P495" s="41"/>
      <c r="Q495" s="41"/>
      <c r="R495" s="41"/>
      <c r="S495" s="41"/>
      <c r="T495" s="41"/>
      <c r="U495" s="41"/>
      <c r="V495" s="41"/>
      <c r="W495" s="41"/>
      <c r="X495" s="41"/>
      <c r="Y495" s="41"/>
      <c r="Z495" s="41"/>
    </row>
    <row r="496" spans="1:26" ht="12.75" customHeight="1">
      <c r="A496" s="51"/>
      <c r="B496" s="41"/>
      <c r="C496" s="41"/>
      <c r="D496" s="41"/>
      <c r="E496" s="41"/>
      <c r="F496" s="41"/>
      <c r="G496" s="41"/>
      <c r="H496" s="41"/>
      <c r="I496" s="41"/>
      <c r="J496" s="41"/>
      <c r="K496" s="41"/>
      <c r="L496" s="50"/>
      <c r="M496" s="41"/>
      <c r="N496" s="41"/>
      <c r="O496" s="41"/>
      <c r="P496" s="41"/>
      <c r="Q496" s="41"/>
      <c r="R496" s="41"/>
      <c r="S496" s="41"/>
      <c r="T496" s="41"/>
      <c r="U496" s="41"/>
      <c r="V496" s="41"/>
      <c r="W496" s="41"/>
      <c r="X496" s="41"/>
      <c r="Y496" s="41"/>
      <c r="Z496" s="41"/>
    </row>
    <row r="497" spans="1:26" ht="12.75" customHeight="1">
      <c r="A497" s="51"/>
      <c r="B497" s="41"/>
      <c r="C497" s="41"/>
      <c r="D497" s="41"/>
      <c r="E497" s="41"/>
      <c r="F497" s="41"/>
      <c r="G497" s="41"/>
      <c r="H497" s="41"/>
      <c r="I497" s="41"/>
      <c r="J497" s="41"/>
      <c r="K497" s="41"/>
      <c r="L497" s="50"/>
      <c r="M497" s="41"/>
      <c r="N497" s="41"/>
      <c r="O497" s="41"/>
      <c r="P497" s="41"/>
      <c r="Q497" s="41"/>
      <c r="R497" s="41"/>
      <c r="S497" s="41"/>
      <c r="T497" s="41"/>
      <c r="U497" s="41"/>
      <c r="V497" s="41"/>
      <c r="W497" s="41"/>
      <c r="X497" s="41"/>
      <c r="Y497" s="41"/>
      <c r="Z497" s="41"/>
    </row>
    <row r="498" spans="1:26" ht="12.75" customHeight="1">
      <c r="A498" s="51"/>
      <c r="B498" s="41"/>
      <c r="C498" s="41"/>
      <c r="D498" s="41"/>
      <c r="E498" s="41"/>
      <c r="F498" s="41"/>
      <c r="G498" s="41"/>
      <c r="H498" s="41"/>
      <c r="I498" s="41"/>
      <c r="J498" s="41"/>
      <c r="K498" s="41"/>
      <c r="L498" s="50"/>
      <c r="M498" s="41"/>
      <c r="N498" s="41"/>
      <c r="O498" s="41"/>
      <c r="P498" s="41"/>
      <c r="Q498" s="41"/>
      <c r="R498" s="41"/>
      <c r="S498" s="41"/>
      <c r="T498" s="41"/>
      <c r="U498" s="41"/>
      <c r="V498" s="41"/>
      <c r="W498" s="41"/>
      <c r="X498" s="41"/>
      <c r="Y498" s="41"/>
      <c r="Z498" s="41"/>
    </row>
    <row r="499" spans="1:26" ht="12.75" customHeight="1">
      <c r="A499" s="51"/>
      <c r="B499" s="41"/>
      <c r="C499" s="41"/>
      <c r="D499" s="41"/>
      <c r="E499" s="41"/>
      <c r="F499" s="41"/>
      <c r="G499" s="41"/>
      <c r="H499" s="41"/>
      <c r="I499" s="41"/>
      <c r="J499" s="41"/>
      <c r="K499" s="41"/>
      <c r="L499" s="50"/>
      <c r="M499" s="41"/>
      <c r="N499" s="41"/>
      <c r="O499" s="41"/>
      <c r="P499" s="41"/>
      <c r="Q499" s="41"/>
      <c r="R499" s="41"/>
      <c r="S499" s="41"/>
      <c r="T499" s="41"/>
      <c r="U499" s="41"/>
      <c r="V499" s="41"/>
      <c r="W499" s="41"/>
      <c r="X499" s="41"/>
      <c r="Y499" s="41"/>
      <c r="Z499" s="41"/>
    </row>
    <row r="500" spans="1:26" ht="12.75" customHeight="1">
      <c r="A500" s="51"/>
      <c r="B500" s="41"/>
      <c r="C500" s="41"/>
      <c r="D500" s="41"/>
      <c r="E500" s="41"/>
      <c r="F500" s="41"/>
      <c r="G500" s="41"/>
      <c r="H500" s="41"/>
      <c r="I500" s="41"/>
      <c r="J500" s="41"/>
      <c r="K500" s="41"/>
      <c r="L500" s="50"/>
      <c r="M500" s="41"/>
      <c r="N500" s="41"/>
      <c r="O500" s="41"/>
      <c r="P500" s="41"/>
      <c r="Q500" s="41"/>
      <c r="R500" s="41"/>
      <c r="S500" s="41"/>
      <c r="T500" s="41"/>
      <c r="U500" s="41"/>
      <c r="V500" s="41"/>
      <c r="W500" s="41"/>
      <c r="X500" s="41"/>
      <c r="Y500" s="41"/>
      <c r="Z500" s="41"/>
    </row>
    <row r="501" spans="1:26" ht="12.75" customHeight="1">
      <c r="A501" s="51"/>
      <c r="B501" s="41"/>
      <c r="C501" s="41"/>
      <c r="D501" s="41"/>
      <c r="E501" s="41"/>
      <c r="F501" s="41"/>
      <c r="G501" s="41"/>
      <c r="H501" s="41"/>
      <c r="I501" s="41"/>
      <c r="J501" s="41"/>
      <c r="K501" s="41"/>
      <c r="L501" s="50"/>
      <c r="M501" s="41"/>
      <c r="N501" s="41"/>
      <c r="O501" s="41"/>
      <c r="P501" s="41"/>
      <c r="Q501" s="41"/>
      <c r="R501" s="41"/>
      <c r="S501" s="41"/>
      <c r="T501" s="41"/>
      <c r="U501" s="41"/>
      <c r="V501" s="41"/>
      <c r="W501" s="41"/>
      <c r="X501" s="41"/>
      <c r="Y501" s="41"/>
      <c r="Z501" s="41"/>
    </row>
    <row r="502" spans="1:26" ht="12.75" customHeight="1">
      <c r="A502" s="51"/>
      <c r="B502" s="41"/>
      <c r="C502" s="41"/>
      <c r="D502" s="41"/>
      <c r="E502" s="41"/>
      <c r="F502" s="41"/>
      <c r="G502" s="41"/>
      <c r="H502" s="41"/>
      <c r="I502" s="41"/>
      <c r="J502" s="41"/>
      <c r="K502" s="41"/>
      <c r="L502" s="50"/>
      <c r="M502" s="41"/>
      <c r="N502" s="41"/>
      <c r="O502" s="41"/>
      <c r="P502" s="41"/>
      <c r="Q502" s="41"/>
      <c r="R502" s="41"/>
      <c r="S502" s="41"/>
      <c r="T502" s="41"/>
      <c r="U502" s="41"/>
      <c r="V502" s="41"/>
      <c r="W502" s="41"/>
      <c r="X502" s="41"/>
      <c r="Y502" s="41"/>
      <c r="Z502" s="41"/>
    </row>
    <row r="503" spans="1:26" ht="12.75" customHeight="1">
      <c r="A503" s="51"/>
      <c r="B503" s="41"/>
      <c r="C503" s="41"/>
      <c r="D503" s="41"/>
      <c r="E503" s="41"/>
      <c r="F503" s="41"/>
      <c r="G503" s="41"/>
      <c r="H503" s="41"/>
      <c r="I503" s="41"/>
      <c r="J503" s="41"/>
      <c r="K503" s="41"/>
      <c r="L503" s="50"/>
      <c r="M503" s="41"/>
      <c r="N503" s="41"/>
      <c r="O503" s="41"/>
      <c r="P503" s="41"/>
      <c r="Q503" s="41"/>
      <c r="R503" s="41"/>
      <c r="S503" s="41"/>
      <c r="T503" s="41"/>
      <c r="U503" s="41"/>
      <c r="V503" s="41"/>
      <c r="W503" s="41"/>
      <c r="X503" s="41"/>
      <c r="Y503" s="41"/>
      <c r="Z503" s="41"/>
    </row>
    <row r="504" spans="1:26" ht="12.75" customHeight="1">
      <c r="A504" s="51"/>
      <c r="B504" s="41"/>
      <c r="C504" s="41"/>
      <c r="D504" s="41"/>
      <c r="E504" s="41"/>
      <c r="F504" s="41"/>
      <c r="G504" s="41"/>
      <c r="H504" s="41"/>
      <c r="I504" s="41"/>
      <c r="J504" s="41"/>
      <c r="K504" s="41"/>
      <c r="L504" s="50"/>
      <c r="M504" s="41"/>
      <c r="N504" s="41"/>
      <c r="O504" s="41"/>
      <c r="P504" s="41"/>
      <c r="Q504" s="41"/>
      <c r="R504" s="41"/>
      <c r="S504" s="41"/>
      <c r="T504" s="41"/>
      <c r="U504" s="41"/>
      <c r="V504" s="41"/>
      <c r="W504" s="41"/>
      <c r="X504" s="41"/>
      <c r="Y504" s="41"/>
      <c r="Z504" s="41"/>
    </row>
    <row r="505" spans="1:26" ht="12.75" customHeight="1">
      <c r="A505" s="51"/>
      <c r="B505" s="41"/>
      <c r="C505" s="41"/>
      <c r="D505" s="41"/>
      <c r="E505" s="41"/>
      <c r="F505" s="41"/>
      <c r="G505" s="41"/>
      <c r="H505" s="41"/>
      <c r="I505" s="41"/>
      <c r="J505" s="41"/>
      <c r="K505" s="41"/>
      <c r="L505" s="50"/>
      <c r="M505" s="41"/>
      <c r="N505" s="41"/>
      <c r="O505" s="41"/>
      <c r="P505" s="41"/>
      <c r="Q505" s="41"/>
      <c r="R505" s="41"/>
      <c r="S505" s="41"/>
      <c r="T505" s="41"/>
      <c r="U505" s="41"/>
      <c r="V505" s="41"/>
      <c r="W505" s="41"/>
      <c r="X505" s="41"/>
      <c r="Y505" s="41"/>
      <c r="Z505" s="41"/>
    </row>
    <row r="506" spans="1:26" ht="12.75" customHeight="1">
      <c r="A506" s="51"/>
      <c r="B506" s="41"/>
      <c r="C506" s="41"/>
      <c r="D506" s="41"/>
      <c r="E506" s="41"/>
      <c r="F506" s="41"/>
      <c r="G506" s="41"/>
      <c r="H506" s="41"/>
      <c r="I506" s="41"/>
      <c r="J506" s="41"/>
      <c r="K506" s="41"/>
      <c r="L506" s="50"/>
      <c r="M506" s="41"/>
      <c r="N506" s="41"/>
      <c r="O506" s="41"/>
      <c r="P506" s="41"/>
      <c r="Q506" s="41"/>
      <c r="R506" s="41"/>
      <c r="S506" s="41"/>
      <c r="T506" s="41"/>
      <c r="U506" s="41"/>
      <c r="V506" s="41"/>
      <c r="W506" s="41"/>
      <c r="X506" s="41"/>
      <c r="Y506" s="41"/>
      <c r="Z506" s="41"/>
    </row>
    <row r="507" spans="1:26" ht="12.75" customHeight="1">
      <c r="A507" s="51"/>
      <c r="B507" s="41"/>
      <c r="C507" s="41"/>
      <c r="D507" s="41"/>
      <c r="E507" s="41"/>
      <c r="F507" s="41"/>
      <c r="G507" s="41"/>
      <c r="H507" s="41"/>
      <c r="I507" s="41"/>
      <c r="J507" s="41"/>
      <c r="K507" s="41"/>
      <c r="L507" s="50"/>
      <c r="M507" s="41"/>
      <c r="N507" s="41"/>
      <c r="O507" s="41"/>
      <c r="P507" s="41"/>
      <c r="Q507" s="41"/>
      <c r="R507" s="41"/>
      <c r="S507" s="41"/>
      <c r="T507" s="41"/>
      <c r="U507" s="41"/>
      <c r="V507" s="41"/>
      <c r="W507" s="41"/>
      <c r="X507" s="41"/>
      <c r="Y507" s="41"/>
      <c r="Z507" s="41"/>
    </row>
    <row r="508" spans="1:26" ht="12.75" customHeight="1">
      <c r="A508" s="51"/>
      <c r="B508" s="41"/>
      <c r="C508" s="41"/>
      <c r="D508" s="41"/>
      <c r="E508" s="41"/>
      <c r="F508" s="41"/>
      <c r="G508" s="41"/>
      <c r="H508" s="41"/>
      <c r="I508" s="41"/>
      <c r="J508" s="41"/>
      <c r="K508" s="41"/>
      <c r="L508" s="50"/>
      <c r="M508" s="41"/>
      <c r="N508" s="41"/>
      <c r="O508" s="41"/>
      <c r="P508" s="41"/>
      <c r="Q508" s="41"/>
      <c r="R508" s="41"/>
      <c r="S508" s="41"/>
      <c r="T508" s="41"/>
      <c r="U508" s="41"/>
      <c r="V508" s="41"/>
      <c r="W508" s="41"/>
      <c r="X508" s="41"/>
      <c r="Y508" s="41"/>
      <c r="Z508" s="41"/>
    </row>
    <row r="509" spans="1:26" ht="12.75" customHeight="1">
      <c r="A509" s="51"/>
      <c r="B509" s="41"/>
      <c r="C509" s="41"/>
      <c r="D509" s="41"/>
      <c r="E509" s="41"/>
      <c r="F509" s="41"/>
      <c r="G509" s="41"/>
      <c r="H509" s="41"/>
      <c r="I509" s="41"/>
      <c r="J509" s="41"/>
      <c r="K509" s="41"/>
      <c r="L509" s="50"/>
      <c r="M509" s="41"/>
      <c r="N509" s="41"/>
      <c r="O509" s="41"/>
      <c r="P509" s="41"/>
      <c r="Q509" s="41"/>
      <c r="R509" s="41"/>
      <c r="S509" s="41"/>
      <c r="T509" s="41"/>
      <c r="U509" s="41"/>
      <c r="V509" s="41"/>
      <c r="W509" s="41"/>
      <c r="X509" s="41"/>
      <c r="Y509" s="41"/>
      <c r="Z509" s="41"/>
    </row>
    <row r="510" spans="1:26" ht="12.75" customHeight="1">
      <c r="A510" s="51"/>
      <c r="B510" s="41"/>
      <c r="C510" s="41"/>
      <c r="D510" s="41"/>
      <c r="E510" s="41"/>
      <c r="F510" s="41"/>
      <c r="G510" s="41"/>
      <c r="H510" s="41"/>
      <c r="I510" s="41"/>
      <c r="J510" s="41"/>
      <c r="K510" s="41"/>
      <c r="L510" s="50"/>
      <c r="M510" s="41"/>
      <c r="N510" s="41"/>
      <c r="O510" s="41"/>
      <c r="P510" s="41"/>
      <c r="Q510" s="41"/>
      <c r="R510" s="41"/>
      <c r="S510" s="41"/>
      <c r="T510" s="41"/>
      <c r="U510" s="41"/>
      <c r="V510" s="41"/>
      <c r="W510" s="41"/>
      <c r="X510" s="41"/>
      <c r="Y510" s="41"/>
      <c r="Z510" s="41"/>
    </row>
    <row r="511" spans="1:26" ht="12.75" customHeight="1">
      <c r="A511" s="51"/>
      <c r="B511" s="41"/>
      <c r="C511" s="41"/>
      <c r="D511" s="41"/>
      <c r="E511" s="41"/>
      <c r="F511" s="41"/>
      <c r="G511" s="41"/>
      <c r="H511" s="41"/>
      <c r="I511" s="41"/>
      <c r="J511" s="41"/>
      <c r="K511" s="41"/>
      <c r="L511" s="50"/>
      <c r="M511" s="41"/>
      <c r="N511" s="41"/>
      <c r="O511" s="41"/>
      <c r="P511" s="41"/>
      <c r="Q511" s="41"/>
      <c r="R511" s="41"/>
      <c r="S511" s="41"/>
      <c r="T511" s="41"/>
      <c r="U511" s="41"/>
      <c r="V511" s="41"/>
      <c r="W511" s="41"/>
      <c r="X511" s="41"/>
      <c r="Y511" s="41"/>
      <c r="Z511" s="41"/>
    </row>
    <row r="512" spans="1:26" ht="12.75" customHeight="1">
      <c r="A512" s="51"/>
      <c r="B512" s="41"/>
      <c r="C512" s="41"/>
      <c r="D512" s="41"/>
      <c r="E512" s="41"/>
      <c r="F512" s="41"/>
      <c r="G512" s="41"/>
      <c r="H512" s="41"/>
      <c r="I512" s="41"/>
      <c r="J512" s="41"/>
      <c r="K512" s="41"/>
      <c r="L512" s="50"/>
      <c r="M512" s="41"/>
      <c r="N512" s="41"/>
      <c r="O512" s="41"/>
      <c r="P512" s="41"/>
      <c r="Q512" s="41"/>
      <c r="R512" s="41"/>
      <c r="S512" s="41"/>
      <c r="T512" s="41"/>
      <c r="U512" s="41"/>
      <c r="V512" s="41"/>
      <c r="W512" s="41"/>
      <c r="X512" s="41"/>
      <c r="Y512" s="41"/>
      <c r="Z512" s="41"/>
    </row>
    <row r="513" spans="1:26" ht="12.75" customHeight="1">
      <c r="A513" s="51"/>
      <c r="B513" s="41"/>
      <c r="C513" s="41"/>
      <c r="D513" s="41"/>
      <c r="E513" s="41"/>
      <c r="F513" s="41"/>
      <c r="G513" s="41"/>
      <c r="H513" s="41"/>
      <c r="I513" s="41"/>
      <c r="J513" s="41"/>
      <c r="K513" s="41"/>
      <c r="L513" s="50"/>
      <c r="M513" s="41"/>
      <c r="N513" s="41"/>
      <c r="O513" s="41"/>
      <c r="P513" s="41"/>
      <c r="Q513" s="41"/>
      <c r="R513" s="41"/>
      <c r="S513" s="41"/>
      <c r="T513" s="41"/>
      <c r="U513" s="41"/>
      <c r="V513" s="41"/>
      <c r="W513" s="41"/>
      <c r="X513" s="41"/>
      <c r="Y513" s="41"/>
      <c r="Z513" s="41"/>
    </row>
    <row r="514" spans="1:26" ht="12.75" customHeight="1">
      <c r="A514" s="51"/>
      <c r="B514" s="41"/>
      <c r="C514" s="41"/>
      <c r="D514" s="41"/>
      <c r="E514" s="41"/>
      <c r="F514" s="41"/>
      <c r="G514" s="41"/>
      <c r="H514" s="41"/>
      <c r="I514" s="41"/>
      <c r="J514" s="41"/>
      <c r="K514" s="41"/>
      <c r="L514" s="50"/>
      <c r="M514" s="41"/>
      <c r="N514" s="41"/>
      <c r="O514" s="41"/>
      <c r="P514" s="41"/>
      <c r="Q514" s="41"/>
      <c r="R514" s="41"/>
      <c r="S514" s="41"/>
      <c r="T514" s="41"/>
      <c r="U514" s="41"/>
      <c r="V514" s="41"/>
      <c r="W514" s="41"/>
      <c r="X514" s="41"/>
      <c r="Y514" s="41"/>
      <c r="Z514" s="41"/>
    </row>
    <row r="515" spans="1:26" ht="12.75" customHeight="1">
      <c r="A515" s="51"/>
      <c r="B515" s="41"/>
      <c r="C515" s="41"/>
      <c r="D515" s="41"/>
      <c r="E515" s="41"/>
      <c r="F515" s="41"/>
      <c r="G515" s="41"/>
      <c r="H515" s="41"/>
      <c r="I515" s="41"/>
      <c r="J515" s="41"/>
      <c r="K515" s="41"/>
      <c r="L515" s="50"/>
      <c r="M515" s="41"/>
      <c r="N515" s="41"/>
      <c r="O515" s="41"/>
      <c r="P515" s="41"/>
      <c r="Q515" s="41"/>
      <c r="R515" s="41"/>
      <c r="S515" s="41"/>
      <c r="T515" s="41"/>
      <c r="U515" s="41"/>
      <c r="V515" s="41"/>
      <c r="W515" s="41"/>
      <c r="X515" s="41"/>
      <c r="Y515" s="41"/>
      <c r="Z515" s="41"/>
    </row>
    <row r="516" spans="1:26" ht="12.75" customHeight="1">
      <c r="A516" s="51"/>
      <c r="B516" s="41"/>
      <c r="C516" s="41"/>
      <c r="D516" s="41"/>
      <c r="E516" s="41"/>
      <c r="F516" s="41"/>
      <c r="G516" s="41"/>
      <c r="H516" s="41"/>
      <c r="I516" s="41"/>
      <c r="J516" s="41"/>
      <c r="K516" s="41"/>
      <c r="L516" s="50"/>
      <c r="M516" s="41"/>
      <c r="N516" s="41"/>
      <c r="O516" s="41"/>
      <c r="P516" s="41"/>
      <c r="Q516" s="41"/>
      <c r="R516" s="41"/>
      <c r="S516" s="41"/>
      <c r="T516" s="41"/>
      <c r="U516" s="41"/>
      <c r="V516" s="41"/>
      <c r="W516" s="41"/>
      <c r="X516" s="41"/>
      <c r="Y516" s="41"/>
      <c r="Z516" s="41"/>
    </row>
    <row r="517" spans="1:26" ht="12.75" customHeight="1">
      <c r="A517" s="51"/>
      <c r="B517" s="41"/>
      <c r="C517" s="41"/>
      <c r="D517" s="41"/>
      <c r="E517" s="41"/>
      <c r="F517" s="41"/>
      <c r="G517" s="41"/>
      <c r="H517" s="41"/>
      <c r="I517" s="41"/>
      <c r="J517" s="41"/>
      <c r="K517" s="41"/>
      <c r="L517" s="50"/>
      <c r="M517" s="41"/>
      <c r="N517" s="41"/>
      <c r="O517" s="41"/>
      <c r="P517" s="41"/>
      <c r="Q517" s="41"/>
      <c r="R517" s="41"/>
      <c r="S517" s="41"/>
      <c r="T517" s="41"/>
      <c r="U517" s="41"/>
      <c r="V517" s="41"/>
      <c r="W517" s="41"/>
      <c r="X517" s="41"/>
      <c r="Y517" s="41"/>
      <c r="Z517" s="41"/>
    </row>
    <row r="518" spans="1:26" ht="12.75" customHeight="1">
      <c r="A518" s="51"/>
      <c r="B518" s="41"/>
      <c r="C518" s="41"/>
      <c r="D518" s="41"/>
      <c r="E518" s="41"/>
      <c r="F518" s="41"/>
      <c r="G518" s="41"/>
      <c r="H518" s="41"/>
      <c r="I518" s="41"/>
      <c r="J518" s="41"/>
      <c r="K518" s="41"/>
      <c r="L518" s="50"/>
      <c r="M518" s="41"/>
      <c r="N518" s="41"/>
      <c r="O518" s="41"/>
      <c r="P518" s="41"/>
      <c r="Q518" s="41"/>
      <c r="R518" s="41"/>
      <c r="S518" s="41"/>
      <c r="T518" s="41"/>
      <c r="U518" s="41"/>
      <c r="V518" s="41"/>
      <c r="W518" s="41"/>
      <c r="X518" s="41"/>
      <c r="Y518" s="41"/>
      <c r="Z518" s="41"/>
    </row>
    <row r="519" spans="1:26" ht="12.75" customHeight="1">
      <c r="A519" s="51"/>
      <c r="B519" s="41"/>
      <c r="C519" s="41"/>
      <c r="D519" s="41"/>
      <c r="E519" s="41"/>
      <c r="F519" s="41"/>
      <c r="G519" s="41"/>
      <c r="H519" s="41"/>
      <c r="I519" s="41"/>
      <c r="J519" s="41"/>
      <c r="K519" s="41"/>
      <c r="L519" s="50"/>
      <c r="M519" s="41"/>
      <c r="N519" s="41"/>
      <c r="O519" s="41"/>
      <c r="P519" s="41"/>
      <c r="Q519" s="41"/>
      <c r="R519" s="41"/>
      <c r="S519" s="41"/>
      <c r="T519" s="41"/>
      <c r="U519" s="41"/>
      <c r="V519" s="41"/>
      <c r="W519" s="41"/>
      <c r="X519" s="41"/>
      <c r="Y519" s="41"/>
      <c r="Z519" s="41"/>
    </row>
    <row r="520" spans="1:26" ht="12.75" customHeight="1">
      <c r="A520" s="51"/>
      <c r="B520" s="41"/>
      <c r="C520" s="41"/>
      <c r="D520" s="41"/>
      <c r="E520" s="41"/>
      <c r="F520" s="41"/>
      <c r="G520" s="41"/>
      <c r="H520" s="41"/>
      <c r="I520" s="41"/>
      <c r="J520" s="41"/>
      <c r="K520" s="41"/>
      <c r="L520" s="50"/>
      <c r="M520" s="41"/>
      <c r="N520" s="41"/>
      <c r="O520" s="41"/>
      <c r="P520" s="41"/>
      <c r="Q520" s="41"/>
      <c r="R520" s="41"/>
      <c r="S520" s="41"/>
      <c r="T520" s="41"/>
      <c r="U520" s="41"/>
      <c r="V520" s="41"/>
      <c r="W520" s="41"/>
      <c r="X520" s="41"/>
      <c r="Y520" s="41"/>
      <c r="Z520" s="41"/>
    </row>
    <row r="521" spans="1:26" ht="12.75" customHeight="1">
      <c r="A521" s="51"/>
      <c r="B521" s="41"/>
      <c r="C521" s="41"/>
      <c r="D521" s="41"/>
      <c r="E521" s="41"/>
      <c r="F521" s="41"/>
      <c r="G521" s="41"/>
      <c r="H521" s="41"/>
      <c r="I521" s="41"/>
      <c r="J521" s="41"/>
      <c r="K521" s="41"/>
      <c r="L521" s="50"/>
      <c r="M521" s="41"/>
      <c r="N521" s="41"/>
      <c r="O521" s="41"/>
      <c r="P521" s="41"/>
      <c r="Q521" s="41"/>
      <c r="R521" s="41"/>
      <c r="S521" s="41"/>
      <c r="T521" s="41"/>
      <c r="U521" s="41"/>
      <c r="V521" s="41"/>
      <c r="W521" s="41"/>
      <c r="X521" s="41"/>
      <c r="Y521" s="41"/>
      <c r="Z521" s="41"/>
    </row>
    <row r="522" spans="1:26" ht="12.75" customHeight="1">
      <c r="A522" s="51"/>
      <c r="B522" s="41"/>
      <c r="C522" s="41"/>
      <c r="D522" s="41"/>
      <c r="E522" s="41"/>
      <c r="F522" s="41"/>
      <c r="G522" s="41"/>
      <c r="H522" s="41"/>
      <c r="I522" s="41"/>
      <c r="J522" s="41"/>
      <c r="K522" s="41"/>
      <c r="L522" s="50"/>
      <c r="M522" s="41"/>
      <c r="N522" s="41"/>
      <c r="O522" s="41"/>
      <c r="P522" s="41"/>
      <c r="Q522" s="41"/>
      <c r="R522" s="41"/>
      <c r="S522" s="41"/>
      <c r="T522" s="41"/>
      <c r="U522" s="41"/>
      <c r="V522" s="41"/>
      <c r="W522" s="41"/>
      <c r="X522" s="41"/>
      <c r="Y522" s="41"/>
      <c r="Z522" s="41"/>
    </row>
    <row r="523" spans="1:26" ht="12.75" customHeight="1">
      <c r="A523" s="51"/>
      <c r="B523" s="41"/>
      <c r="C523" s="41"/>
      <c r="D523" s="41"/>
      <c r="E523" s="41"/>
      <c r="F523" s="41"/>
      <c r="G523" s="41"/>
      <c r="H523" s="41"/>
      <c r="I523" s="41"/>
      <c r="J523" s="41"/>
      <c r="K523" s="41"/>
      <c r="L523" s="50"/>
      <c r="M523" s="41"/>
      <c r="N523" s="41"/>
      <c r="O523" s="41"/>
      <c r="P523" s="41"/>
      <c r="Q523" s="41"/>
      <c r="R523" s="41"/>
      <c r="S523" s="41"/>
      <c r="T523" s="41"/>
      <c r="U523" s="41"/>
      <c r="V523" s="41"/>
      <c r="W523" s="41"/>
      <c r="X523" s="41"/>
      <c r="Y523" s="41"/>
      <c r="Z523" s="41"/>
    </row>
    <row r="524" spans="1:26" ht="12.75" customHeight="1">
      <c r="A524" s="51"/>
      <c r="B524" s="41"/>
      <c r="C524" s="41"/>
      <c r="D524" s="41"/>
      <c r="E524" s="41"/>
      <c r="F524" s="41"/>
      <c r="G524" s="41"/>
      <c r="H524" s="41"/>
      <c r="I524" s="41"/>
      <c r="J524" s="41"/>
      <c r="K524" s="41"/>
      <c r="L524" s="50"/>
      <c r="M524" s="41"/>
      <c r="N524" s="41"/>
      <c r="O524" s="41"/>
      <c r="P524" s="41"/>
      <c r="Q524" s="41"/>
      <c r="R524" s="41"/>
      <c r="S524" s="41"/>
      <c r="T524" s="41"/>
      <c r="U524" s="41"/>
      <c r="V524" s="41"/>
      <c r="W524" s="41"/>
      <c r="X524" s="41"/>
      <c r="Y524" s="41"/>
      <c r="Z524" s="41"/>
    </row>
    <row r="525" spans="1:26" ht="12.75" customHeight="1">
      <c r="A525" s="51"/>
      <c r="B525" s="41"/>
      <c r="C525" s="41"/>
      <c r="D525" s="41"/>
      <c r="E525" s="41"/>
      <c r="F525" s="41"/>
      <c r="G525" s="41"/>
      <c r="H525" s="41"/>
      <c r="I525" s="41"/>
      <c r="J525" s="41"/>
      <c r="K525" s="41"/>
      <c r="L525" s="50"/>
      <c r="M525" s="41"/>
      <c r="N525" s="41"/>
      <c r="O525" s="41"/>
      <c r="P525" s="41"/>
      <c r="Q525" s="41"/>
      <c r="R525" s="41"/>
      <c r="S525" s="41"/>
      <c r="T525" s="41"/>
      <c r="U525" s="41"/>
      <c r="V525" s="41"/>
      <c r="W525" s="41"/>
      <c r="X525" s="41"/>
      <c r="Y525" s="41"/>
      <c r="Z525" s="41"/>
    </row>
    <row r="526" spans="1:26" ht="12.75" customHeight="1">
      <c r="A526" s="51"/>
      <c r="B526" s="41"/>
      <c r="C526" s="41"/>
      <c r="D526" s="41"/>
      <c r="E526" s="41"/>
      <c r="F526" s="41"/>
      <c r="G526" s="41"/>
      <c r="H526" s="41"/>
      <c r="I526" s="41"/>
      <c r="J526" s="41"/>
      <c r="K526" s="41"/>
      <c r="L526" s="50"/>
      <c r="M526" s="41"/>
      <c r="N526" s="41"/>
      <c r="O526" s="41"/>
      <c r="P526" s="41"/>
      <c r="Q526" s="41"/>
      <c r="R526" s="41"/>
      <c r="S526" s="41"/>
      <c r="T526" s="41"/>
      <c r="U526" s="41"/>
      <c r="V526" s="41"/>
      <c r="W526" s="41"/>
      <c r="X526" s="41"/>
      <c r="Y526" s="41"/>
      <c r="Z526" s="41"/>
    </row>
    <row r="527" spans="1:26" ht="12.75" customHeight="1">
      <c r="A527" s="51"/>
      <c r="B527" s="41"/>
      <c r="C527" s="41"/>
      <c r="D527" s="41"/>
      <c r="E527" s="41"/>
      <c r="F527" s="41"/>
      <c r="G527" s="41"/>
      <c r="H527" s="41"/>
      <c r="I527" s="41"/>
      <c r="J527" s="41"/>
      <c r="K527" s="41"/>
      <c r="L527" s="50"/>
      <c r="M527" s="41"/>
      <c r="N527" s="41"/>
      <c r="O527" s="41"/>
      <c r="P527" s="41"/>
      <c r="Q527" s="41"/>
      <c r="R527" s="41"/>
      <c r="S527" s="41"/>
      <c r="T527" s="41"/>
      <c r="U527" s="41"/>
      <c r="V527" s="41"/>
      <c r="W527" s="41"/>
      <c r="X527" s="41"/>
      <c r="Y527" s="41"/>
      <c r="Z527" s="41"/>
    </row>
    <row r="528" spans="1:26" ht="12.75" customHeight="1">
      <c r="A528" s="51"/>
      <c r="B528" s="41"/>
      <c r="C528" s="41"/>
      <c r="D528" s="41"/>
      <c r="E528" s="41"/>
      <c r="F528" s="41"/>
      <c r="G528" s="41"/>
      <c r="H528" s="41"/>
      <c r="I528" s="41"/>
      <c r="J528" s="41"/>
      <c r="K528" s="41"/>
      <c r="L528" s="50"/>
      <c r="M528" s="41"/>
      <c r="N528" s="41"/>
      <c r="O528" s="41"/>
      <c r="P528" s="41"/>
      <c r="Q528" s="41"/>
      <c r="R528" s="41"/>
      <c r="S528" s="41"/>
      <c r="T528" s="41"/>
      <c r="U528" s="41"/>
      <c r="V528" s="41"/>
      <c r="W528" s="41"/>
      <c r="X528" s="41"/>
      <c r="Y528" s="41"/>
      <c r="Z528" s="41"/>
    </row>
    <row r="529" spans="1:26" ht="12.75" customHeight="1">
      <c r="A529" s="51"/>
      <c r="B529" s="41"/>
      <c r="C529" s="41"/>
      <c r="D529" s="41"/>
      <c r="E529" s="41"/>
      <c r="F529" s="41"/>
      <c r="G529" s="41"/>
      <c r="H529" s="41"/>
      <c r="I529" s="41"/>
      <c r="J529" s="41"/>
      <c r="K529" s="41"/>
      <c r="L529" s="50"/>
      <c r="M529" s="41"/>
      <c r="N529" s="41"/>
      <c r="O529" s="41"/>
      <c r="P529" s="41"/>
      <c r="Q529" s="41"/>
      <c r="R529" s="41"/>
      <c r="S529" s="41"/>
      <c r="T529" s="41"/>
      <c r="U529" s="41"/>
      <c r="V529" s="41"/>
      <c r="W529" s="41"/>
      <c r="X529" s="41"/>
      <c r="Y529" s="41"/>
      <c r="Z529" s="41"/>
    </row>
    <row r="530" spans="1:26" ht="12.75" customHeight="1">
      <c r="A530" s="51"/>
      <c r="B530" s="41"/>
      <c r="C530" s="41"/>
      <c r="D530" s="41"/>
      <c r="E530" s="41"/>
      <c r="F530" s="41"/>
      <c r="G530" s="41"/>
      <c r="H530" s="41"/>
      <c r="I530" s="41"/>
      <c r="J530" s="41"/>
      <c r="K530" s="41"/>
      <c r="L530" s="50"/>
      <c r="M530" s="41"/>
      <c r="N530" s="41"/>
      <c r="O530" s="41"/>
      <c r="P530" s="41"/>
      <c r="Q530" s="41"/>
      <c r="R530" s="41"/>
      <c r="S530" s="41"/>
      <c r="T530" s="41"/>
      <c r="U530" s="41"/>
      <c r="V530" s="41"/>
      <c r="W530" s="41"/>
      <c r="X530" s="41"/>
      <c r="Y530" s="41"/>
      <c r="Z530" s="41"/>
    </row>
  </sheetData>
  <mergeCells count="1">
    <mergeCell ref="B1:L1"/>
  </mergeCells>
  <conditionalFormatting sqref="B2:B6 B11:B15 B22:B23 B25 B27:B31">
    <cfRule type="containsText" dxfId="339" priority="102" operator="containsText" text="Ingrese el numero del item">
      <formula>NOT(ISERROR(SEARCH(("Ingrese el numero del item"),(B2))))</formula>
    </cfRule>
  </conditionalFormatting>
  <conditionalFormatting sqref="E2:E6 E11:E15 E22:E23 E25 E27:E31">
    <cfRule type="containsText" dxfId="338" priority="103" operator="containsText" text="Ingrese la cantidad">
      <formula>NOT(ISERROR(SEARCH(("Ingrese la cantidad"),(E2))))</formula>
    </cfRule>
  </conditionalFormatting>
  <conditionalFormatting sqref="F2:G2 F3:H6 F11:H15 F22:H23 F25:H25 F27:H31">
    <cfRule type="cellIs" dxfId="337" priority="104" operator="equal">
      <formula>0</formula>
    </cfRule>
  </conditionalFormatting>
  <conditionalFormatting sqref="C2:D6 C11:D15 C22:D23 C25:D25 C27:D31">
    <cfRule type="cellIs" dxfId="336" priority="105" operator="equal">
      <formula>"No"</formula>
    </cfRule>
  </conditionalFormatting>
  <conditionalFormatting sqref="I3:I6 I11:J15 I22:J23 I25:J25 I27:J31">
    <cfRule type="notContainsBlanks" dxfId="335" priority="106">
      <formula>LEN(TRIM(I3))&gt;0</formula>
    </cfRule>
  </conditionalFormatting>
  <conditionalFormatting sqref="J3:J6">
    <cfRule type="notContainsBlanks" dxfId="334" priority="107">
      <formula>LEN(TRIM(J3))&gt;0</formula>
    </cfRule>
  </conditionalFormatting>
  <conditionalFormatting sqref="E2:E6 E11:E15 E22:E23 E25 E27:E31">
    <cfRule type="cellIs" dxfId="333" priority="109" operator="equal">
      <formula>0</formula>
    </cfRule>
  </conditionalFormatting>
  <conditionalFormatting sqref="G2:J2 F3:H6">
    <cfRule type="cellIs" dxfId="332" priority="110" operator="equal">
      <formula>0</formula>
    </cfRule>
  </conditionalFormatting>
  <conditionalFormatting sqref="B7">
    <cfRule type="containsText" dxfId="331" priority="84" operator="containsText" text="Ingrese el numero del item">
      <formula>NOT(ISERROR(SEARCH(("Ingrese el numero del item"),(B7))))</formula>
    </cfRule>
  </conditionalFormatting>
  <conditionalFormatting sqref="E7">
    <cfRule type="containsText" dxfId="330" priority="85" operator="containsText" text="Ingrese la cantidad">
      <formula>NOT(ISERROR(SEARCH(("Ingrese la cantidad"),(E7))))</formula>
    </cfRule>
  </conditionalFormatting>
  <conditionalFormatting sqref="F7:H7">
    <cfRule type="cellIs" dxfId="329" priority="86" operator="equal">
      <formula>0</formula>
    </cfRule>
  </conditionalFormatting>
  <conditionalFormatting sqref="C7:D7">
    <cfRule type="cellIs" dxfId="328" priority="87" operator="equal">
      <formula>"No"</formula>
    </cfRule>
  </conditionalFormatting>
  <conditionalFormatting sqref="I7">
    <cfRule type="notContainsBlanks" dxfId="327" priority="88">
      <formula>LEN(TRIM(I7))&gt;0</formula>
    </cfRule>
  </conditionalFormatting>
  <conditionalFormatting sqref="J7">
    <cfRule type="notContainsBlanks" dxfId="326" priority="89">
      <formula>LEN(TRIM(J7))&gt;0</formula>
    </cfRule>
  </conditionalFormatting>
  <conditionalFormatting sqref="E7">
    <cfRule type="cellIs" dxfId="325" priority="90" operator="equal">
      <formula>0</formula>
    </cfRule>
  </conditionalFormatting>
  <conditionalFormatting sqref="F7:H7">
    <cfRule type="cellIs" dxfId="324" priority="91" operator="equal">
      <formula>0</formula>
    </cfRule>
  </conditionalFormatting>
  <conditionalFormatting sqref="B8">
    <cfRule type="containsText" dxfId="323" priority="75" operator="containsText" text="Ingrese el numero del item">
      <formula>NOT(ISERROR(SEARCH(("Ingrese el numero del item"),(B8))))</formula>
    </cfRule>
  </conditionalFormatting>
  <conditionalFormatting sqref="E8">
    <cfRule type="containsText" dxfId="322" priority="76" operator="containsText" text="Ingrese la cantidad">
      <formula>NOT(ISERROR(SEARCH(("Ingrese la cantidad"),(E8))))</formula>
    </cfRule>
  </conditionalFormatting>
  <conditionalFormatting sqref="F8:H8">
    <cfRule type="cellIs" dxfId="321" priority="77" operator="equal">
      <formula>0</formula>
    </cfRule>
  </conditionalFormatting>
  <conditionalFormatting sqref="C8:D8">
    <cfRule type="cellIs" dxfId="320" priority="78" operator="equal">
      <formula>"No"</formula>
    </cfRule>
  </conditionalFormatting>
  <conditionalFormatting sqref="I8">
    <cfRule type="notContainsBlanks" dxfId="319" priority="79">
      <formula>LEN(TRIM(I8))&gt;0</formula>
    </cfRule>
  </conditionalFormatting>
  <conditionalFormatting sqref="J8">
    <cfRule type="notContainsBlanks" dxfId="318" priority="80">
      <formula>LEN(TRIM(J8))&gt;0</formula>
    </cfRule>
  </conditionalFormatting>
  <conditionalFormatting sqref="E8">
    <cfRule type="cellIs" dxfId="317" priority="81" operator="equal">
      <formula>0</formula>
    </cfRule>
  </conditionalFormatting>
  <conditionalFormatting sqref="F8:H8">
    <cfRule type="cellIs" dxfId="316" priority="82" operator="equal">
      <formula>0</formula>
    </cfRule>
  </conditionalFormatting>
  <conditionalFormatting sqref="B9">
    <cfRule type="containsText" dxfId="315" priority="66" operator="containsText" text="Ingrese el numero del item">
      <formula>NOT(ISERROR(SEARCH(("Ingrese el numero del item"),(B9))))</formula>
    </cfRule>
  </conditionalFormatting>
  <conditionalFormatting sqref="E9">
    <cfRule type="containsText" dxfId="314" priority="67" operator="containsText" text="Ingrese la cantidad">
      <formula>NOT(ISERROR(SEARCH(("Ingrese la cantidad"),(E9))))</formula>
    </cfRule>
  </conditionalFormatting>
  <conditionalFormatting sqref="F9:H9">
    <cfRule type="cellIs" dxfId="313" priority="68" operator="equal">
      <formula>0</formula>
    </cfRule>
  </conditionalFormatting>
  <conditionalFormatting sqref="C9:D9">
    <cfRule type="cellIs" dxfId="312" priority="69" operator="equal">
      <formula>"No"</formula>
    </cfRule>
  </conditionalFormatting>
  <conditionalFormatting sqref="I9">
    <cfRule type="notContainsBlanks" dxfId="311" priority="70">
      <formula>LEN(TRIM(I9))&gt;0</formula>
    </cfRule>
  </conditionalFormatting>
  <conditionalFormatting sqref="J9">
    <cfRule type="notContainsBlanks" dxfId="310" priority="71">
      <formula>LEN(TRIM(J9))&gt;0</formula>
    </cfRule>
  </conditionalFormatting>
  <conditionalFormatting sqref="E9">
    <cfRule type="cellIs" dxfId="309" priority="72" operator="equal">
      <formula>0</formula>
    </cfRule>
  </conditionalFormatting>
  <conditionalFormatting sqref="F9:H9">
    <cfRule type="cellIs" dxfId="308" priority="73" operator="equal">
      <formula>0</formula>
    </cfRule>
  </conditionalFormatting>
  <conditionalFormatting sqref="B10">
    <cfRule type="containsText" dxfId="307" priority="57" operator="containsText" text="Ingrese el numero del item">
      <formula>NOT(ISERROR(SEARCH(("Ingrese el numero del item"),(B10))))</formula>
    </cfRule>
  </conditionalFormatting>
  <conditionalFormatting sqref="E10">
    <cfRule type="containsText" dxfId="306" priority="58" operator="containsText" text="Ingrese la cantidad">
      <formula>NOT(ISERROR(SEARCH(("Ingrese la cantidad"),(E10))))</formula>
    </cfRule>
  </conditionalFormatting>
  <conditionalFormatting sqref="F10:H10">
    <cfRule type="cellIs" dxfId="305" priority="59" operator="equal">
      <formula>0</formula>
    </cfRule>
  </conditionalFormatting>
  <conditionalFormatting sqref="C10:D10">
    <cfRule type="cellIs" dxfId="304" priority="60" operator="equal">
      <formula>"No"</formula>
    </cfRule>
  </conditionalFormatting>
  <conditionalFormatting sqref="I10">
    <cfRule type="notContainsBlanks" dxfId="303" priority="61">
      <formula>LEN(TRIM(I10))&gt;0</formula>
    </cfRule>
  </conditionalFormatting>
  <conditionalFormatting sqref="J10">
    <cfRule type="notContainsBlanks" dxfId="302" priority="62">
      <formula>LEN(TRIM(J10))&gt;0</formula>
    </cfRule>
  </conditionalFormatting>
  <conditionalFormatting sqref="E10">
    <cfRule type="cellIs" dxfId="301" priority="63" operator="equal">
      <formula>0</formula>
    </cfRule>
  </conditionalFormatting>
  <conditionalFormatting sqref="F10:H10">
    <cfRule type="cellIs" dxfId="300" priority="64" operator="equal">
      <formula>0</formula>
    </cfRule>
  </conditionalFormatting>
  <conditionalFormatting sqref="B16">
    <cfRule type="containsText" dxfId="299" priority="50" operator="containsText" text="Ingrese el numero del item">
      <formula>NOT(ISERROR(SEARCH(("Ingrese el numero del item"),(B16))))</formula>
    </cfRule>
  </conditionalFormatting>
  <conditionalFormatting sqref="E16">
    <cfRule type="containsText" dxfId="298" priority="51" operator="containsText" text="Ingrese la cantidad">
      <formula>NOT(ISERROR(SEARCH(("Ingrese la cantidad"),(E16))))</formula>
    </cfRule>
  </conditionalFormatting>
  <conditionalFormatting sqref="F16:H16">
    <cfRule type="cellIs" dxfId="297" priority="52" operator="equal">
      <formula>0</formula>
    </cfRule>
  </conditionalFormatting>
  <conditionalFormatting sqref="C16:D16">
    <cfRule type="cellIs" dxfId="296" priority="53" operator="equal">
      <formula>"No"</formula>
    </cfRule>
  </conditionalFormatting>
  <conditionalFormatting sqref="I16:J16">
    <cfRule type="notContainsBlanks" dxfId="295" priority="54">
      <formula>LEN(TRIM(I16))&gt;0</formula>
    </cfRule>
  </conditionalFormatting>
  <conditionalFormatting sqref="E16">
    <cfRule type="cellIs" dxfId="294" priority="55" operator="equal">
      <formula>0</formula>
    </cfRule>
  </conditionalFormatting>
  <conditionalFormatting sqref="B17">
    <cfRule type="containsText" dxfId="293" priority="43" operator="containsText" text="Ingrese el numero del item">
      <formula>NOT(ISERROR(SEARCH(("Ingrese el numero del item"),(B17))))</formula>
    </cfRule>
  </conditionalFormatting>
  <conditionalFormatting sqref="E17">
    <cfRule type="containsText" dxfId="292" priority="44" operator="containsText" text="Ingrese la cantidad">
      <formula>NOT(ISERROR(SEARCH(("Ingrese la cantidad"),(E17))))</formula>
    </cfRule>
  </conditionalFormatting>
  <conditionalFormatting sqref="F17:H17">
    <cfRule type="cellIs" dxfId="291" priority="45" operator="equal">
      <formula>0</formula>
    </cfRule>
  </conditionalFormatting>
  <conditionalFormatting sqref="C17:D17">
    <cfRule type="cellIs" dxfId="290" priority="46" operator="equal">
      <formula>"No"</formula>
    </cfRule>
  </conditionalFormatting>
  <conditionalFormatting sqref="I17:J17">
    <cfRule type="notContainsBlanks" dxfId="289" priority="47">
      <formula>LEN(TRIM(I17))&gt;0</formula>
    </cfRule>
  </conditionalFormatting>
  <conditionalFormatting sqref="E17">
    <cfRule type="cellIs" dxfId="288" priority="48" operator="equal">
      <formula>0</formula>
    </cfRule>
  </conditionalFormatting>
  <conditionalFormatting sqref="B18">
    <cfRule type="containsText" dxfId="287" priority="36" operator="containsText" text="Ingrese el numero del item">
      <formula>NOT(ISERROR(SEARCH(("Ingrese el numero del item"),(B18))))</formula>
    </cfRule>
  </conditionalFormatting>
  <conditionalFormatting sqref="E18">
    <cfRule type="containsText" dxfId="286" priority="37" operator="containsText" text="Ingrese la cantidad">
      <formula>NOT(ISERROR(SEARCH(("Ingrese la cantidad"),(E18))))</formula>
    </cfRule>
  </conditionalFormatting>
  <conditionalFormatting sqref="F18:H18">
    <cfRule type="cellIs" dxfId="285" priority="38" operator="equal">
      <formula>0</formula>
    </cfRule>
  </conditionalFormatting>
  <conditionalFormatting sqref="C18:D18">
    <cfRule type="cellIs" dxfId="284" priority="39" operator="equal">
      <formula>"No"</formula>
    </cfRule>
  </conditionalFormatting>
  <conditionalFormatting sqref="I18:J18">
    <cfRule type="notContainsBlanks" dxfId="283" priority="40">
      <formula>LEN(TRIM(I18))&gt;0</formula>
    </cfRule>
  </conditionalFormatting>
  <conditionalFormatting sqref="E18">
    <cfRule type="cellIs" dxfId="282" priority="41" operator="equal">
      <formula>0</formula>
    </cfRule>
  </conditionalFormatting>
  <conditionalFormatting sqref="B19">
    <cfRule type="containsText" dxfId="281" priority="29" operator="containsText" text="Ingrese el numero del item">
      <formula>NOT(ISERROR(SEARCH(("Ingrese el numero del item"),(B19))))</formula>
    </cfRule>
  </conditionalFormatting>
  <conditionalFormatting sqref="E19">
    <cfRule type="containsText" dxfId="280" priority="30" operator="containsText" text="Ingrese la cantidad">
      <formula>NOT(ISERROR(SEARCH(("Ingrese la cantidad"),(E19))))</formula>
    </cfRule>
  </conditionalFormatting>
  <conditionalFormatting sqref="F19:H19">
    <cfRule type="cellIs" dxfId="279" priority="31" operator="equal">
      <formula>0</formula>
    </cfRule>
  </conditionalFormatting>
  <conditionalFormatting sqref="C19:D19">
    <cfRule type="cellIs" dxfId="278" priority="32" operator="equal">
      <formula>"No"</formula>
    </cfRule>
  </conditionalFormatting>
  <conditionalFormatting sqref="I19:J19">
    <cfRule type="notContainsBlanks" dxfId="277" priority="33">
      <formula>LEN(TRIM(I19))&gt;0</formula>
    </cfRule>
  </conditionalFormatting>
  <conditionalFormatting sqref="E19">
    <cfRule type="cellIs" dxfId="276" priority="34" operator="equal">
      <formula>0</formula>
    </cfRule>
  </conditionalFormatting>
  <conditionalFormatting sqref="B20">
    <cfRule type="containsText" dxfId="275" priority="22" operator="containsText" text="Ingrese el numero del item">
      <formula>NOT(ISERROR(SEARCH(("Ingrese el numero del item"),(B20))))</formula>
    </cfRule>
  </conditionalFormatting>
  <conditionalFormatting sqref="E20">
    <cfRule type="containsText" dxfId="274" priority="23" operator="containsText" text="Ingrese la cantidad">
      <formula>NOT(ISERROR(SEARCH(("Ingrese la cantidad"),(E20))))</formula>
    </cfRule>
  </conditionalFormatting>
  <conditionalFormatting sqref="F20:H20">
    <cfRule type="cellIs" dxfId="273" priority="24" operator="equal">
      <formula>0</formula>
    </cfRule>
  </conditionalFormatting>
  <conditionalFormatting sqref="C20:D20">
    <cfRule type="cellIs" dxfId="272" priority="25" operator="equal">
      <formula>"No"</formula>
    </cfRule>
  </conditionalFormatting>
  <conditionalFormatting sqref="I20:J20">
    <cfRule type="notContainsBlanks" dxfId="271" priority="26">
      <formula>LEN(TRIM(I20))&gt;0</formula>
    </cfRule>
  </conditionalFormatting>
  <conditionalFormatting sqref="E20">
    <cfRule type="cellIs" dxfId="270" priority="27" operator="equal">
      <formula>0</formula>
    </cfRule>
  </conditionalFormatting>
  <conditionalFormatting sqref="B21">
    <cfRule type="containsText" dxfId="269" priority="15" operator="containsText" text="Ingrese el numero del item">
      <formula>NOT(ISERROR(SEARCH(("Ingrese el numero del item"),(B21))))</formula>
    </cfRule>
  </conditionalFormatting>
  <conditionalFormatting sqref="E21">
    <cfRule type="containsText" dxfId="268" priority="16" operator="containsText" text="Ingrese la cantidad">
      <formula>NOT(ISERROR(SEARCH(("Ingrese la cantidad"),(E21))))</formula>
    </cfRule>
  </conditionalFormatting>
  <conditionalFormatting sqref="F21:H21">
    <cfRule type="cellIs" dxfId="267" priority="17" operator="equal">
      <formula>0</formula>
    </cfRule>
  </conditionalFormatting>
  <conditionalFormatting sqref="C21:D21">
    <cfRule type="cellIs" dxfId="266" priority="18" operator="equal">
      <formula>"No"</formula>
    </cfRule>
  </conditionalFormatting>
  <conditionalFormatting sqref="I21:J21">
    <cfRule type="notContainsBlanks" dxfId="265" priority="19">
      <formula>LEN(TRIM(I21))&gt;0</formula>
    </cfRule>
  </conditionalFormatting>
  <conditionalFormatting sqref="E21">
    <cfRule type="cellIs" dxfId="264" priority="20" operator="equal">
      <formula>0</formula>
    </cfRule>
  </conditionalFormatting>
  <conditionalFormatting sqref="B24">
    <cfRule type="containsText" dxfId="263" priority="8" operator="containsText" text="Ingrese el numero del item">
      <formula>NOT(ISERROR(SEARCH(("Ingrese el numero del item"),(B24))))</formula>
    </cfRule>
  </conditionalFormatting>
  <conditionalFormatting sqref="E24">
    <cfRule type="containsText" dxfId="262" priority="9" operator="containsText" text="Ingrese la cantidad">
      <formula>NOT(ISERROR(SEARCH(("Ingrese la cantidad"),(E24))))</formula>
    </cfRule>
  </conditionalFormatting>
  <conditionalFormatting sqref="F24:H24">
    <cfRule type="cellIs" dxfId="261" priority="10" operator="equal">
      <formula>0</formula>
    </cfRule>
  </conditionalFormatting>
  <conditionalFormatting sqref="C24:D24">
    <cfRule type="cellIs" dxfId="260" priority="11" operator="equal">
      <formula>"No"</formula>
    </cfRule>
  </conditionalFormatting>
  <conditionalFormatting sqref="I24:J24">
    <cfRule type="notContainsBlanks" dxfId="259" priority="12">
      <formula>LEN(TRIM(I24))&gt;0</formula>
    </cfRule>
  </conditionalFormatting>
  <conditionalFormatting sqref="E24">
    <cfRule type="cellIs" dxfId="258" priority="13" operator="equal">
      <formula>0</formula>
    </cfRule>
  </conditionalFormatting>
  <conditionalFormatting sqref="B26">
    <cfRule type="containsText" dxfId="257" priority="1" operator="containsText" text="Ingrese el numero del item">
      <formula>NOT(ISERROR(SEARCH(("Ingrese el numero del item"),(B26))))</formula>
    </cfRule>
  </conditionalFormatting>
  <conditionalFormatting sqref="E26">
    <cfRule type="containsText" dxfId="256" priority="2" operator="containsText" text="Ingrese la cantidad">
      <formula>NOT(ISERROR(SEARCH(("Ingrese la cantidad"),(E26))))</formula>
    </cfRule>
  </conditionalFormatting>
  <conditionalFormatting sqref="F26:H26">
    <cfRule type="cellIs" dxfId="255" priority="3" operator="equal">
      <formula>0</formula>
    </cfRule>
  </conditionalFormatting>
  <conditionalFormatting sqref="C26:D26">
    <cfRule type="cellIs" dxfId="254" priority="4" operator="equal">
      <formula>"No"</formula>
    </cfRule>
  </conditionalFormatting>
  <conditionalFormatting sqref="I26:J26">
    <cfRule type="notContainsBlanks" dxfId="253" priority="5">
      <formula>LEN(TRIM(I26))&gt;0</formula>
    </cfRule>
  </conditionalFormatting>
  <conditionalFormatting sqref="E26">
    <cfRule type="cellIs" dxfId="252" priority="6" operator="equal">
      <formula>0</formula>
    </cfRule>
  </conditionalFormatting>
  <conditionalFormatting sqref="A27">
    <cfRule type="expression" dxfId="251" priority="897">
      <formula>COUNTIF(A27:A544,A27)&gt;1</formula>
    </cfRule>
  </conditionalFormatting>
  <conditionalFormatting sqref="A2">
    <cfRule type="expression" dxfId="250" priority="898">
      <formula>COUNTIF(A2:A530,A2)&gt;1</formula>
    </cfRule>
  </conditionalFormatting>
  <conditionalFormatting sqref="A28:A31 A25:A26">
    <cfRule type="expression" dxfId="249" priority="899">
      <formula>COUNTIF(A25:A543,A25)&gt;1</formula>
    </cfRule>
  </conditionalFormatting>
  <conditionalFormatting sqref="A22:A24">
    <cfRule type="expression" dxfId="248" priority="901">
      <formula>COUNTIF(A22:A541,A22)&gt;1</formula>
    </cfRule>
  </conditionalFormatting>
  <conditionalFormatting sqref="A11:A21">
    <cfRule type="expression" dxfId="247" priority="902">
      <formula>COUNTIF(A11:A536,A11)&gt;1</formula>
    </cfRule>
  </conditionalFormatting>
  <conditionalFormatting sqref="A3:A10">
    <cfRule type="expression" dxfId="246" priority="903">
      <formula>COUNTIF(A3:A532,A3)&gt;1</formula>
    </cfRule>
  </conditionalFormatting>
  <printOptions horizontalCentered="1" verticalCentered="1"/>
  <pageMargins left="0.98425196850393704" right="0.98425196850393704" top="0.74803149606299213" bottom="0.74803149606299213" header="0" footer="0"/>
  <pageSetup orientation="portrait"/>
  <headerFooter>
    <oddFooter>&amp;LV1-22-07-22</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A9C5F-3A21-4404-9B2C-9FA7BE7E20DB}">
  <sheetPr>
    <tabColor rgb="FF00FF00"/>
    <pageSetUpPr fitToPage="1"/>
  </sheetPr>
  <dimension ref="A1:Z516"/>
  <sheetViews>
    <sheetView topLeftCell="B1" workbookViewId="0">
      <selection activeCell="B1" sqref="B1:L1"/>
    </sheetView>
  </sheetViews>
  <sheetFormatPr baseColWidth="10" defaultColWidth="12.5703125" defaultRowHeight="15" customHeight="1"/>
  <cols>
    <col min="1" max="1" width="19.28515625" customWidth="1"/>
    <col min="2" max="2" width="47.42578125" customWidth="1"/>
    <col min="3" max="3" width="16.42578125" customWidth="1"/>
    <col min="4" max="4" width="10.7109375" customWidth="1"/>
    <col min="5" max="5" width="18.140625" customWidth="1"/>
    <col min="6" max="6" width="19.42578125" customWidth="1"/>
    <col min="7" max="7" width="19.140625" customWidth="1"/>
    <col min="8" max="8" width="17.7109375" customWidth="1"/>
    <col min="9" max="9" width="11.7109375" customWidth="1"/>
    <col min="10" max="10" width="13.7109375" customWidth="1"/>
    <col min="11" max="11" width="25.7109375" customWidth="1"/>
    <col min="12" max="12" width="42.7109375" customWidth="1"/>
    <col min="13" max="13" width="12.42578125" customWidth="1"/>
    <col min="14" max="14" width="13.140625" customWidth="1"/>
    <col min="15" max="26" width="12.42578125" customWidth="1"/>
  </cols>
  <sheetData>
    <row r="1" spans="1:26" ht="105.75" customHeight="1">
      <c r="A1" s="40" t="s">
        <v>552</v>
      </c>
      <c r="B1" s="88" t="s">
        <v>598</v>
      </c>
      <c r="C1" s="86"/>
      <c r="D1" s="86"/>
      <c r="E1" s="86"/>
      <c r="F1" s="86"/>
      <c r="G1" s="86"/>
      <c r="H1" s="86"/>
      <c r="I1" s="86"/>
      <c r="J1" s="86"/>
      <c r="K1" s="86"/>
      <c r="L1" s="87"/>
      <c r="M1" s="41"/>
      <c r="N1" s="41"/>
      <c r="O1" s="41"/>
      <c r="P1" s="41"/>
      <c r="Q1" s="41"/>
      <c r="R1" s="41"/>
      <c r="S1" s="41"/>
      <c r="T1" s="41"/>
      <c r="U1" s="41"/>
      <c r="V1" s="41"/>
      <c r="W1" s="41"/>
      <c r="X1" s="41"/>
      <c r="Y1" s="41"/>
      <c r="Z1" s="41"/>
    </row>
    <row r="2" spans="1:26" ht="12.75" customHeight="1">
      <c r="A2" s="42" t="s">
        <v>553</v>
      </c>
      <c r="B2" s="43" t="s">
        <v>1</v>
      </c>
      <c r="C2" s="44" t="s">
        <v>554</v>
      </c>
      <c r="D2" s="44" t="s">
        <v>555</v>
      </c>
      <c r="E2" s="44" t="s">
        <v>556</v>
      </c>
      <c r="F2" s="44" t="s">
        <v>557</v>
      </c>
      <c r="G2" s="44" t="s">
        <v>558</v>
      </c>
      <c r="H2" s="44" t="s">
        <v>559</v>
      </c>
      <c r="I2" s="44" t="s">
        <v>560</v>
      </c>
      <c r="J2" s="44" t="s">
        <v>561</v>
      </c>
      <c r="K2" s="44" t="s">
        <v>562</v>
      </c>
      <c r="L2" s="44" t="s">
        <v>563</v>
      </c>
      <c r="M2" s="41"/>
      <c r="N2" s="41"/>
      <c r="O2" s="41"/>
      <c r="P2" s="41"/>
      <c r="Q2" s="41"/>
      <c r="R2" s="41"/>
      <c r="S2" s="41"/>
      <c r="T2" s="41"/>
      <c r="U2" s="41"/>
      <c r="V2" s="41"/>
      <c r="W2" s="41"/>
      <c r="X2" s="41"/>
      <c r="Y2" s="41"/>
      <c r="Z2" s="41"/>
    </row>
    <row r="3" spans="1:26" ht="40.5" customHeight="1">
      <c r="A3" s="49">
        <v>342</v>
      </c>
      <c r="B3" s="60" t="str">
        <f>IF(AND(A3&gt;0,A3&lt;534),VLOOKUP(A3,FICHA_2024!$A$2:$B$534,2,0),"Ingrese el numero del item")</f>
        <v>OPERADOR LOGÍSTICO DE PROTOCOLO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C3" s="56" t="s">
        <v>564</v>
      </c>
      <c r="D3" s="57" t="s">
        <v>565</v>
      </c>
      <c r="E3" s="46">
        <v>3</v>
      </c>
      <c r="F3" s="59">
        <f t="shared" ref="F3:F16" si="0">IFERROR(H3/1.19,0)</f>
        <v>292724.36974789918</v>
      </c>
      <c r="G3" s="59">
        <f t="shared" ref="G3:G16" si="1">IFERROR((H3-F3),"")</f>
        <v>55617.630252100818</v>
      </c>
      <c r="H3" s="58">
        <f>IFERROR(VLOOKUP(A3,FICHA_2024!$A$2:$F$531,5,0),0)</f>
        <v>348342</v>
      </c>
      <c r="I3" s="56" t="str">
        <f t="shared" ref="I3:I16" si="2">IF(C3="Si","Ingrese el porcentaje","%")</f>
        <v>%</v>
      </c>
      <c r="J3" s="56" t="str">
        <f t="shared" ref="J3:J16" si="3">IF(C3="Si",(H3*I3),"$0")</f>
        <v>$0</v>
      </c>
      <c r="K3" s="61">
        <f t="shared" ref="K3:K16" si="4">IFERROR(IF(C3="Si",H3-J3,H3*E3),0)</f>
        <v>1045026</v>
      </c>
      <c r="L3" s="73"/>
      <c r="M3" s="41"/>
      <c r="N3" s="41"/>
      <c r="O3" s="41"/>
      <c r="P3" s="41"/>
      <c r="Q3" s="41"/>
      <c r="R3" s="41"/>
      <c r="S3" s="41"/>
      <c r="T3" s="41"/>
      <c r="U3" s="41"/>
      <c r="V3" s="41"/>
      <c r="W3" s="41"/>
      <c r="X3" s="41"/>
      <c r="Y3" s="41"/>
      <c r="Z3" s="41"/>
    </row>
    <row r="4" spans="1:26" ht="12.75" customHeight="1">
      <c r="A4" s="49">
        <v>334</v>
      </c>
      <c r="B4" s="60" t="str">
        <f>IF(AND(A4&gt;0,A4&lt;534),VLOOKUP(A4,FICHA_2024!$A$2:$B$534,2,0),"Ingrese el numero del item")</f>
        <v>Personal de carga // Personal de carga x 8 horas</v>
      </c>
      <c r="C4" s="56" t="s">
        <v>564</v>
      </c>
      <c r="D4" s="57" t="s">
        <v>565</v>
      </c>
      <c r="E4" s="46">
        <v>20</v>
      </c>
      <c r="F4" s="59">
        <f t="shared" si="0"/>
        <v>129327.10084033613</v>
      </c>
      <c r="G4" s="59">
        <f t="shared" si="1"/>
        <v>24572.149159663866</v>
      </c>
      <c r="H4" s="58">
        <f>IFERROR(VLOOKUP(A4,FICHA_2024!$A$2:$F$531,5,0),0)</f>
        <v>153899.25</v>
      </c>
      <c r="I4" s="56" t="str">
        <f t="shared" si="2"/>
        <v>%</v>
      </c>
      <c r="J4" s="56" t="str">
        <f t="shared" si="3"/>
        <v>$0</v>
      </c>
      <c r="K4" s="61">
        <f t="shared" si="4"/>
        <v>3077985</v>
      </c>
      <c r="L4" s="73"/>
      <c r="M4" s="41"/>
      <c r="N4" s="41"/>
      <c r="O4" s="41"/>
      <c r="P4" s="41"/>
      <c r="Q4" s="41"/>
      <c r="R4" s="41"/>
      <c r="S4" s="41"/>
      <c r="T4" s="41"/>
      <c r="U4" s="41"/>
      <c r="V4" s="41"/>
      <c r="W4" s="41"/>
      <c r="X4" s="41"/>
      <c r="Y4" s="41"/>
      <c r="Z4" s="41"/>
    </row>
    <row r="5" spans="1:26" ht="12.75" customHeight="1">
      <c r="A5" s="49">
        <v>334</v>
      </c>
      <c r="B5" s="60" t="str">
        <f>IF(AND(A5&gt;0,A5&lt;534),VLOOKUP(A5,FICHA_2024!$A$2:$B$534,2,0),"Ingrese el numero del item")</f>
        <v>Personal de carga // Personal de carga x 8 horas</v>
      </c>
      <c r="C5" s="56" t="s">
        <v>564</v>
      </c>
      <c r="D5" s="57" t="s">
        <v>565</v>
      </c>
      <c r="E5" s="46">
        <v>2</v>
      </c>
      <c r="F5" s="59">
        <f t="shared" si="0"/>
        <v>129327.10084033613</v>
      </c>
      <c r="G5" s="59">
        <f t="shared" si="1"/>
        <v>24572.149159663866</v>
      </c>
      <c r="H5" s="58">
        <f>IFERROR(VLOOKUP(A5,FICHA_2024!$A$2:$F$531,5,0),0)</f>
        <v>153899.25</v>
      </c>
      <c r="I5" s="56" t="str">
        <f t="shared" si="2"/>
        <v>%</v>
      </c>
      <c r="J5" s="56" t="str">
        <f t="shared" si="3"/>
        <v>$0</v>
      </c>
      <c r="K5" s="61">
        <f t="shared" si="4"/>
        <v>307798.5</v>
      </c>
      <c r="L5" s="73"/>
      <c r="M5" s="41"/>
      <c r="N5" s="41"/>
      <c r="O5" s="41"/>
      <c r="P5" s="41"/>
      <c r="Q5" s="41"/>
      <c r="R5" s="41"/>
      <c r="S5" s="41"/>
      <c r="T5" s="41"/>
      <c r="U5" s="41"/>
      <c r="V5" s="41"/>
      <c r="W5" s="41"/>
      <c r="X5" s="41"/>
      <c r="Y5" s="41"/>
      <c r="Z5" s="41"/>
    </row>
    <row r="6" spans="1:26" ht="12.75" customHeight="1">
      <c r="A6" s="49">
        <v>344</v>
      </c>
      <c r="B6" s="60" t="str">
        <f>IF(AND(A6&gt;0,A6&lt;534),VLOOKUP(A6,FICHA_2024!$A$2:$B$534,2,0),"Ingrese el numero del item")</f>
        <v>Operario para montaje y desmontaje de Carga por día de servicio. con dotacion de guantes y elementos de carga.</v>
      </c>
      <c r="C6" s="56" t="s">
        <v>564</v>
      </c>
      <c r="D6" s="57" t="s">
        <v>565</v>
      </c>
      <c r="E6" s="46">
        <v>4</v>
      </c>
      <c r="F6" s="59">
        <f t="shared" si="0"/>
        <v>148331.72268907563</v>
      </c>
      <c r="G6" s="59">
        <f t="shared" si="1"/>
        <v>28183.027310924372</v>
      </c>
      <c r="H6" s="58">
        <f>IFERROR(VLOOKUP(A6,FICHA_2024!$A$2:$F$531,5,0),0)</f>
        <v>176514.75</v>
      </c>
      <c r="I6" s="56" t="str">
        <f t="shared" si="2"/>
        <v>%</v>
      </c>
      <c r="J6" s="56" t="str">
        <f t="shared" si="3"/>
        <v>$0</v>
      </c>
      <c r="K6" s="61">
        <f t="shared" si="4"/>
        <v>706059</v>
      </c>
      <c r="L6" s="73"/>
      <c r="M6" s="41"/>
      <c r="N6" s="41"/>
      <c r="O6" s="41"/>
      <c r="P6" s="41"/>
      <c r="Q6" s="41"/>
      <c r="R6" s="41"/>
      <c r="S6" s="41"/>
      <c r="T6" s="41"/>
      <c r="U6" s="41"/>
      <c r="V6" s="41"/>
      <c r="W6" s="41"/>
      <c r="X6" s="41"/>
      <c r="Y6" s="41"/>
      <c r="Z6" s="41"/>
    </row>
    <row r="7" spans="1:26" ht="12.75" customHeight="1">
      <c r="A7" s="49">
        <v>381</v>
      </c>
      <c r="B7" s="60" t="str">
        <f>IF(AND(A7&gt;0,A7&lt;534),VLOOKUP(A7,FICHA_2024!$A$2:$B$534,2,0),"Ingrese el numero del item")</f>
        <v>AMBULANCIA MEDICALIZADA: Servicio / 8 Horas De incluir equipos y personal en salud certificado por las normativas vigentes y combustible.</v>
      </c>
      <c r="C7" s="56" t="s">
        <v>564</v>
      </c>
      <c r="D7" s="57" t="s">
        <v>565</v>
      </c>
      <c r="E7" s="46">
        <v>1</v>
      </c>
      <c r="F7" s="59">
        <f t="shared" si="0"/>
        <v>1477552.3109243698</v>
      </c>
      <c r="G7" s="59">
        <f t="shared" si="1"/>
        <v>280734.93907563016</v>
      </c>
      <c r="H7" s="58">
        <f>IFERROR(VLOOKUP(A7,FICHA_2024!$A$2:$F$531,5,0),0)</f>
        <v>1758287.25</v>
      </c>
      <c r="I7" s="56" t="str">
        <f t="shared" si="2"/>
        <v>%</v>
      </c>
      <c r="J7" s="56" t="str">
        <f t="shared" si="3"/>
        <v>$0</v>
      </c>
      <c r="K7" s="61">
        <f t="shared" si="4"/>
        <v>1758287.25</v>
      </c>
      <c r="L7" s="48"/>
      <c r="M7" s="41"/>
      <c r="N7" s="41"/>
      <c r="O7" s="41"/>
      <c r="P7" s="41"/>
      <c r="Q7" s="41"/>
      <c r="R7" s="41"/>
      <c r="S7" s="41"/>
      <c r="T7" s="41"/>
      <c r="U7" s="41"/>
      <c r="V7" s="41"/>
      <c r="W7" s="41"/>
      <c r="X7" s="41"/>
      <c r="Y7" s="41"/>
      <c r="Z7" s="41"/>
    </row>
    <row r="8" spans="1:26" ht="12.75" customHeight="1">
      <c r="A8" s="49">
        <v>369</v>
      </c>
      <c r="B8" s="60" t="str">
        <f>IF(AND(A8&gt;0,A8&lt;534),VLOOKUP(A8,FICHA_2024!$A$2:$B$534,2,0),"Ingrese el numero del item")</f>
        <v>SERVICIO DE SALUD // Servicio de salud autorizado para la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4 horas.
 Número de auxiliares de enfermería 4
 Número de médicos 1
 Número de Mec 1 fijo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establecidos en el presente documento. Los recursos de los Módulos de Estabilización y Clasificación MEC (humanos, medicamentos, dispositivos médicos, insumos y equipos) serán independientes de los ubicados en las ambulancias asignadas al evento.</v>
      </c>
      <c r="C8" s="56" t="s">
        <v>564</v>
      </c>
      <c r="D8" s="57" t="s">
        <v>565</v>
      </c>
      <c r="E8" s="46">
        <v>2</v>
      </c>
      <c r="F8" s="59">
        <f t="shared" si="0"/>
        <v>2780040.1260504201</v>
      </c>
      <c r="G8" s="59">
        <f t="shared" si="1"/>
        <v>528207.62394957989</v>
      </c>
      <c r="H8" s="58">
        <f>IFERROR(VLOOKUP(A8,FICHA_2024!$A$2:$F$531,5,0),0)</f>
        <v>3308247.75</v>
      </c>
      <c r="I8" s="56" t="str">
        <f t="shared" si="2"/>
        <v>%</v>
      </c>
      <c r="J8" s="56" t="str">
        <f t="shared" si="3"/>
        <v>$0</v>
      </c>
      <c r="K8" s="61">
        <f t="shared" si="4"/>
        <v>6616495.5</v>
      </c>
      <c r="L8" s="48"/>
      <c r="M8" s="41"/>
      <c r="N8" s="41"/>
      <c r="O8" s="41"/>
      <c r="P8" s="41"/>
      <c r="Q8" s="41"/>
      <c r="R8" s="41"/>
      <c r="S8" s="41"/>
      <c r="T8" s="41"/>
      <c r="U8" s="41"/>
      <c r="V8" s="41"/>
      <c r="W8" s="41"/>
      <c r="X8" s="41"/>
      <c r="Y8" s="41"/>
      <c r="Z8" s="41"/>
    </row>
    <row r="9" spans="1:26" ht="12.75" customHeight="1">
      <c r="A9" s="49">
        <v>375</v>
      </c>
      <c r="B9" s="60" t="str">
        <f>IF(AND(A9&gt;0,A9&lt;534),VLOOKUP(A9,FICHA_2024!$A$2:$B$534,2,0),"Ingrese el numero del item")</f>
        <v>BRIGADISTA DE SALUD certificado -que deberá cumplir con los requisitos específicos, experiencia, nivel académico y cursos de acuerdo a lo señalado en las especificaciones técnicas, por 6 horas // 1. Requisitos específicos: a) Contar con los distintivos y elementos básicos que los caracterice como brigadistas. b) Administrar primeros auxilios básicos, a nivel de una primera respuesta, necesarios para estabilizar una víctima de accidente o enfermedad súbita, que ocurra dentro de las instalaciones.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Bogotá.4. Experiencia Requerida: Superior a dos (2) años en ejecución de labores de rescate</v>
      </c>
      <c r="C9" s="56" t="s">
        <v>564</v>
      </c>
      <c r="D9" s="57" t="s">
        <v>565</v>
      </c>
      <c r="E9" s="46">
        <v>6</v>
      </c>
      <c r="F9" s="59">
        <f t="shared" si="0"/>
        <v>208494.95798319328</v>
      </c>
      <c r="G9" s="59">
        <f t="shared" si="1"/>
        <v>39614.042016806721</v>
      </c>
      <c r="H9" s="58">
        <f>IFERROR(VLOOKUP(A9,FICHA_2024!$A$2:$F$531,5,0),0)</f>
        <v>248109</v>
      </c>
      <c r="I9" s="56" t="str">
        <f t="shared" si="2"/>
        <v>%</v>
      </c>
      <c r="J9" s="56" t="str">
        <f t="shared" si="3"/>
        <v>$0</v>
      </c>
      <c r="K9" s="61">
        <f t="shared" si="4"/>
        <v>1488654</v>
      </c>
      <c r="L9" s="48"/>
      <c r="M9" s="41"/>
      <c r="N9" s="41"/>
      <c r="O9" s="41"/>
      <c r="P9" s="41"/>
      <c r="Q9" s="41"/>
      <c r="R9" s="41"/>
      <c r="S9" s="41"/>
      <c r="T9" s="41"/>
      <c r="U9" s="41"/>
      <c r="V9" s="41"/>
      <c r="W9" s="41"/>
      <c r="X9" s="41"/>
      <c r="Y9" s="41"/>
      <c r="Z9" s="41"/>
    </row>
    <row r="10" spans="1:26" ht="12.75" customHeight="1">
      <c r="A10" s="49">
        <v>346</v>
      </c>
      <c r="B10" s="60" t="str">
        <f>IF(AND(A10&gt;0,A10&lt;534),VLOOKUP(A10,FICHA_2024!$A$2:$B$534,2,0),"Ingrese el numero del item")</f>
        <v>Personal de aseo y limpieza por 4 horas. Con dotación de guantes para aseo, recogedor, escoba y bolsas de basura.</v>
      </c>
      <c r="C10" s="56" t="s">
        <v>564</v>
      </c>
      <c r="D10" s="57" t="s">
        <v>565</v>
      </c>
      <c r="E10" s="46">
        <v>8</v>
      </c>
      <c r="F10" s="59">
        <f t="shared" si="0"/>
        <v>118186.76470588236</v>
      </c>
      <c r="G10" s="59">
        <f t="shared" si="1"/>
        <v>22455.485294117636</v>
      </c>
      <c r="H10" s="58">
        <f>IFERROR(VLOOKUP(A10,FICHA_2024!$A$2:$F$531,5,0),0)</f>
        <v>140642.25</v>
      </c>
      <c r="I10" s="56" t="str">
        <f t="shared" si="2"/>
        <v>%</v>
      </c>
      <c r="J10" s="56" t="str">
        <f t="shared" si="3"/>
        <v>$0</v>
      </c>
      <c r="K10" s="61">
        <f t="shared" si="4"/>
        <v>1125138</v>
      </c>
      <c r="L10" s="48"/>
      <c r="M10" s="41"/>
      <c r="N10" s="41"/>
      <c r="O10" s="41"/>
      <c r="P10" s="41"/>
      <c r="Q10" s="41"/>
      <c r="R10" s="41"/>
      <c r="S10" s="41"/>
      <c r="T10" s="41"/>
      <c r="U10" s="41"/>
      <c r="V10" s="41"/>
      <c r="W10" s="41"/>
      <c r="X10" s="41"/>
      <c r="Y10" s="41"/>
      <c r="Z10" s="41"/>
    </row>
    <row r="11" spans="1:26" ht="12.75" customHeight="1">
      <c r="A11" s="49">
        <v>45</v>
      </c>
      <c r="B11" s="60" t="str">
        <f>IF(AND(A11&gt;0,A11&lt;534),VLOOKUP(A11,FICHA_2024!$A$2:$B$534,2,0),"Ingrese el numero del item")</f>
        <v>Paquete instrumentos 1. Servicio de alquiler por 12 horas, contadas a partir del recibo a satisfacción de la entidad. // Compuesto por: Una (1) batería completa (Ítem 1) + dos (2) amplificadores de guitarra compuesto por dos (2) cabezotes y dos (2) cabinas (Ítem 5) + Amplificador para bajo compuesto por cabezote y cabina (Ítem 9) + un (1) teclado profesional de minimo 7 octavas (Ítem 13) + un (1) set de congas con base (Ítem 19)+ un (1) bongó con base (Ítem 21)+ un (1) juego de timbales con base (Ítem 23).
  El servicio incluye transporte,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v>
      </c>
      <c r="C11" s="56" t="s">
        <v>564</v>
      </c>
      <c r="D11" s="57" t="s">
        <v>565</v>
      </c>
      <c r="E11" s="46">
        <v>1</v>
      </c>
      <c r="F11" s="59">
        <f t="shared" si="0"/>
        <v>2294118.2773109246</v>
      </c>
      <c r="G11" s="59">
        <f t="shared" si="1"/>
        <v>435882.4726890754</v>
      </c>
      <c r="H11" s="58">
        <f>IFERROR(VLOOKUP(A11,FICHA_2024!$A$2:$F$531,5,0),0)</f>
        <v>2730000.75</v>
      </c>
      <c r="I11" s="56" t="str">
        <f t="shared" si="2"/>
        <v>%</v>
      </c>
      <c r="J11" s="56" t="str">
        <f t="shared" si="3"/>
        <v>$0</v>
      </c>
      <c r="K11" s="61">
        <f t="shared" si="4"/>
        <v>2730000.75</v>
      </c>
      <c r="L11" s="48"/>
      <c r="M11" s="41"/>
      <c r="N11" s="41"/>
      <c r="O11" s="41"/>
      <c r="P11" s="41"/>
      <c r="Q11" s="41"/>
      <c r="R11" s="41"/>
      <c r="S11" s="41"/>
      <c r="T11" s="41"/>
      <c r="U11" s="41"/>
      <c r="V11" s="41"/>
      <c r="W11" s="41"/>
      <c r="X11" s="41"/>
      <c r="Y11" s="41"/>
      <c r="Z11" s="41"/>
    </row>
    <row r="12" spans="1:26" ht="12.75" customHeight="1">
      <c r="A12" s="49">
        <v>318</v>
      </c>
      <c r="B12" s="60" t="str">
        <f>IF(AND(A12&gt;0,A12&lt;534),VLOOKUP(A12,FICHA_2024!$A$2:$B$534,2,0),"Ingrese el numero del item")</f>
        <v>Técnico Especializado en escenario (Jefe de Escenario) // servicio 1 a 12 horas</v>
      </c>
      <c r="C12" s="56" t="s">
        <v>564</v>
      </c>
      <c r="D12" s="57" t="s">
        <v>565</v>
      </c>
      <c r="E12" s="46">
        <v>3</v>
      </c>
      <c r="F12" s="59">
        <f t="shared" si="0"/>
        <v>926284.66386554623</v>
      </c>
      <c r="G12" s="59">
        <f t="shared" si="1"/>
        <v>175994.08613445377</v>
      </c>
      <c r="H12" s="58">
        <f>IFERROR(VLOOKUP(A12,FICHA_2024!$A$2:$F$531,5,0),0)</f>
        <v>1102278.75</v>
      </c>
      <c r="I12" s="56" t="str">
        <f t="shared" si="2"/>
        <v>%</v>
      </c>
      <c r="J12" s="56" t="str">
        <f t="shared" si="3"/>
        <v>$0</v>
      </c>
      <c r="K12" s="61">
        <f t="shared" si="4"/>
        <v>3306836.25</v>
      </c>
      <c r="L12" s="73"/>
      <c r="M12" s="41"/>
      <c r="N12" s="41"/>
      <c r="O12" s="41"/>
      <c r="P12" s="41"/>
      <c r="Q12" s="41"/>
      <c r="R12" s="41"/>
      <c r="S12" s="41"/>
      <c r="T12" s="41"/>
      <c r="U12" s="41"/>
      <c r="V12" s="41"/>
      <c r="W12" s="41"/>
      <c r="X12" s="41"/>
      <c r="Y12" s="41"/>
      <c r="Z12" s="41"/>
    </row>
    <row r="13" spans="1:26" ht="12.75" customHeight="1">
      <c r="A13" s="49">
        <v>324</v>
      </c>
      <c r="B13" s="60" t="str">
        <f>IF(AND(A13&gt;0,A13&lt;534),VLOOKUP(A13,FICHA_2024!$A$2:$B$534,2,0),"Ingrese el numero del item")</f>
        <v>Ingeniero de Sonido Profesional Universitario en ingeniería de sonido // servicio – 1 a 12 horas</v>
      </c>
      <c r="C13" s="56" t="s">
        <v>564</v>
      </c>
      <c r="D13" s="57" t="s">
        <v>565</v>
      </c>
      <c r="E13" s="46">
        <v>5</v>
      </c>
      <c r="F13" s="59">
        <f t="shared" si="0"/>
        <v>845260.71428571432</v>
      </c>
      <c r="G13" s="59">
        <f t="shared" si="1"/>
        <v>160599.53571428568</v>
      </c>
      <c r="H13" s="58">
        <f>IFERROR(VLOOKUP(A13,FICHA_2024!$A$2:$F$531,5,0),0)</f>
        <v>1005860.25</v>
      </c>
      <c r="I13" s="56" t="str">
        <f t="shared" si="2"/>
        <v>%</v>
      </c>
      <c r="J13" s="56" t="str">
        <f t="shared" si="3"/>
        <v>$0</v>
      </c>
      <c r="K13" s="61">
        <f t="shared" si="4"/>
        <v>5029301.25</v>
      </c>
      <c r="L13" s="73"/>
      <c r="M13" s="41"/>
      <c r="N13" s="41"/>
      <c r="O13" s="41"/>
      <c r="P13" s="41"/>
      <c r="Q13" s="41"/>
      <c r="R13" s="41"/>
      <c r="S13" s="41"/>
      <c r="T13" s="41"/>
      <c r="U13" s="41"/>
      <c r="V13" s="41"/>
      <c r="W13" s="41"/>
      <c r="X13" s="41"/>
      <c r="Y13" s="41"/>
      <c r="Z13" s="41"/>
    </row>
    <row r="14" spans="1:26" ht="12.75" customHeight="1">
      <c r="A14" s="49">
        <v>321</v>
      </c>
      <c r="B14" s="60" t="str">
        <f>IF(AND(A14&gt;0,A14&lt;534),VLOOKUP(A14,FICHA_2024!$A$2:$B$534,2,0),"Ingrese el numero del item")</f>
        <v>Personal Técnico Especializado en escenario (Roadie) // servicio 1 a 12 horas</v>
      </c>
      <c r="C14" s="56" t="s">
        <v>564</v>
      </c>
      <c r="D14" s="57" t="s">
        <v>565</v>
      </c>
      <c r="E14" s="46">
        <v>3</v>
      </c>
      <c r="F14" s="59">
        <f t="shared" si="0"/>
        <v>666081.93277310929</v>
      </c>
      <c r="G14" s="59">
        <f t="shared" si="1"/>
        <v>126555.56722689071</v>
      </c>
      <c r="H14" s="58">
        <f>IFERROR(VLOOKUP(A14,FICHA_2024!$A$2:$F$531,5,0),0)</f>
        <v>792637.5</v>
      </c>
      <c r="I14" s="56" t="str">
        <f t="shared" si="2"/>
        <v>%</v>
      </c>
      <c r="J14" s="56" t="str">
        <f t="shared" si="3"/>
        <v>$0</v>
      </c>
      <c r="K14" s="61">
        <f t="shared" si="4"/>
        <v>2377912.5</v>
      </c>
      <c r="L14" s="48"/>
      <c r="M14" s="41"/>
      <c r="N14" s="41"/>
      <c r="O14" s="41"/>
      <c r="P14" s="41"/>
      <c r="Q14" s="41"/>
      <c r="R14" s="41"/>
      <c r="S14" s="41"/>
      <c r="T14" s="41"/>
      <c r="U14" s="41"/>
      <c r="V14" s="41"/>
      <c r="W14" s="41"/>
      <c r="X14" s="41"/>
      <c r="Y14" s="41"/>
      <c r="Z14" s="41"/>
    </row>
    <row r="15" spans="1:26" ht="12.75" customHeight="1">
      <c r="A15" s="49">
        <v>303</v>
      </c>
      <c r="B15" s="60" t="str">
        <f>IF(AND(A15&gt;0,A15&lt;534),VLOOKUP(A15,FICHA_2024!$A$2:$B$534,2,0),"Ingrese el numero del item")</f>
        <v>Servicio de transporte Van de techo alto de 15 a 19 pasajeros dentro de Bogotá por 12 horas. Modelos recientes, con una antigüedad no mayor a 10 años.</v>
      </c>
      <c r="C15" s="56" t="s">
        <v>564</v>
      </c>
      <c r="D15" s="57" t="s">
        <v>565</v>
      </c>
      <c r="E15" s="46">
        <v>2</v>
      </c>
      <c r="F15" s="59">
        <f t="shared" si="0"/>
        <v>1021009.0336134455</v>
      </c>
      <c r="G15" s="59">
        <f t="shared" si="1"/>
        <v>193991.71638655453</v>
      </c>
      <c r="H15" s="58">
        <f>IFERROR(VLOOKUP(A15,FICHA_2024!$A$2:$F$531,5,0),0)</f>
        <v>1215000.75</v>
      </c>
      <c r="I15" s="56" t="str">
        <f t="shared" si="2"/>
        <v>%</v>
      </c>
      <c r="J15" s="56" t="str">
        <f t="shared" si="3"/>
        <v>$0</v>
      </c>
      <c r="K15" s="61">
        <f t="shared" si="4"/>
        <v>2430001.5</v>
      </c>
      <c r="L15" s="48"/>
      <c r="M15" s="41"/>
      <c r="N15" s="41"/>
      <c r="O15" s="41"/>
      <c r="P15" s="41"/>
      <c r="Q15" s="41"/>
      <c r="R15" s="41"/>
      <c r="S15" s="41"/>
      <c r="T15" s="41"/>
      <c r="U15" s="41"/>
      <c r="V15" s="41"/>
      <c r="W15" s="41"/>
      <c r="X15" s="41"/>
      <c r="Y15" s="41"/>
      <c r="Z15" s="41"/>
    </row>
    <row r="16" spans="1:26" ht="12.75" customHeight="1">
      <c r="A16" s="49"/>
      <c r="B16" s="60" t="str">
        <f>IF(AND(A16&gt;0,A16&lt;534),VLOOKUP(A16,FICHA_2024!$A$2:$B$534,2,0),"Ingrese el numero del item")</f>
        <v>Ingrese el numero del item</v>
      </c>
      <c r="C16" s="56" t="s">
        <v>564</v>
      </c>
      <c r="D16" s="57" t="s">
        <v>565</v>
      </c>
      <c r="E16" s="46">
        <f t="shared" ref="E16" si="5">IF(A16&gt;0,"Ingrese la cantidad",0)</f>
        <v>0</v>
      </c>
      <c r="F16" s="59">
        <f t="shared" si="0"/>
        <v>0</v>
      </c>
      <c r="G16" s="59">
        <f t="shared" si="1"/>
        <v>0</v>
      </c>
      <c r="H16" s="58">
        <f>IFERROR(VLOOKUP(A16,FICHA_2024!$A$2:$F$531,5,0),0)</f>
        <v>0</v>
      </c>
      <c r="I16" s="56" t="str">
        <f t="shared" si="2"/>
        <v>%</v>
      </c>
      <c r="J16" s="56" t="str">
        <f t="shared" si="3"/>
        <v>$0</v>
      </c>
      <c r="K16" s="61">
        <f t="shared" si="4"/>
        <v>0</v>
      </c>
      <c r="L16" s="48"/>
      <c r="M16" s="41"/>
      <c r="N16" s="41"/>
      <c r="O16" s="41"/>
      <c r="P16" s="41"/>
      <c r="Q16" s="41"/>
      <c r="R16" s="41"/>
      <c r="S16" s="41"/>
      <c r="T16" s="41"/>
      <c r="U16" s="41"/>
      <c r="V16" s="41"/>
      <c r="W16" s="41"/>
      <c r="X16" s="41"/>
      <c r="Y16" s="41"/>
      <c r="Z16" s="41"/>
    </row>
    <row r="17" spans="1:26" ht="12.75" customHeight="1">
      <c r="A17" s="49"/>
      <c r="B17" s="60"/>
      <c r="C17" s="56"/>
      <c r="D17" s="57"/>
      <c r="E17" s="46"/>
      <c r="F17" s="59"/>
      <c r="G17" s="59"/>
      <c r="H17" s="58"/>
      <c r="I17" s="56"/>
      <c r="J17" s="72" t="s">
        <v>588</v>
      </c>
      <c r="K17" s="61">
        <f>K3+K4+K5+K6+K7+K8+K9+K10+K11+K12+K13+K14+K15</f>
        <v>31999495.5</v>
      </c>
      <c r="L17" s="48"/>
      <c r="M17" s="41"/>
      <c r="N17" s="41"/>
      <c r="O17" s="41"/>
      <c r="P17" s="41"/>
      <c r="Q17" s="41"/>
      <c r="R17" s="41"/>
      <c r="S17" s="41"/>
      <c r="T17" s="41"/>
      <c r="U17" s="41"/>
      <c r="V17" s="41"/>
      <c r="W17" s="41"/>
      <c r="X17" s="41"/>
      <c r="Y17" s="41"/>
      <c r="Z17" s="41"/>
    </row>
    <row r="18" spans="1:26" ht="12.75" customHeight="1">
      <c r="A18" s="51"/>
      <c r="B18" s="41"/>
      <c r="C18" s="41"/>
      <c r="D18" s="41"/>
      <c r="E18" s="41"/>
      <c r="F18" s="41"/>
      <c r="G18" s="41"/>
      <c r="H18" s="41"/>
      <c r="I18" s="41"/>
      <c r="J18" s="41"/>
      <c r="K18" s="41"/>
      <c r="L18" s="50"/>
      <c r="M18" s="41"/>
      <c r="N18" s="41"/>
      <c r="O18" s="41"/>
      <c r="P18" s="41"/>
      <c r="Q18" s="41"/>
      <c r="R18" s="41"/>
      <c r="S18" s="41"/>
      <c r="T18" s="41"/>
      <c r="U18" s="41"/>
      <c r="V18" s="41"/>
      <c r="W18" s="41"/>
      <c r="X18" s="41"/>
      <c r="Y18" s="41"/>
      <c r="Z18" s="41"/>
    </row>
    <row r="19" spans="1:26" ht="12.75" customHeight="1">
      <c r="A19" s="51"/>
      <c r="B19" s="41"/>
      <c r="C19" s="41"/>
      <c r="D19" s="41"/>
      <c r="E19" s="41"/>
      <c r="F19" s="41"/>
      <c r="G19" s="41"/>
      <c r="H19" s="41"/>
      <c r="I19" s="41"/>
      <c r="J19" s="41"/>
      <c r="K19" s="41"/>
      <c r="L19" s="50"/>
      <c r="M19" s="41"/>
      <c r="N19" s="41"/>
      <c r="O19" s="41"/>
      <c r="P19" s="41"/>
      <c r="Q19" s="41"/>
      <c r="R19" s="41"/>
      <c r="S19" s="41"/>
      <c r="T19" s="41"/>
      <c r="U19" s="41"/>
      <c r="V19" s="41"/>
      <c r="W19" s="41"/>
      <c r="X19" s="41"/>
      <c r="Y19" s="41"/>
      <c r="Z19" s="41"/>
    </row>
    <row r="20" spans="1:26" ht="12.75" customHeight="1">
      <c r="A20" s="51"/>
      <c r="B20" s="41"/>
      <c r="C20" s="41"/>
      <c r="D20" s="41"/>
      <c r="E20" s="41"/>
      <c r="F20" s="41"/>
      <c r="G20" s="41"/>
      <c r="H20" s="41"/>
      <c r="I20" s="41"/>
      <c r="J20" s="41"/>
      <c r="K20" s="41"/>
      <c r="L20" s="50"/>
      <c r="M20" s="41"/>
      <c r="N20" s="41"/>
      <c r="O20" s="41"/>
      <c r="P20" s="41"/>
      <c r="Q20" s="41"/>
      <c r="R20" s="41"/>
      <c r="S20" s="41"/>
      <c r="T20" s="41"/>
      <c r="U20" s="41"/>
      <c r="V20" s="41"/>
      <c r="W20" s="41"/>
      <c r="X20" s="41"/>
      <c r="Y20" s="41"/>
      <c r="Z20" s="41"/>
    </row>
    <row r="21" spans="1:26" ht="12.75" customHeight="1">
      <c r="A21" s="51"/>
      <c r="B21" s="41"/>
      <c r="C21" s="41"/>
      <c r="D21" s="41"/>
      <c r="E21" s="41"/>
      <c r="F21" s="41"/>
      <c r="G21" s="41"/>
      <c r="H21" s="41"/>
      <c r="I21" s="41"/>
      <c r="J21" s="41"/>
      <c r="K21" s="41"/>
      <c r="L21" s="50"/>
      <c r="M21" s="41"/>
      <c r="N21" s="41"/>
      <c r="O21" s="41"/>
      <c r="P21" s="41"/>
      <c r="Q21" s="41"/>
      <c r="R21" s="41"/>
      <c r="S21" s="41"/>
      <c r="T21" s="41"/>
      <c r="U21" s="41"/>
      <c r="V21" s="41"/>
      <c r="W21" s="41"/>
      <c r="X21" s="41"/>
      <c r="Y21" s="41"/>
      <c r="Z21" s="41"/>
    </row>
    <row r="22" spans="1:26" ht="12.75" customHeight="1">
      <c r="A22" s="51"/>
      <c r="B22" s="41"/>
      <c r="C22" s="41"/>
      <c r="D22" s="41"/>
      <c r="E22" s="41"/>
      <c r="F22" s="41"/>
      <c r="G22" s="41"/>
      <c r="H22" s="41"/>
      <c r="I22" s="41"/>
      <c r="J22" s="41"/>
      <c r="K22" s="41"/>
      <c r="L22" s="50"/>
      <c r="M22" s="41"/>
      <c r="N22" s="41"/>
      <c r="O22" s="41"/>
      <c r="P22" s="41"/>
      <c r="Q22" s="41"/>
      <c r="R22" s="41"/>
      <c r="S22" s="41"/>
      <c r="T22" s="41"/>
      <c r="U22" s="41"/>
      <c r="V22" s="41"/>
      <c r="W22" s="41"/>
      <c r="X22" s="41"/>
      <c r="Y22" s="41"/>
      <c r="Z22" s="41"/>
    </row>
    <row r="23" spans="1:26" ht="12.75" customHeight="1">
      <c r="A23" s="51"/>
      <c r="B23" s="41"/>
      <c r="C23" s="41"/>
      <c r="D23" s="41"/>
      <c r="E23" s="41"/>
      <c r="F23" s="41"/>
      <c r="G23" s="41"/>
      <c r="H23" s="41"/>
      <c r="I23" s="41"/>
      <c r="J23" s="41"/>
      <c r="K23" s="41"/>
      <c r="L23" s="50"/>
      <c r="M23" s="41"/>
      <c r="N23" s="41"/>
      <c r="O23" s="41"/>
      <c r="P23" s="41"/>
      <c r="Q23" s="41"/>
      <c r="R23" s="41"/>
      <c r="S23" s="41"/>
      <c r="T23" s="41"/>
      <c r="U23" s="41"/>
      <c r="V23" s="41"/>
      <c r="W23" s="41"/>
      <c r="X23" s="41"/>
      <c r="Y23" s="41"/>
      <c r="Z23" s="41"/>
    </row>
    <row r="24" spans="1:26" ht="12.75" customHeight="1">
      <c r="A24" s="51"/>
      <c r="B24" s="41"/>
      <c r="C24" s="41"/>
      <c r="D24" s="41"/>
      <c r="E24" s="41"/>
      <c r="F24" s="41"/>
      <c r="G24" s="41"/>
      <c r="H24" s="41"/>
      <c r="I24" s="41"/>
      <c r="J24" s="41"/>
      <c r="K24" s="41"/>
      <c r="L24" s="50"/>
      <c r="M24" s="41"/>
      <c r="N24" s="41"/>
      <c r="O24" s="41"/>
      <c r="P24" s="41"/>
      <c r="Q24" s="41"/>
      <c r="R24" s="41"/>
      <c r="S24" s="41"/>
      <c r="T24" s="41"/>
      <c r="U24" s="41"/>
      <c r="V24" s="41"/>
      <c r="W24" s="41"/>
      <c r="X24" s="41"/>
      <c r="Y24" s="41"/>
      <c r="Z24" s="41"/>
    </row>
    <row r="25" spans="1:26" ht="12.75" customHeight="1">
      <c r="A25" s="51"/>
      <c r="B25" s="41"/>
      <c r="C25" s="41"/>
      <c r="D25" s="41"/>
      <c r="E25" s="41"/>
      <c r="F25" s="41"/>
      <c r="G25" s="41"/>
      <c r="H25" s="41"/>
      <c r="I25" s="41"/>
      <c r="J25" s="41"/>
      <c r="K25" s="41"/>
      <c r="L25" s="50"/>
      <c r="M25" s="41"/>
      <c r="N25" s="41"/>
      <c r="O25" s="41"/>
      <c r="P25" s="41"/>
      <c r="Q25" s="41"/>
      <c r="R25" s="41"/>
      <c r="S25" s="41"/>
      <c r="T25" s="41"/>
      <c r="U25" s="41"/>
      <c r="V25" s="41"/>
      <c r="W25" s="41"/>
      <c r="X25" s="41"/>
      <c r="Y25" s="41"/>
      <c r="Z25" s="41"/>
    </row>
    <row r="26" spans="1:26" ht="12.75" customHeight="1">
      <c r="A26" s="51"/>
      <c r="B26" s="41"/>
      <c r="C26" s="41"/>
      <c r="D26" s="41"/>
      <c r="E26" s="41"/>
      <c r="F26" s="41"/>
      <c r="G26" s="41"/>
      <c r="H26" s="41"/>
      <c r="I26" s="41"/>
      <c r="J26" s="41"/>
      <c r="K26" s="41"/>
      <c r="L26" s="50"/>
      <c r="M26" s="41"/>
      <c r="N26" s="41"/>
      <c r="O26" s="41"/>
      <c r="P26" s="41"/>
      <c r="Q26" s="41"/>
      <c r="R26" s="41"/>
      <c r="S26" s="41"/>
      <c r="T26" s="41"/>
      <c r="U26" s="41"/>
      <c r="V26" s="41"/>
      <c r="W26" s="41"/>
      <c r="X26" s="41"/>
      <c r="Y26" s="41"/>
      <c r="Z26" s="41"/>
    </row>
    <row r="27" spans="1:26" ht="12.75" customHeight="1">
      <c r="A27" s="51"/>
      <c r="B27" s="41"/>
      <c r="C27" s="41"/>
      <c r="D27" s="41"/>
      <c r="E27" s="41"/>
      <c r="F27" s="41"/>
      <c r="G27" s="41"/>
      <c r="H27" s="41"/>
      <c r="I27" s="41"/>
      <c r="J27" s="41"/>
      <c r="K27" s="41"/>
      <c r="L27" s="50"/>
      <c r="M27" s="41"/>
      <c r="N27" s="41"/>
      <c r="O27" s="41"/>
      <c r="P27" s="41"/>
      <c r="Q27" s="41"/>
      <c r="R27" s="41"/>
      <c r="S27" s="41"/>
      <c r="T27" s="41"/>
      <c r="U27" s="41"/>
      <c r="V27" s="41"/>
      <c r="W27" s="41"/>
      <c r="X27" s="41"/>
      <c r="Y27" s="41"/>
      <c r="Z27" s="41"/>
    </row>
    <row r="28" spans="1:26" ht="12.75" customHeight="1">
      <c r="A28" s="51"/>
      <c r="B28" s="41"/>
      <c r="C28" s="41"/>
      <c r="D28" s="41"/>
      <c r="E28" s="41"/>
      <c r="F28" s="41"/>
      <c r="G28" s="41"/>
      <c r="H28" s="41"/>
      <c r="I28" s="41"/>
      <c r="J28" s="41"/>
      <c r="K28" s="41"/>
      <c r="L28" s="50"/>
      <c r="M28" s="41"/>
      <c r="N28" s="41"/>
      <c r="O28" s="41"/>
      <c r="P28" s="41"/>
      <c r="Q28" s="41"/>
      <c r="R28" s="41"/>
      <c r="S28" s="41"/>
      <c r="T28" s="41"/>
      <c r="U28" s="41"/>
      <c r="V28" s="41"/>
      <c r="W28" s="41"/>
      <c r="X28" s="41"/>
      <c r="Y28" s="41"/>
      <c r="Z28" s="41"/>
    </row>
    <row r="29" spans="1:26" ht="12.75" customHeight="1">
      <c r="A29" s="51"/>
      <c r="B29" s="41"/>
      <c r="C29" s="41"/>
      <c r="D29" s="41"/>
      <c r="E29" s="41"/>
      <c r="F29" s="41"/>
      <c r="G29" s="41"/>
      <c r="H29" s="41"/>
      <c r="I29" s="41"/>
      <c r="J29" s="41"/>
      <c r="K29" s="41"/>
      <c r="L29" s="50"/>
      <c r="M29" s="41"/>
      <c r="N29" s="41"/>
      <c r="O29" s="41"/>
      <c r="P29" s="41"/>
      <c r="Q29" s="41"/>
      <c r="R29" s="41"/>
      <c r="S29" s="41"/>
      <c r="T29" s="41"/>
      <c r="U29" s="41"/>
      <c r="V29" s="41"/>
      <c r="W29" s="41"/>
      <c r="X29" s="41"/>
      <c r="Y29" s="41"/>
      <c r="Z29" s="41"/>
    </row>
    <row r="30" spans="1:26" ht="12.75" customHeight="1">
      <c r="A30" s="51"/>
      <c r="B30" s="41"/>
      <c r="C30" s="41"/>
      <c r="D30" s="41"/>
      <c r="E30" s="41"/>
      <c r="F30" s="41"/>
      <c r="G30" s="41"/>
      <c r="H30" s="41"/>
      <c r="I30" s="41"/>
      <c r="J30" s="41"/>
      <c r="K30" s="41"/>
      <c r="L30" s="50"/>
      <c r="M30" s="41"/>
      <c r="N30" s="41"/>
      <c r="O30" s="41"/>
      <c r="P30" s="41"/>
      <c r="Q30" s="41"/>
      <c r="R30" s="41"/>
      <c r="S30" s="41"/>
      <c r="T30" s="41"/>
      <c r="U30" s="41"/>
      <c r="V30" s="41"/>
      <c r="W30" s="41"/>
      <c r="X30" s="41"/>
      <c r="Y30" s="41"/>
      <c r="Z30" s="41"/>
    </row>
    <row r="31" spans="1:26" ht="12.75" customHeight="1">
      <c r="A31" s="51"/>
      <c r="B31" s="41"/>
      <c r="C31" s="41"/>
      <c r="D31" s="41"/>
      <c r="E31" s="41"/>
      <c r="F31" s="41"/>
      <c r="G31" s="41"/>
      <c r="H31" s="41"/>
      <c r="I31" s="41"/>
      <c r="J31" s="41"/>
      <c r="K31" s="41"/>
      <c r="L31" s="50"/>
      <c r="M31" s="41"/>
      <c r="N31" s="41"/>
      <c r="O31" s="41"/>
      <c r="P31" s="41"/>
      <c r="Q31" s="41"/>
      <c r="R31" s="41"/>
      <c r="S31" s="41"/>
      <c r="T31" s="41"/>
      <c r="U31" s="41"/>
      <c r="V31" s="41"/>
      <c r="W31" s="41"/>
      <c r="X31" s="41"/>
      <c r="Y31" s="41"/>
      <c r="Z31" s="41"/>
    </row>
    <row r="32" spans="1:26" ht="12.75" customHeight="1">
      <c r="A32" s="51"/>
      <c r="B32" s="41"/>
      <c r="C32" s="41"/>
      <c r="D32" s="41"/>
      <c r="E32" s="41"/>
      <c r="F32" s="41"/>
      <c r="G32" s="41"/>
      <c r="H32" s="41"/>
      <c r="I32" s="41"/>
      <c r="J32" s="41"/>
      <c r="K32" s="41"/>
      <c r="L32" s="50"/>
      <c r="M32" s="41"/>
      <c r="N32" s="41"/>
      <c r="O32" s="41"/>
      <c r="P32" s="41"/>
      <c r="Q32" s="41"/>
      <c r="R32" s="41"/>
      <c r="S32" s="41"/>
      <c r="T32" s="41"/>
      <c r="U32" s="41"/>
      <c r="V32" s="41"/>
      <c r="W32" s="41"/>
      <c r="X32" s="41"/>
      <c r="Y32" s="41"/>
      <c r="Z32" s="41"/>
    </row>
    <row r="33" spans="1:26" ht="12.75" customHeight="1">
      <c r="A33" s="51"/>
      <c r="B33" s="41"/>
      <c r="C33" s="41"/>
      <c r="D33" s="41"/>
      <c r="E33" s="41"/>
      <c r="F33" s="41"/>
      <c r="G33" s="41"/>
      <c r="H33" s="41"/>
      <c r="I33" s="41"/>
      <c r="J33" s="41"/>
      <c r="K33" s="41"/>
      <c r="L33" s="50"/>
      <c r="M33" s="41"/>
      <c r="N33" s="41"/>
      <c r="O33" s="41"/>
      <c r="P33" s="41"/>
      <c r="Q33" s="41"/>
      <c r="R33" s="41"/>
      <c r="S33" s="41"/>
      <c r="T33" s="41"/>
      <c r="U33" s="41"/>
      <c r="V33" s="41"/>
      <c r="W33" s="41"/>
      <c r="X33" s="41"/>
      <c r="Y33" s="41"/>
      <c r="Z33" s="41"/>
    </row>
    <row r="34" spans="1:26" ht="12.75" customHeight="1">
      <c r="A34" s="51"/>
      <c r="B34" s="41"/>
      <c r="C34" s="41"/>
      <c r="D34" s="41"/>
      <c r="E34" s="41"/>
      <c r="F34" s="41"/>
      <c r="G34" s="41"/>
      <c r="H34" s="41"/>
      <c r="I34" s="41"/>
      <c r="J34" s="41"/>
      <c r="K34" s="41"/>
      <c r="L34" s="50"/>
      <c r="M34" s="41"/>
      <c r="N34" s="41"/>
      <c r="O34" s="41"/>
      <c r="P34" s="41"/>
      <c r="Q34" s="41"/>
      <c r="R34" s="41"/>
      <c r="S34" s="41"/>
      <c r="T34" s="41"/>
      <c r="U34" s="41"/>
      <c r="V34" s="41"/>
      <c r="W34" s="41"/>
      <c r="X34" s="41"/>
      <c r="Y34" s="41"/>
      <c r="Z34" s="41"/>
    </row>
    <row r="35" spans="1:26" ht="12.75" customHeight="1">
      <c r="A35" s="51"/>
      <c r="B35" s="41"/>
      <c r="C35" s="41"/>
      <c r="D35" s="41"/>
      <c r="E35" s="41"/>
      <c r="F35" s="41"/>
      <c r="G35" s="41"/>
      <c r="H35" s="41"/>
      <c r="I35" s="41"/>
      <c r="J35" s="41"/>
      <c r="K35" s="41"/>
      <c r="L35" s="50"/>
      <c r="M35" s="41"/>
      <c r="N35" s="41"/>
      <c r="O35" s="41"/>
      <c r="P35" s="41"/>
      <c r="Q35" s="41"/>
      <c r="R35" s="41"/>
      <c r="S35" s="41"/>
      <c r="T35" s="41"/>
      <c r="U35" s="41"/>
      <c r="V35" s="41"/>
      <c r="W35" s="41"/>
      <c r="X35" s="41"/>
      <c r="Y35" s="41"/>
      <c r="Z35" s="41"/>
    </row>
    <row r="36" spans="1:26" ht="12.75" customHeight="1">
      <c r="A36" s="51"/>
      <c r="B36" s="41"/>
      <c r="C36" s="41"/>
      <c r="D36" s="41"/>
      <c r="E36" s="41"/>
      <c r="F36" s="41"/>
      <c r="G36" s="41"/>
      <c r="H36" s="41"/>
      <c r="I36" s="41"/>
      <c r="J36" s="41"/>
      <c r="K36" s="41"/>
      <c r="L36" s="50"/>
      <c r="M36" s="41"/>
      <c r="N36" s="41"/>
      <c r="O36" s="41"/>
      <c r="P36" s="41"/>
      <c r="Q36" s="41"/>
      <c r="R36" s="41"/>
      <c r="S36" s="41"/>
      <c r="T36" s="41"/>
      <c r="U36" s="41"/>
      <c r="V36" s="41"/>
      <c r="W36" s="41"/>
      <c r="X36" s="41"/>
      <c r="Y36" s="41"/>
      <c r="Z36" s="41"/>
    </row>
    <row r="37" spans="1:26" ht="12.75" customHeight="1">
      <c r="A37" s="51"/>
      <c r="B37" s="41"/>
      <c r="C37" s="41"/>
      <c r="D37" s="41"/>
      <c r="E37" s="41"/>
      <c r="F37" s="41"/>
      <c r="G37" s="41"/>
      <c r="H37" s="41"/>
      <c r="I37" s="41"/>
      <c r="J37" s="41"/>
      <c r="K37" s="41"/>
      <c r="L37" s="50"/>
      <c r="M37" s="41"/>
      <c r="N37" s="41"/>
      <c r="O37" s="41"/>
      <c r="P37" s="41"/>
      <c r="Q37" s="41"/>
      <c r="R37" s="41"/>
      <c r="S37" s="41"/>
      <c r="T37" s="41"/>
      <c r="U37" s="41"/>
      <c r="V37" s="41"/>
      <c r="W37" s="41"/>
      <c r="X37" s="41"/>
      <c r="Y37" s="41"/>
      <c r="Z37" s="41"/>
    </row>
    <row r="38" spans="1:26" ht="12.75" customHeight="1">
      <c r="A38" s="51"/>
      <c r="B38" s="41"/>
      <c r="C38" s="41"/>
      <c r="D38" s="41"/>
      <c r="E38" s="41"/>
      <c r="F38" s="41"/>
      <c r="G38" s="41"/>
      <c r="H38" s="41"/>
      <c r="I38" s="41"/>
      <c r="J38" s="41"/>
      <c r="K38" s="41"/>
      <c r="L38" s="50"/>
      <c r="M38" s="41"/>
      <c r="N38" s="41"/>
      <c r="O38" s="41"/>
      <c r="P38" s="41"/>
      <c r="Q38" s="41"/>
      <c r="R38" s="41"/>
      <c r="S38" s="41"/>
      <c r="T38" s="41"/>
      <c r="U38" s="41"/>
      <c r="V38" s="41"/>
      <c r="W38" s="41"/>
      <c r="X38" s="41"/>
      <c r="Y38" s="41"/>
      <c r="Z38" s="41"/>
    </row>
    <row r="39" spans="1:26" ht="12.75" customHeight="1">
      <c r="A39" s="51"/>
      <c r="B39" s="41"/>
      <c r="C39" s="41"/>
      <c r="D39" s="41"/>
      <c r="E39" s="41"/>
      <c r="F39" s="41"/>
      <c r="G39" s="41"/>
      <c r="H39" s="41"/>
      <c r="I39" s="41"/>
      <c r="J39" s="41"/>
      <c r="K39" s="41"/>
      <c r="L39" s="50"/>
      <c r="M39" s="41"/>
      <c r="N39" s="41"/>
      <c r="O39" s="41"/>
      <c r="P39" s="41"/>
      <c r="Q39" s="41"/>
      <c r="R39" s="41"/>
      <c r="S39" s="41"/>
      <c r="T39" s="41"/>
      <c r="U39" s="41"/>
      <c r="V39" s="41"/>
      <c r="W39" s="41"/>
      <c r="X39" s="41"/>
      <c r="Y39" s="41"/>
      <c r="Z39" s="41"/>
    </row>
    <row r="40" spans="1:26" ht="12.75" customHeight="1">
      <c r="A40" s="51"/>
      <c r="B40" s="41"/>
      <c r="C40" s="41"/>
      <c r="D40" s="41"/>
      <c r="E40" s="41"/>
      <c r="F40" s="41"/>
      <c r="G40" s="41"/>
      <c r="H40" s="41"/>
      <c r="I40" s="41"/>
      <c r="J40" s="41"/>
      <c r="K40" s="41"/>
      <c r="L40" s="50"/>
      <c r="M40" s="41"/>
      <c r="N40" s="41"/>
      <c r="O40" s="41"/>
      <c r="P40" s="41"/>
      <c r="Q40" s="41"/>
      <c r="R40" s="41"/>
      <c r="S40" s="41"/>
      <c r="T40" s="41"/>
      <c r="U40" s="41"/>
      <c r="V40" s="41"/>
      <c r="W40" s="41"/>
      <c r="X40" s="41"/>
      <c r="Y40" s="41"/>
      <c r="Z40" s="41"/>
    </row>
    <row r="41" spans="1:26" ht="12.75" customHeight="1">
      <c r="A41" s="51"/>
      <c r="B41" s="41"/>
      <c r="C41" s="41"/>
      <c r="D41" s="41"/>
      <c r="E41" s="41"/>
      <c r="F41" s="41"/>
      <c r="G41" s="41"/>
      <c r="H41" s="41"/>
      <c r="I41" s="41"/>
      <c r="J41" s="41"/>
      <c r="K41" s="41"/>
      <c r="L41" s="50"/>
      <c r="M41" s="41"/>
      <c r="N41" s="41"/>
      <c r="O41" s="41"/>
      <c r="P41" s="41"/>
      <c r="Q41" s="41"/>
      <c r="R41" s="41"/>
      <c r="S41" s="41"/>
      <c r="T41" s="41"/>
      <c r="U41" s="41"/>
      <c r="V41" s="41"/>
      <c r="W41" s="41"/>
      <c r="X41" s="41"/>
      <c r="Y41" s="41"/>
      <c r="Z41" s="41"/>
    </row>
    <row r="42" spans="1:26" ht="12.75" customHeight="1">
      <c r="A42" s="51"/>
      <c r="B42" s="41"/>
      <c r="C42" s="41"/>
      <c r="D42" s="41"/>
      <c r="E42" s="41"/>
      <c r="F42" s="41"/>
      <c r="G42" s="41"/>
      <c r="H42" s="41"/>
      <c r="I42" s="41"/>
      <c r="J42" s="41"/>
      <c r="K42" s="41"/>
      <c r="L42" s="50"/>
      <c r="M42" s="41"/>
      <c r="N42" s="41"/>
      <c r="O42" s="41"/>
      <c r="P42" s="41"/>
      <c r="Q42" s="41"/>
      <c r="R42" s="41"/>
      <c r="S42" s="41"/>
      <c r="T42" s="41"/>
      <c r="U42" s="41"/>
      <c r="V42" s="41"/>
      <c r="W42" s="41"/>
      <c r="X42" s="41"/>
      <c r="Y42" s="41"/>
      <c r="Z42" s="41"/>
    </row>
    <row r="43" spans="1:26" ht="12.75" customHeight="1">
      <c r="A43" s="51"/>
      <c r="B43" s="41"/>
      <c r="C43" s="41"/>
      <c r="D43" s="41"/>
      <c r="E43" s="41"/>
      <c r="F43" s="41"/>
      <c r="G43" s="41"/>
      <c r="H43" s="41"/>
      <c r="I43" s="41"/>
      <c r="J43" s="41"/>
      <c r="K43" s="41"/>
      <c r="L43" s="50"/>
      <c r="M43" s="41"/>
      <c r="N43" s="41"/>
      <c r="O43" s="41"/>
      <c r="P43" s="41"/>
      <c r="Q43" s="41"/>
      <c r="R43" s="41"/>
      <c r="S43" s="41"/>
      <c r="T43" s="41"/>
      <c r="U43" s="41"/>
      <c r="V43" s="41"/>
      <c r="W43" s="41"/>
      <c r="X43" s="41"/>
      <c r="Y43" s="41"/>
      <c r="Z43" s="41"/>
    </row>
    <row r="44" spans="1:26" ht="12.75" customHeight="1">
      <c r="A44" s="51"/>
      <c r="B44" s="41"/>
      <c r="C44" s="41"/>
      <c r="D44" s="41"/>
      <c r="E44" s="41"/>
      <c r="F44" s="41"/>
      <c r="G44" s="41"/>
      <c r="H44" s="41"/>
      <c r="I44" s="41"/>
      <c r="J44" s="41"/>
      <c r="K44" s="41"/>
      <c r="L44" s="50"/>
      <c r="M44" s="41"/>
      <c r="N44" s="41"/>
      <c r="O44" s="41"/>
      <c r="P44" s="41"/>
      <c r="Q44" s="41"/>
      <c r="R44" s="41"/>
      <c r="S44" s="41"/>
      <c r="T44" s="41"/>
      <c r="U44" s="41"/>
      <c r="V44" s="41"/>
      <c r="W44" s="41"/>
      <c r="X44" s="41"/>
      <c r="Y44" s="41"/>
      <c r="Z44" s="41"/>
    </row>
    <row r="45" spans="1:26" ht="12.75" customHeight="1">
      <c r="A45" s="51"/>
      <c r="B45" s="41"/>
      <c r="C45" s="41"/>
      <c r="D45" s="41"/>
      <c r="E45" s="41"/>
      <c r="F45" s="41"/>
      <c r="G45" s="41"/>
      <c r="H45" s="41"/>
      <c r="I45" s="41"/>
      <c r="J45" s="41"/>
      <c r="K45" s="41"/>
      <c r="L45" s="50"/>
      <c r="M45" s="41"/>
      <c r="N45" s="41"/>
      <c r="O45" s="41"/>
      <c r="P45" s="41"/>
      <c r="Q45" s="41"/>
      <c r="R45" s="41"/>
      <c r="S45" s="41"/>
      <c r="T45" s="41"/>
      <c r="U45" s="41"/>
      <c r="V45" s="41"/>
      <c r="W45" s="41"/>
      <c r="X45" s="41"/>
      <c r="Y45" s="41"/>
      <c r="Z45" s="41"/>
    </row>
    <row r="46" spans="1:26" ht="12.75" customHeight="1">
      <c r="A46" s="51"/>
      <c r="B46" s="41"/>
      <c r="C46" s="41"/>
      <c r="D46" s="41"/>
      <c r="E46" s="41"/>
      <c r="F46" s="41"/>
      <c r="G46" s="41"/>
      <c r="H46" s="41"/>
      <c r="I46" s="41"/>
      <c r="J46" s="41"/>
      <c r="K46" s="41"/>
      <c r="L46" s="50"/>
      <c r="M46" s="41"/>
      <c r="N46" s="41"/>
      <c r="O46" s="41"/>
      <c r="P46" s="41"/>
      <c r="Q46" s="41"/>
      <c r="R46" s="41"/>
      <c r="S46" s="41"/>
      <c r="T46" s="41"/>
      <c r="U46" s="41"/>
      <c r="V46" s="41"/>
      <c r="W46" s="41"/>
      <c r="X46" s="41"/>
      <c r="Y46" s="41"/>
      <c r="Z46" s="41"/>
    </row>
    <row r="47" spans="1:26" ht="12.75" customHeight="1">
      <c r="A47" s="51"/>
      <c r="B47" s="41"/>
      <c r="C47" s="41"/>
      <c r="D47" s="41"/>
      <c r="E47" s="41"/>
      <c r="F47" s="41"/>
      <c r="G47" s="41"/>
      <c r="H47" s="41"/>
      <c r="I47" s="41"/>
      <c r="J47" s="41"/>
      <c r="K47" s="41"/>
      <c r="L47" s="50"/>
      <c r="M47" s="41"/>
      <c r="N47" s="41"/>
      <c r="O47" s="41"/>
      <c r="P47" s="41"/>
      <c r="Q47" s="41"/>
      <c r="R47" s="41"/>
      <c r="S47" s="41"/>
      <c r="T47" s="41"/>
      <c r="U47" s="41"/>
      <c r="V47" s="41"/>
      <c r="W47" s="41"/>
      <c r="X47" s="41"/>
      <c r="Y47" s="41"/>
      <c r="Z47" s="41"/>
    </row>
    <row r="48" spans="1:26" ht="12.75" customHeight="1">
      <c r="A48" s="51"/>
      <c r="B48" s="41"/>
      <c r="C48" s="41"/>
      <c r="D48" s="41"/>
      <c r="E48" s="41"/>
      <c r="F48" s="41"/>
      <c r="G48" s="41"/>
      <c r="H48" s="41"/>
      <c r="I48" s="41"/>
      <c r="J48" s="41"/>
      <c r="K48" s="41"/>
      <c r="L48" s="50"/>
      <c r="M48" s="41"/>
      <c r="N48" s="41"/>
      <c r="O48" s="41"/>
      <c r="P48" s="41"/>
      <c r="Q48" s="41"/>
      <c r="R48" s="41"/>
      <c r="S48" s="41"/>
      <c r="T48" s="41"/>
      <c r="U48" s="41"/>
      <c r="V48" s="41"/>
      <c r="W48" s="41"/>
      <c r="X48" s="41"/>
      <c r="Y48" s="41"/>
      <c r="Z48" s="41"/>
    </row>
    <row r="49" spans="1:26" ht="12.75" customHeight="1">
      <c r="A49" s="51"/>
      <c r="B49" s="41"/>
      <c r="C49" s="41"/>
      <c r="D49" s="41"/>
      <c r="E49" s="41"/>
      <c r="F49" s="41"/>
      <c r="G49" s="41"/>
      <c r="H49" s="41"/>
      <c r="I49" s="41"/>
      <c r="J49" s="41"/>
      <c r="K49" s="41"/>
      <c r="L49" s="50"/>
      <c r="M49" s="41"/>
      <c r="N49" s="41"/>
      <c r="O49" s="41"/>
      <c r="P49" s="41"/>
      <c r="Q49" s="41"/>
      <c r="R49" s="41"/>
      <c r="S49" s="41"/>
      <c r="T49" s="41"/>
      <c r="U49" s="41"/>
      <c r="V49" s="41"/>
      <c r="W49" s="41"/>
      <c r="X49" s="41"/>
      <c r="Y49" s="41"/>
      <c r="Z49" s="41"/>
    </row>
    <row r="50" spans="1:26" ht="12.75" customHeight="1">
      <c r="A50" s="51"/>
      <c r="B50" s="41"/>
      <c r="C50" s="41"/>
      <c r="D50" s="41"/>
      <c r="E50" s="41"/>
      <c r="F50" s="41"/>
      <c r="G50" s="41"/>
      <c r="H50" s="41"/>
      <c r="I50" s="41"/>
      <c r="J50" s="41"/>
      <c r="K50" s="41"/>
      <c r="L50" s="50"/>
      <c r="M50" s="41"/>
      <c r="N50" s="41"/>
      <c r="O50" s="41"/>
      <c r="P50" s="41"/>
      <c r="Q50" s="41"/>
      <c r="R50" s="41"/>
      <c r="S50" s="41"/>
      <c r="T50" s="41"/>
      <c r="U50" s="41"/>
      <c r="V50" s="41"/>
      <c r="W50" s="41"/>
      <c r="X50" s="41"/>
      <c r="Y50" s="41"/>
      <c r="Z50" s="41"/>
    </row>
    <row r="51" spans="1:26" ht="12.75" customHeight="1">
      <c r="A51" s="51"/>
      <c r="B51" s="41"/>
      <c r="C51" s="41"/>
      <c r="D51" s="41"/>
      <c r="E51" s="41"/>
      <c r="F51" s="41"/>
      <c r="G51" s="41"/>
      <c r="H51" s="41"/>
      <c r="I51" s="41"/>
      <c r="J51" s="41"/>
      <c r="K51" s="41"/>
      <c r="L51" s="50"/>
      <c r="M51" s="41"/>
      <c r="N51" s="41"/>
      <c r="O51" s="41"/>
      <c r="P51" s="41"/>
      <c r="Q51" s="41"/>
      <c r="R51" s="41"/>
      <c r="S51" s="41"/>
      <c r="T51" s="41"/>
      <c r="U51" s="41"/>
      <c r="V51" s="41"/>
      <c r="W51" s="41"/>
      <c r="X51" s="41"/>
      <c r="Y51" s="41"/>
      <c r="Z51" s="41"/>
    </row>
    <row r="52" spans="1:26" ht="12.75" customHeight="1">
      <c r="A52" s="51"/>
      <c r="B52" s="41"/>
      <c r="C52" s="41"/>
      <c r="D52" s="41"/>
      <c r="E52" s="41"/>
      <c r="F52" s="41"/>
      <c r="G52" s="41"/>
      <c r="H52" s="41"/>
      <c r="I52" s="41"/>
      <c r="J52" s="41"/>
      <c r="K52" s="41"/>
      <c r="L52" s="50"/>
      <c r="M52" s="41"/>
      <c r="N52" s="41"/>
      <c r="O52" s="41"/>
      <c r="P52" s="41"/>
      <c r="Q52" s="41"/>
      <c r="R52" s="41"/>
      <c r="S52" s="41"/>
      <c r="T52" s="41"/>
      <c r="U52" s="41"/>
      <c r="V52" s="41"/>
      <c r="W52" s="41"/>
      <c r="X52" s="41"/>
      <c r="Y52" s="41"/>
      <c r="Z52" s="41"/>
    </row>
    <row r="53" spans="1:26" ht="12.75" customHeight="1">
      <c r="A53" s="51"/>
      <c r="B53" s="41"/>
      <c r="C53" s="41"/>
      <c r="D53" s="41"/>
      <c r="E53" s="41"/>
      <c r="F53" s="41"/>
      <c r="G53" s="41"/>
      <c r="H53" s="41"/>
      <c r="I53" s="41"/>
      <c r="J53" s="41"/>
      <c r="K53" s="41"/>
      <c r="L53" s="50"/>
      <c r="M53" s="41"/>
      <c r="N53" s="41"/>
      <c r="O53" s="41"/>
      <c r="P53" s="41"/>
      <c r="Q53" s="41"/>
      <c r="R53" s="41"/>
      <c r="S53" s="41"/>
      <c r="T53" s="41"/>
      <c r="U53" s="41"/>
      <c r="V53" s="41"/>
      <c r="W53" s="41"/>
      <c r="X53" s="41"/>
      <c r="Y53" s="41"/>
      <c r="Z53" s="41"/>
    </row>
    <row r="54" spans="1:26" ht="12.75" customHeight="1">
      <c r="A54" s="51"/>
      <c r="B54" s="41"/>
      <c r="C54" s="41"/>
      <c r="D54" s="41"/>
      <c r="E54" s="41"/>
      <c r="F54" s="41"/>
      <c r="G54" s="41"/>
      <c r="H54" s="41"/>
      <c r="I54" s="41"/>
      <c r="J54" s="41"/>
      <c r="K54" s="41"/>
      <c r="L54" s="50"/>
      <c r="M54" s="41"/>
      <c r="N54" s="41"/>
      <c r="O54" s="41"/>
      <c r="P54" s="41"/>
      <c r="Q54" s="41"/>
      <c r="R54" s="41"/>
      <c r="S54" s="41"/>
      <c r="T54" s="41"/>
      <c r="U54" s="41"/>
      <c r="V54" s="41"/>
      <c r="W54" s="41"/>
      <c r="X54" s="41"/>
      <c r="Y54" s="41"/>
      <c r="Z54" s="41"/>
    </row>
    <row r="55" spans="1:26" ht="12.75" customHeight="1">
      <c r="A55" s="51"/>
      <c r="B55" s="41"/>
      <c r="C55" s="41"/>
      <c r="D55" s="41"/>
      <c r="E55" s="41"/>
      <c r="F55" s="41"/>
      <c r="G55" s="41"/>
      <c r="H55" s="41"/>
      <c r="I55" s="41"/>
      <c r="J55" s="41"/>
      <c r="K55" s="41"/>
      <c r="L55" s="50"/>
      <c r="M55" s="41"/>
      <c r="N55" s="41"/>
      <c r="O55" s="41"/>
      <c r="P55" s="41"/>
      <c r="Q55" s="41"/>
      <c r="R55" s="41"/>
      <c r="S55" s="41"/>
      <c r="T55" s="41"/>
      <c r="U55" s="41"/>
      <c r="V55" s="41"/>
      <c r="W55" s="41"/>
      <c r="X55" s="41"/>
      <c r="Y55" s="41"/>
      <c r="Z55" s="41"/>
    </row>
    <row r="56" spans="1:26" ht="12.75" customHeight="1">
      <c r="A56" s="51"/>
      <c r="B56" s="41"/>
      <c r="C56" s="41"/>
      <c r="D56" s="41"/>
      <c r="E56" s="41"/>
      <c r="F56" s="41"/>
      <c r="G56" s="41"/>
      <c r="H56" s="41"/>
      <c r="I56" s="41"/>
      <c r="J56" s="41"/>
      <c r="K56" s="41"/>
      <c r="L56" s="50"/>
      <c r="M56" s="41"/>
      <c r="N56" s="41"/>
      <c r="O56" s="41"/>
      <c r="P56" s="41"/>
      <c r="Q56" s="41"/>
      <c r="R56" s="41"/>
      <c r="S56" s="41"/>
      <c r="T56" s="41"/>
      <c r="U56" s="41"/>
      <c r="V56" s="41"/>
      <c r="W56" s="41"/>
      <c r="X56" s="41"/>
      <c r="Y56" s="41"/>
      <c r="Z56" s="41"/>
    </row>
    <row r="57" spans="1:26" ht="12.75" customHeight="1">
      <c r="A57" s="51"/>
      <c r="B57" s="41"/>
      <c r="C57" s="41"/>
      <c r="D57" s="41"/>
      <c r="E57" s="41"/>
      <c r="F57" s="41"/>
      <c r="G57" s="41"/>
      <c r="H57" s="41"/>
      <c r="I57" s="41"/>
      <c r="J57" s="41"/>
      <c r="K57" s="41"/>
      <c r="L57" s="50"/>
      <c r="M57" s="41"/>
      <c r="N57" s="41"/>
      <c r="O57" s="41"/>
      <c r="P57" s="41"/>
      <c r="Q57" s="41"/>
      <c r="R57" s="41"/>
      <c r="S57" s="41"/>
      <c r="T57" s="41"/>
      <c r="U57" s="41"/>
      <c r="V57" s="41"/>
      <c r="W57" s="41"/>
      <c r="X57" s="41"/>
      <c r="Y57" s="41"/>
      <c r="Z57" s="41"/>
    </row>
    <row r="58" spans="1:26" ht="12.75" customHeight="1">
      <c r="A58" s="51"/>
      <c r="B58" s="41"/>
      <c r="C58" s="41"/>
      <c r="D58" s="41"/>
      <c r="E58" s="41"/>
      <c r="F58" s="41"/>
      <c r="G58" s="41"/>
      <c r="H58" s="41"/>
      <c r="I58" s="41"/>
      <c r="J58" s="41"/>
      <c r="K58" s="41"/>
      <c r="L58" s="50"/>
      <c r="M58" s="41"/>
      <c r="N58" s="41"/>
      <c r="O58" s="41"/>
      <c r="P58" s="41"/>
      <c r="Q58" s="41"/>
      <c r="R58" s="41"/>
      <c r="S58" s="41"/>
      <c r="T58" s="41"/>
      <c r="U58" s="41"/>
      <c r="V58" s="41"/>
      <c r="W58" s="41"/>
      <c r="X58" s="41"/>
      <c r="Y58" s="41"/>
      <c r="Z58" s="41"/>
    </row>
    <row r="59" spans="1:26" ht="12.75" customHeight="1">
      <c r="A59" s="51"/>
      <c r="B59" s="41"/>
      <c r="C59" s="41"/>
      <c r="D59" s="41"/>
      <c r="E59" s="41"/>
      <c r="F59" s="41"/>
      <c r="G59" s="41"/>
      <c r="H59" s="41"/>
      <c r="I59" s="41"/>
      <c r="J59" s="41"/>
      <c r="K59" s="41"/>
      <c r="L59" s="50"/>
      <c r="M59" s="41"/>
      <c r="N59" s="41"/>
      <c r="O59" s="41"/>
      <c r="P59" s="41"/>
      <c r="Q59" s="41"/>
      <c r="R59" s="41"/>
      <c r="S59" s="41"/>
      <c r="T59" s="41"/>
      <c r="U59" s="41"/>
      <c r="V59" s="41"/>
      <c r="W59" s="41"/>
      <c r="X59" s="41"/>
      <c r="Y59" s="41"/>
      <c r="Z59" s="41"/>
    </row>
    <row r="60" spans="1:26" ht="12.75" customHeight="1">
      <c r="A60" s="51"/>
      <c r="B60" s="41"/>
      <c r="C60" s="41"/>
      <c r="D60" s="41"/>
      <c r="E60" s="41"/>
      <c r="F60" s="41"/>
      <c r="G60" s="41"/>
      <c r="H60" s="41"/>
      <c r="I60" s="41"/>
      <c r="J60" s="41"/>
      <c r="K60" s="41"/>
      <c r="L60" s="50"/>
      <c r="M60" s="41"/>
      <c r="N60" s="41"/>
      <c r="O60" s="41"/>
      <c r="P60" s="41"/>
      <c r="Q60" s="41"/>
      <c r="R60" s="41"/>
      <c r="S60" s="41"/>
      <c r="T60" s="41"/>
      <c r="U60" s="41"/>
      <c r="V60" s="41"/>
      <c r="W60" s="41"/>
      <c r="X60" s="41"/>
      <c r="Y60" s="41"/>
      <c r="Z60" s="41"/>
    </row>
    <row r="61" spans="1:26" ht="12.75" customHeight="1">
      <c r="A61" s="51"/>
      <c r="B61" s="41"/>
      <c r="C61" s="41"/>
      <c r="D61" s="41"/>
      <c r="E61" s="41"/>
      <c r="F61" s="41"/>
      <c r="G61" s="41"/>
      <c r="H61" s="41"/>
      <c r="I61" s="41"/>
      <c r="J61" s="41"/>
      <c r="K61" s="41"/>
      <c r="L61" s="50"/>
      <c r="M61" s="41"/>
      <c r="N61" s="41"/>
      <c r="O61" s="41"/>
      <c r="P61" s="41"/>
      <c r="Q61" s="41"/>
      <c r="R61" s="41"/>
      <c r="S61" s="41"/>
      <c r="T61" s="41"/>
      <c r="U61" s="41"/>
      <c r="V61" s="41"/>
      <c r="W61" s="41"/>
      <c r="X61" s="41"/>
      <c r="Y61" s="41"/>
      <c r="Z61" s="41"/>
    </row>
    <row r="62" spans="1:26" ht="12.75" customHeight="1">
      <c r="A62" s="51"/>
      <c r="B62" s="41"/>
      <c r="C62" s="41"/>
      <c r="D62" s="41"/>
      <c r="E62" s="41"/>
      <c r="F62" s="41"/>
      <c r="G62" s="41"/>
      <c r="H62" s="41"/>
      <c r="I62" s="41"/>
      <c r="J62" s="41"/>
      <c r="K62" s="41"/>
      <c r="L62" s="50"/>
      <c r="M62" s="41"/>
      <c r="N62" s="41"/>
      <c r="O62" s="41"/>
      <c r="P62" s="41"/>
      <c r="Q62" s="41"/>
      <c r="R62" s="41"/>
      <c r="S62" s="41"/>
      <c r="T62" s="41"/>
      <c r="U62" s="41"/>
      <c r="V62" s="41"/>
      <c r="W62" s="41"/>
      <c r="X62" s="41"/>
      <c r="Y62" s="41"/>
      <c r="Z62" s="41"/>
    </row>
    <row r="63" spans="1:26" ht="12.75" customHeight="1">
      <c r="A63" s="51"/>
      <c r="B63" s="41"/>
      <c r="C63" s="41"/>
      <c r="D63" s="41"/>
      <c r="E63" s="41"/>
      <c r="F63" s="41"/>
      <c r="G63" s="41"/>
      <c r="H63" s="41"/>
      <c r="I63" s="41"/>
      <c r="J63" s="41"/>
      <c r="K63" s="41"/>
      <c r="L63" s="50"/>
      <c r="M63" s="41"/>
      <c r="N63" s="41"/>
      <c r="O63" s="41"/>
      <c r="P63" s="41"/>
      <c r="Q63" s="41"/>
      <c r="R63" s="41"/>
      <c r="S63" s="41"/>
      <c r="T63" s="41"/>
      <c r="U63" s="41"/>
      <c r="V63" s="41"/>
      <c r="W63" s="41"/>
      <c r="X63" s="41"/>
      <c r="Y63" s="41"/>
      <c r="Z63" s="41"/>
    </row>
    <row r="64" spans="1:26" ht="12.75" customHeight="1">
      <c r="A64" s="51"/>
      <c r="B64" s="41"/>
      <c r="C64" s="41"/>
      <c r="D64" s="41"/>
      <c r="E64" s="41"/>
      <c r="F64" s="41"/>
      <c r="G64" s="41"/>
      <c r="H64" s="41"/>
      <c r="I64" s="41"/>
      <c r="J64" s="41"/>
      <c r="K64" s="41"/>
      <c r="L64" s="50"/>
      <c r="M64" s="41"/>
      <c r="N64" s="41"/>
      <c r="O64" s="41"/>
      <c r="P64" s="41"/>
      <c r="Q64" s="41"/>
      <c r="R64" s="41"/>
      <c r="S64" s="41"/>
      <c r="T64" s="41"/>
      <c r="U64" s="41"/>
      <c r="V64" s="41"/>
      <c r="W64" s="41"/>
      <c r="X64" s="41"/>
      <c r="Y64" s="41"/>
      <c r="Z64" s="41"/>
    </row>
    <row r="65" spans="1:26" ht="12.75" customHeight="1">
      <c r="A65" s="51"/>
      <c r="B65" s="41"/>
      <c r="C65" s="41"/>
      <c r="D65" s="41"/>
      <c r="E65" s="41"/>
      <c r="F65" s="41"/>
      <c r="G65" s="41"/>
      <c r="H65" s="41"/>
      <c r="I65" s="41"/>
      <c r="J65" s="41"/>
      <c r="K65" s="41"/>
      <c r="L65" s="50"/>
      <c r="M65" s="41"/>
      <c r="N65" s="41"/>
      <c r="O65" s="41"/>
      <c r="P65" s="41"/>
      <c r="Q65" s="41"/>
      <c r="R65" s="41"/>
      <c r="S65" s="41"/>
      <c r="T65" s="41"/>
      <c r="U65" s="41"/>
      <c r="V65" s="41"/>
      <c r="W65" s="41"/>
      <c r="X65" s="41"/>
      <c r="Y65" s="41"/>
      <c r="Z65" s="41"/>
    </row>
    <row r="66" spans="1:26" ht="12.75" customHeight="1">
      <c r="A66" s="51"/>
      <c r="B66" s="41"/>
      <c r="C66" s="41"/>
      <c r="D66" s="41"/>
      <c r="E66" s="41"/>
      <c r="F66" s="41"/>
      <c r="G66" s="41"/>
      <c r="H66" s="41"/>
      <c r="I66" s="41"/>
      <c r="J66" s="41"/>
      <c r="K66" s="41"/>
      <c r="L66" s="50"/>
      <c r="M66" s="41"/>
      <c r="N66" s="41"/>
      <c r="O66" s="41"/>
      <c r="P66" s="41"/>
      <c r="Q66" s="41"/>
      <c r="R66" s="41"/>
      <c r="S66" s="41"/>
      <c r="T66" s="41"/>
      <c r="U66" s="41"/>
      <c r="V66" s="41"/>
      <c r="W66" s="41"/>
      <c r="X66" s="41"/>
      <c r="Y66" s="41"/>
      <c r="Z66" s="41"/>
    </row>
    <row r="67" spans="1:26" ht="12.75" customHeight="1">
      <c r="A67" s="51"/>
      <c r="B67" s="41"/>
      <c r="C67" s="41"/>
      <c r="D67" s="41"/>
      <c r="E67" s="41"/>
      <c r="F67" s="41"/>
      <c r="G67" s="41"/>
      <c r="H67" s="41"/>
      <c r="I67" s="41"/>
      <c r="J67" s="41"/>
      <c r="K67" s="41"/>
      <c r="L67" s="50"/>
      <c r="M67" s="41"/>
      <c r="N67" s="41"/>
      <c r="O67" s="41"/>
      <c r="P67" s="41"/>
      <c r="Q67" s="41"/>
      <c r="R67" s="41"/>
      <c r="S67" s="41"/>
      <c r="T67" s="41"/>
      <c r="U67" s="41"/>
      <c r="V67" s="41"/>
      <c r="W67" s="41"/>
      <c r="X67" s="41"/>
      <c r="Y67" s="41"/>
      <c r="Z67" s="41"/>
    </row>
    <row r="68" spans="1:26" ht="12.75" customHeight="1">
      <c r="A68" s="51"/>
      <c r="B68" s="41"/>
      <c r="C68" s="41"/>
      <c r="D68" s="41"/>
      <c r="E68" s="41"/>
      <c r="F68" s="41"/>
      <c r="G68" s="41"/>
      <c r="H68" s="41"/>
      <c r="I68" s="41"/>
      <c r="J68" s="41"/>
      <c r="K68" s="41"/>
      <c r="L68" s="50"/>
      <c r="M68" s="41"/>
      <c r="N68" s="41"/>
      <c r="O68" s="41"/>
      <c r="P68" s="41"/>
      <c r="Q68" s="41"/>
      <c r="R68" s="41"/>
      <c r="S68" s="41"/>
      <c r="T68" s="41"/>
      <c r="U68" s="41"/>
      <c r="V68" s="41"/>
      <c r="W68" s="41"/>
      <c r="X68" s="41"/>
      <c r="Y68" s="41"/>
      <c r="Z68" s="41"/>
    </row>
    <row r="69" spans="1:26" ht="12.75" customHeight="1">
      <c r="A69" s="51"/>
      <c r="B69" s="41"/>
      <c r="C69" s="41"/>
      <c r="D69" s="41"/>
      <c r="E69" s="41"/>
      <c r="F69" s="41"/>
      <c r="G69" s="41"/>
      <c r="H69" s="41"/>
      <c r="I69" s="41"/>
      <c r="J69" s="41"/>
      <c r="K69" s="41"/>
      <c r="L69" s="50"/>
      <c r="M69" s="41"/>
      <c r="N69" s="41"/>
      <c r="O69" s="41"/>
      <c r="P69" s="41"/>
      <c r="Q69" s="41"/>
      <c r="R69" s="41"/>
      <c r="S69" s="41"/>
      <c r="T69" s="41"/>
      <c r="U69" s="41"/>
      <c r="V69" s="41"/>
      <c r="W69" s="41"/>
      <c r="X69" s="41"/>
      <c r="Y69" s="41"/>
      <c r="Z69" s="41"/>
    </row>
    <row r="70" spans="1:26" ht="12.75" customHeight="1">
      <c r="A70" s="51"/>
      <c r="B70" s="41"/>
      <c r="C70" s="41"/>
      <c r="D70" s="41"/>
      <c r="E70" s="41"/>
      <c r="F70" s="41"/>
      <c r="G70" s="41"/>
      <c r="H70" s="41"/>
      <c r="I70" s="41"/>
      <c r="J70" s="41"/>
      <c r="K70" s="41"/>
      <c r="L70" s="50"/>
      <c r="M70" s="41"/>
      <c r="N70" s="41"/>
      <c r="O70" s="41"/>
      <c r="P70" s="41"/>
      <c r="Q70" s="41"/>
      <c r="R70" s="41"/>
      <c r="S70" s="41"/>
      <c r="T70" s="41"/>
      <c r="U70" s="41"/>
      <c r="V70" s="41"/>
      <c r="W70" s="41"/>
      <c r="X70" s="41"/>
      <c r="Y70" s="41"/>
      <c r="Z70" s="41"/>
    </row>
    <row r="71" spans="1:26" ht="12.75" customHeight="1">
      <c r="A71" s="51"/>
      <c r="B71" s="41"/>
      <c r="C71" s="41"/>
      <c r="D71" s="41"/>
      <c r="E71" s="41"/>
      <c r="F71" s="41"/>
      <c r="G71" s="41"/>
      <c r="H71" s="41"/>
      <c r="I71" s="41"/>
      <c r="J71" s="41"/>
      <c r="K71" s="41"/>
      <c r="L71" s="50"/>
      <c r="M71" s="41"/>
      <c r="N71" s="41"/>
      <c r="O71" s="41"/>
      <c r="P71" s="41"/>
      <c r="Q71" s="41"/>
      <c r="R71" s="41"/>
      <c r="S71" s="41"/>
      <c r="T71" s="41"/>
      <c r="U71" s="41"/>
      <c r="V71" s="41"/>
      <c r="W71" s="41"/>
      <c r="X71" s="41"/>
      <c r="Y71" s="41"/>
      <c r="Z71" s="41"/>
    </row>
    <row r="72" spans="1:26" ht="12.75" customHeight="1">
      <c r="A72" s="51"/>
      <c r="B72" s="41"/>
      <c r="C72" s="41"/>
      <c r="D72" s="41"/>
      <c r="E72" s="41"/>
      <c r="F72" s="41"/>
      <c r="G72" s="41"/>
      <c r="H72" s="41"/>
      <c r="I72" s="41"/>
      <c r="J72" s="41"/>
      <c r="K72" s="41"/>
      <c r="L72" s="50"/>
      <c r="M72" s="41"/>
      <c r="N72" s="41"/>
      <c r="O72" s="41"/>
      <c r="P72" s="41"/>
      <c r="Q72" s="41"/>
      <c r="R72" s="41"/>
      <c r="S72" s="41"/>
      <c r="T72" s="41"/>
      <c r="U72" s="41"/>
      <c r="V72" s="41"/>
      <c r="W72" s="41"/>
      <c r="X72" s="41"/>
      <c r="Y72" s="41"/>
      <c r="Z72" s="41"/>
    </row>
    <row r="73" spans="1:26" ht="12.75" customHeight="1">
      <c r="A73" s="51"/>
      <c r="B73" s="41"/>
      <c r="C73" s="41"/>
      <c r="D73" s="41"/>
      <c r="E73" s="41"/>
      <c r="F73" s="41"/>
      <c r="G73" s="41"/>
      <c r="H73" s="41"/>
      <c r="I73" s="41"/>
      <c r="J73" s="41"/>
      <c r="K73" s="41"/>
      <c r="L73" s="50"/>
      <c r="M73" s="41"/>
      <c r="N73" s="41"/>
      <c r="O73" s="41"/>
      <c r="P73" s="41"/>
      <c r="Q73" s="41"/>
      <c r="R73" s="41"/>
      <c r="S73" s="41"/>
      <c r="T73" s="41"/>
      <c r="U73" s="41"/>
      <c r="V73" s="41"/>
      <c r="W73" s="41"/>
      <c r="X73" s="41"/>
      <c r="Y73" s="41"/>
      <c r="Z73" s="41"/>
    </row>
    <row r="74" spans="1:26" ht="12.75" customHeight="1">
      <c r="A74" s="51"/>
      <c r="B74" s="41"/>
      <c r="C74" s="41"/>
      <c r="D74" s="41"/>
      <c r="E74" s="41"/>
      <c r="F74" s="41"/>
      <c r="G74" s="41"/>
      <c r="H74" s="41"/>
      <c r="I74" s="41"/>
      <c r="J74" s="41"/>
      <c r="K74" s="41"/>
      <c r="L74" s="50"/>
      <c r="M74" s="41"/>
      <c r="N74" s="41"/>
      <c r="O74" s="41"/>
      <c r="P74" s="41"/>
      <c r="Q74" s="41"/>
      <c r="R74" s="41"/>
      <c r="S74" s="41"/>
      <c r="T74" s="41"/>
      <c r="U74" s="41"/>
      <c r="V74" s="41"/>
      <c r="W74" s="41"/>
      <c r="X74" s="41"/>
      <c r="Y74" s="41"/>
      <c r="Z74" s="41"/>
    </row>
    <row r="75" spans="1:26" ht="12.75" customHeight="1">
      <c r="A75" s="51"/>
      <c r="B75" s="41"/>
      <c r="C75" s="41"/>
      <c r="D75" s="41"/>
      <c r="E75" s="41"/>
      <c r="F75" s="41"/>
      <c r="G75" s="41"/>
      <c r="H75" s="41"/>
      <c r="I75" s="41"/>
      <c r="J75" s="41"/>
      <c r="K75" s="41"/>
      <c r="L75" s="50"/>
      <c r="M75" s="41"/>
      <c r="N75" s="41"/>
      <c r="O75" s="41"/>
      <c r="P75" s="41"/>
      <c r="Q75" s="41"/>
      <c r="R75" s="41"/>
      <c r="S75" s="41"/>
      <c r="T75" s="41"/>
      <c r="U75" s="41"/>
      <c r="V75" s="41"/>
      <c r="W75" s="41"/>
      <c r="X75" s="41"/>
      <c r="Y75" s="41"/>
      <c r="Z75" s="41"/>
    </row>
    <row r="76" spans="1:26" ht="12.75" customHeight="1">
      <c r="A76" s="51"/>
      <c r="B76" s="41"/>
      <c r="C76" s="41"/>
      <c r="D76" s="41"/>
      <c r="E76" s="41"/>
      <c r="F76" s="41"/>
      <c r="G76" s="41"/>
      <c r="H76" s="41"/>
      <c r="I76" s="41"/>
      <c r="J76" s="41"/>
      <c r="K76" s="41"/>
      <c r="L76" s="50"/>
      <c r="M76" s="41"/>
      <c r="N76" s="41"/>
      <c r="O76" s="41"/>
      <c r="P76" s="41"/>
      <c r="Q76" s="41"/>
      <c r="R76" s="41"/>
      <c r="S76" s="41"/>
      <c r="T76" s="41"/>
      <c r="U76" s="41"/>
      <c r="V76" s="41"/>
      <c r="W76" s="41"/>
      <c r="X76" s="41"/>
      <c r="Y76" s="41"/>
      <c r="Z76" s="41"/>
    </row>
    <row r="77" spans="1:26" ht="12.75" customHeight="1">
      <c r="A77" s="51"/>
      <c r="B77" s="41"/>
      <c r="C77" s="41"/>
      <c r="D77" s="41"/>
      <c r="E77" s="41"/>
      <c r="F77" s="41"/>
      <c r="G77" s="41"/>
      <c r="H77" s="41"/>
      <c r="I77" s="41"/>
      <c r="J77" s="41"/>
      <c r="K77" s="41"/>
      <c r="L77" s="50"/>
      <c r="M77" s="41"/>
      <c r="N77" s="41"/>
      <c r="O77" s="41"/>
      <c r="P77" s="41"/>
      <c r="Q77" s="41"/>
      <c r="R77" s="41"/>
      <c r="S77" s="41"/>
      <c r="T77" s="41"/>
      <c r="U77" s="41"/>
      <c r="V77" s="41"/>
      <c r="W77" s="41"/>
      <c r="X77" s="41"/>
      <c r="Y77" s="41"/>
      <c r="Z77" s="41"/>
    </row>
    <row r="78" spans="1:26" ht="12.75" customHeight="1">
      <c r="A78" s="51"/>
      <c r="B78" s="41"/>
      <c r="C78" s="41"/>
      <c r="D78" s="41"/>
      <c r="E78" s="41"/>
      <c r="F78" s="41"/>
      <c r="G78" s="41"/>
      <c r="H78" s="41"/>
      <c r="I78" s="41"/>
      <c r="J78" s="41"/>
      <c r="K78" s="41"/>
      <c r="L78" s="50"/>
      <c r="M78" s="41"/>
      <c r="N78" s="41"/>
      <c r="O78" s="41"/>
      <c r="P78" s="41"/>
      <c r="Q78" s="41"/>
      <c r="R78" s="41"/>
      <c r="S78" s="41"/>
      <c r="T78" s="41"/>
      <c r="U78" s="41"/>
      <c r="V78" s="41"/>
      <c r="W78" s="41"/>
      <c r="X78" s="41"/>
      <c r="Y78" s="41"/>
      <c r="Z78" s="41"/>
    </row>
    <row r="79" spans="1:26" ht="12.75" customHeight="1">
      <c r="A79" s="51"/>
      <c r="B79" s="41"/>
      <c r="C79" s="41"/>
      <c r="D79" s="41"/>
      <c r="E79" s="41"/>
      <c r="F79" s="41"/>
      <c r="G79" s="41"/>
      <c r="H79" s="41"/>
      <c r="I79" s="41"/>
      <c r="J79" s="41"/>
      <c r="K79" s="41"/>
      <c r="L79" s="50"/>
      <c r="M79" s="41"/>
      <c r="N79" s="41"/>
      <c r="O79" s="41"/>
      <c r="P79" s="41"/>
      <c r="Q79" s="41"/>
      <c r="R79" s="41"/>
      <c r="S79" s="41"/>
      <c r="T79" s="41"/>
      <c r="U79" s="41"/>
      <c r="V79" s="41"/>
      <c r="W79" s="41"/>
      <c r="X79" s="41"/>
      <c r="Y79" s="41"/>
      <c r="Z79" s="41"/>
    </row>
    <row r="80" spans="1:26" ht="12.75" customHeight="1">
      <c r="A80" s="51"/>
      <c r="B80" s="41"/>
      <c r="C80" s="41"/>
      <c r="D80" s="41"/>
      <c r="E80" s="41"/>
      <c r="F80" s="41"/>
      <c r="G80" s="41"/>
      <c r="H80" s="41"/>
      <c r="I80" s="41"/>
      <c r="J80" s="41"/>
      <c r="K80" s="41"/>
      <c r="L80" s="50"/>
      <c r="M80" s="41"/>
      <c r="N80" s="41"/>
      <c r="O80" s="41"/>
      <c r="P80" s="41"/>
      <c r="Q80" s="41"/>
      <c r="R80" s="41"/>
      <c r="S80" s="41"/>
      <c r="T80" s="41"/>
      <c r="U80" s="41"/>
      <c r="V80" s="41"/>
      <c r="W80" s="41"/>
      <c r="X80" s="41"/>
      <c r="Y80" s="41"/>
      <c r="Z80" s="41"/>
    </row>
    <row r="81" spans="1:26" ht="12.75" customHeight="1">
      <c r="A81" s="51"/>
      <c r="B81" s="41"/>
      <c r="C81" s="41"/>
      <c r="D81" s="41"/>
      <c r="E81" s="41"/>
      <c r="F81" s="41"/>
      <c r="G81" s="41"/>
      <c r="H81" s="41"/>
      <c r="I81" s="41"/>
      <c r="J81" s="41"/>
      <c r="K81" s="41"/>
      <c r="L81" s="50"/>
      <c r="M81" s="41"/>
      <c r="N81" s="41"/>
      <c r="O81" s="41"/>
      <c r="P81" s="41"/>
      <c r="Q81" s="41"/>
      <c r="R81" s="41"/>
      <c r="S81" s="41"/>
      <c r="T81" s="41"/>
      <c r="U81" s="41"/>
      <c r="V81" s="41"/>
      <c r="W81" s="41"/>
      <c r="X81" s="41"/>
      <c r="Y81" s="41"/>
      <c r="Z81" s="41"/>
    </row>
    <row r="82" spans="1:26" ht="12.75" customHeight="1">
      <c r="A82" s="51"/>
      <c r="B82" s="41"/>
      <c r="C82" s="41"/>
      <c r="D82" s="41"/>
      <c r="E82" s="41"/>
      <c r="F82" s="41"/>
      <c r="G82" s="41"/>
      <c r="H82" s="41"/>
      <c r="I82" s="41"/>
      <c r="J82" s="41"/>
      <c r="K82" s="41"/>
      <c r="L82" s="50"/>
      <c r="M82" s="41"/>
      <c r="N82" s="41"/>
      <c r="O82" s="41"/>
      <c r="P82" s="41"/>
      <c r="Q82" s="41"/>
      <c r="R82" s="41"/>
      <c r="S82" s="41"/>
      <c r="T82" s="41"/>
      <c r="U82" s="41"/>
      <c r="V82" s="41"/>
      <c r="W82" s="41"/>
      <c r="X82" s="41"/>
      <c r="Y82" s="41"/>
      <c r="Z82" s="41"/>
    </row>
    <row r="83" spans="1:26" ht="12.75" customHeight="1">
      <c r="A83" s="51"/>
      <c r="B83" s="41"/>
      <c r="C83" s="41"/>
      <c r="D83" s="41"/>
      <c r="E83" s="41"/>
      <c r="F83" s="41"/>
      <c r="G83" s="41"/>
      <c r="H83" s="41"/>
      <c r="I83" s="41"/>
      <c r="J83" s="41"/>
      <c r="K83" s="41"/>
      <c r="L83" s="50"/>
      <c r="M83" s="41"/>
      <c r="N83" s="41"/>
      <c r="O83" s="41"/>
      <c r="P83" s="41"/>
      <c r="Q83" s="41"/>
      <c r="R83" s="41"/>
      <c r="S83" s="41"/>
      <c r="T83" s="41"/>
      <c r="U83" s="41"/>
      <c r="V83" s="41"/>
      <c r="W83" s="41"/>
      <c r="X83" s="41"/>
      <c r="Y83" s="41"/>
      <c r="Z83" s="41"/>
    </row>
    <row r="84" spans="1:26" ht="12.75" customHeight="1">
      <c r="A84" s="51"/>
      <c r="B84" s="41"/>
      <c r="C84" s="41"/>
      <c r="D84" s="41"/>
      <c r="E84" s="41"/>
      <c r="F84" s="41"/>
      <c r="G84" s="41"/>
      <c r="H84" s="41"/>
      <c r="I84" s="41"/>
      <c r="J84" s="41"/>
      <c r="K84" s="41"/>
      <c r="L84" s="50"/>
      <c r="M84" s="41"/>
      <c r="N84" s="41"/>
      <c r="O84" s="41"/>
      <c r="P84" s="41"/>
      <c r="Q84" s="41"/>
      <c r="R84" s="41"/>
      <c r="S84" s="41"/>
      <c r="T84" s="41"/>
      <c r="U84" s="41"/>
      <c r="V84" s="41"/>
      <c r="W84" s="41"/>
      <c r="X84" s="41"/>
      <c r="Y84" s="41"/>
      <c r="Z84" s="41"/>
    </row>
    <row r="85" spans="1:26" ht="12.75" customHeight="1">
      <c r="A85" s="51"/>
      <c r="B85" s="41"/>
      <c r="C85" s="41"/>
      <c r="D85" s="41"/>
      <c r="E85" s="41"/>
      <c r="F85" s="41"/>
      <c r="G85" s="41"/>
      <c r="H85" s="41"/>
      <c r="I85" s="41"/>
      <c r="J85" s="41"/>
      <c r="K85" s="41"/>
      <c r="L85" s="50"/>
      <c r="M85" s="41"/>
      <c r="N85" s="41"/>
      <c r="O85" s="41"/>
      <c r="P85" s="41"/>
      <c r="Q85" s="41"/>
      <c r="R85" s="41"/>
      <c r="S85" s="41"/>
      <c r="T85" s="41"/>
      <c r="U85" s="41"/>
      <c r="V85" s="41"/>
      <c r="W85" s="41"/>
      <c r="X85" s="41"/>
      <c r="Y85" s="41"/>
      <c r="Z85" s="41"/>
    </row>
    <row r="86" spans="1:26" ht="12.75" customHeight="1">
      <c r="A86" s="51"/>
      <c r="B86" s="41"/>
      <c r="C86" s="41"/>
      <c r="D86" s="41"/>
      <c r="E86" s="41"/>
      <c r="F86" s="41"/>
      <c r="G86" s="41"/>
      <c r="H86" s="41"/>
      <c r="I86" s="41"/>
      <c r="J86" s="41"/>
      <c r="K86" s="41"/>
      <c r="L86" s="50"/>
      <c r="M86" s="41"/>
      <c r="N86" s="41"/>
      <c r="O86" s="41"/>
      <c r="P86" s="41"/>
      <c r="Q86" s="41"/>
      <c r="R86" s="41"/>
      <c r="S86" s="41"/>
      <c r="T86" s="41"/>
      <c r="U86" s="41"/>
      <c r="V86" s="41"/>
      <c r="W86" s="41"/>
      <c r="X86" s="41"/>
      <c r="Y86" s="41"/>
      <c r="Z86" s="41"/>
    </row>
    <row r="87" spans="1:26" ht="12.75" customHeight="1">
      <c r="A87" s="51"/>
      <c r="B87" s="41"/>
      <c r="C87" s="41"/>
      <c r="D87" s="41"/>
      <c r="E87" s="41"/>
      <c r="F87" s="41"/>
      <c r="G87" s="41"/>
      <c r="H87" s="41"/>
      <c r="I87" s="41"/>
      <c r="J87" s="41"/>
      <c r="K87" s="41"/>
      <c r="L87" s="50"/>
      <c r="M87" s="41"/>
      <c r="N87" s="41"/>
      <c r="O87" s="41"/>
      <c r="P87" s="41"/>
      <c r="Q87" s="41"/>
      <c r="R87" s="41"/>
      <c r="S87" s="41"/>
      <c r="T87" s="41"/>
      <c r="U87" s="41"/>
      <c r="V87" s="41"/>
      <c r="W87" s="41"/>
      <c r="X87" s="41"/>
      <c r="Y87" s="41"/>
      <c r="Z87" s="41"/>
    </row>
    <row r="88" spans="1:26" ht="12.75" customHeight="1">
      <c r="A88" s="51"/>
      <c r="B88" s="41"/>
      <c r="C88" s="41"/>
      <c r="D88" s="41"/>
      <c r="E88" s="41"/>
      <c r="F88" s="41"/>
      <c r="G88" s="41"/>
      <c r="H88" s="41"/>
      <c r="I88" s="41"/>
      <c r="J88" s="41"/>
      <c r="K88" s="41"/>
      <c r="L88" s="50"/>
      <c r="M88" s="41"/>
      <c r="N88" s="41"/>
      <c r="O88" s="41"/>
      <c r="P88" s="41"/>
      <c r="Q88" s="41"/>
      <c r="R88" s="41"/>
      <c r="S88" s="41"/>
      <c r="T88" s="41"/>
      <c r="U88" s="41"/>
      <c r="V88" s="41"/>
      <c r="W88" s="41"/>
      <c r="X88" s="41"/>
      <c r="Y88" s="41"/>
      <c r="Z88" s="41"/>
    </row>
    <row r="89" spans="1:26" ht="12.75" customHeight="1">
      <c r="A89" s="51"/>
      <c r="B89" s="41"/>
      <c r="C89" s="41"/>
      <c r="D89" s="41"/>
      <c r="E89" s="41"/>
      <c r="F89" s="41"/>
      <c r="G89" s="41"/>
      <c r="H89" s="41"/>
      <c r="I89" s="41"/>
      <c r="J89" s="41"/>
      <c r="K89" s="41"/>
      <c r="L89" s="50"/>
      <c r="M89" s="41"/>
      <c r="N89" s="41"/>
      <c r="O89" s="41"/>
      <c r="P89" s="41"/>
      <c r="Q89" s="41"/>
      <c r="R89" s="41"/>
      <c r="S89" s="41"/>
      <c r="T89" s="41"/>
      <c r="U89" s="41"/>
      <c r="V89" s="41"/>
      <c r="W89" s="41"/>
      <c r="X89" s="41"/>
      <c r="Y89" s="41"/>
      <c r="Z89" s="41"/>
    </row>
    <row r="90" spans="1:26" ht="12.75" customHeight="1">
      <c r="A90" s="51"/>
      <c r="B90" s="41"/>
      <c r="C90" s="41"/>
      <c r="D90" s="41"/>
      <c r="E90" s="41"/>
      <c r="F90" s="41"/>
      <c r="G90" s="41"/>
      <c r="H90" s="41"/>
      <c r="I90" s="41"/>
      <c r="J90" s="41"/>
      <c r="K90" s="41"/>
      <c r="L90" s="50"/>
      <c r="M90" s="41"/>
      <c r="N90" s="41"/>
      <c r="O90" s="41"/>
      <c r="P90" s="41"/>
      <c r="Q90" s="41"/>
      <c r="R90" s="41"/>
      <c r="S90" s="41"/>
      <c r="T90" s="41"/>
      <c r="U90" s="41"/>
      <c r="V90" s="41"/>
      <c r="W90" s="41"/>
      <c r="X90" s="41"/>
      <c r="Y90" s="41"/>
      <c r="Z90" s="41"/>
    </row>
    <row r="91" spans="1:26" ht="12.75" customHeight="1">
      <c r="A91" s="51"/>
      <c r="B91" s="41"/>
      <c r="C91" s="41"/>
      <c r="D91" s="41"/>
      <c r="E91" s="41"/>
      <c r="F91" s="41"/>
      <c r="G91" s="41"/>
      <c r="H91" s="41"/>
      <c r="I91" s="41"/>
      <c r="J91" s="41"/>
      <c r="K91" s="41"/>
      <c r="L91" s="50"/>
      <c r="M91" s="41"/>
      <c r="N91" s="41"/>
      <c r="O91" s="41"/>
      <c r="P91" s="41"/>
      <c r="Q91" s="41"/>
      <c r="R91" s="41"/>
      <c r="S91" s="41"/>
      <c r="T91" s="41"/>
      <c r="U91" s="41"/>
      <c r="V91" s="41"/>
      <c r="W91" s="41"/>
      <c r="X91" s="41"/>
      <c r="Y91" s="41"/>
      <c r="Z91" s="41"/>
    </row>
    <row r="92" spans="1:26" ht="12.75" customHeight="1">
      <c r="A92" s="51"/>
      <c r="B92" s="41"/>
      <c r="C92" s="41"/>
      <c r="D92" s="41"/>
      <c r="E92" s="41"/>
      <c r="F92" s="41"/>
      <c r="G92" s="41"/>
      <c r="H92" s="41"/>
      <c r="I92" s="41"/>
      <c r="J92" s="41"/>
      <c r="K92" s="41"/>
      <c r="L92" s="50"/>
      <c r="M92" s="41"/>
      <c r="N92" s="41"/>
      <c r="O92" s="41"/>
      <c r="P92" s="41"/>
      <c r="Q92" s="41"/>
      <c r="R92" s="41"/>
      <c r="S92" s="41"/>
      <c r="T92" s="41"/>
      <c r="U92" s="41"/>
      <c r="V92" s="41"/>
      <c r="W92" s="41"/>
      <c r="X92" s="41"/>
      <c r="Y92" s="41"/>
      <c r="Z92" s="41"/>
    </row>
    <row r="93" spans="1:26" ht="12.75" customHeight="1">
      <c r="A93" s="51"/>
      <c r="B93" s="41"/>
      <c r="C93" s="41"/>
      <c r="D93" s="41"/>
      <c r="E93" s="41"/>
      <c r="F93" s="41"/>
      <c r="G93" s="41"/>
      <c r="H93" s="41"/>
      <c r="I93" s="41"/>
      <c r="J93" s="41"/>
      <c r="K93" s="41"/>
      <c r="L93" s="50"/>
      <c r="M93" s="41"/>
      <c r="N93" s="41"/>
      <c r="O93" s="41"/>
      <c r="P93" s="41"/>
      <c r="Q93" s="41"/>
      <c r="R93" s="41"/>
      <c r="S93" s="41"/>
      <c r="T93" s="41"/>
      <c r="U93" s="41"/>
      <c r="V93" s="41"/>
      <c r="W93" s="41"/>
      <c r="X93" s="41"/>
      <c r="Y93" s="41"/>
      <c r="Z93" s="41"/>
    </row>
    <row r="94" spans="1:26" ht="12.75" customHeight="1">
      <c r="A94" s="51"/>
      <c r="B94" s="41"/>
      <c r="C94" s="41"/>
      <c r="D94" s="41"/>
      <c r="E94" s="41"/>
      <c r="F94" s="41"/>
      <c r="G94" s="41"/>
      <c r="H94" s="41"/>
      <c r="I94" s="41"/>
      <c r="J94" s="41"/>
      <c r="K94" s="41"/>
      <c r="L94" s="50"/>
      <c r="M94" s="41"/>
      <c r="N94" s="41"/>
      <c r="O94" s="41"/>
      <c r="P94" s="41"/>
      <c r="Q94" s="41"/>
      <c r="R94" s="41"/>
      <c r="S94" s="41"/>
      <c r="T94" s="41"/>
      <c r="U94" s="41"/>
      <c r="V94" s="41"/>
      <c r="W94" s="41"/>
      <c r="X94" s="41"/>
      <c r="Y94" s="41"/>
      <c r="Z94" s="41"/>
    </row>
    <row r="95" spans="1:26" ht="12.75" customHeight="1">
      <c r="A95" s="51"/>
      <c r="B95" s="41"/>
      <c r="C95" s="41"/>
      <c r="D95" s="41"/>
      <c r="E95" s="41"/>
      <c r="F95" s="41"/>
      <c r="G95" s="41"/>
      <c r="H95" s="41"/>
      <c r="I95" s="41"/>
      <c r="J95" s="41"/>
      <c r="K95" s="41"/>
      <c r="L95" s="50"/>
      <c r="M95" s="41"/>
      <c r="N95" s="41"/>
      <c r="O95" s="41"/>
      <c r="P95" s="41"/>
      <c r="Q95" s="41"/>
      <c r="R95" s="41"/>
      <c r="S95" s="41"/>
      <c r="T95" s="41"/>
      <c r="U95" s="41"/>
      <c r="V95" s="41"/>
      <c r="W95" s="41"/>
      <c r="X95" s="41"/>
      <c r="Y95" s="41"/>
      <c r="Z95" s="41"/>
    </row>
    <row r="96" spans="1:26" ht="12.75" customHeight="1">
      <c r="A96" s="51"/>
      <c r="B96" s="41"/>
      <c r="C96" s="41"/>
      <c r="D96" s="41"/>
      <c r="E96" s="41"/>
      <c r="F96" s="41"/>
      <c r="G96" s="41"/>
      <c r="H96" s="41"/>
      <c r="I96" s="41"/>
      <c r="J96" s="41"/>
      <c r="K96" s="41"/>
      <c r="L96" s="50"/>
      <c r="M96" s="41"/>
      <c r="N96" s="41"/>
      <c r="O96" s="41"/>
      <c r="P96" s="41"/>
      <c r="Q96" s="41"/>
      <c r="R96" s="41"/>
      <c r="S96" s="41"/>
      <c r="T96" s="41"/>
      <c r="U96" s="41"/>
      <c r="V96" s="41"/>
      <c r="W96" s="41"/>
      <c r="X96" s="41"/>
      <c r="Y96" s="41"/>
      <c r="Z96" s="41"/>
    </row>
    <row r="97" spans="1:26" ht="12.75" customHeight="1">
      <c r="A97" s="51"/>
      <c r="B97" s="41"/>
      <c r="C97" s="41"/>
      <c r="D97" s="41"/>
      <c r="E97" s="41"/>
      <c r="F97" s="41"/>
      <c r="G97" s="41"/>
      <c r="H97" s="41"/>
      <c r="I97" s="41"/>
      <c r="J97" s="41"/>
      <c r="K97" s="41"/>
      <c r="L97" s="50"/>
      <c r="M97" s="41"/>
      <c r="N97" s="41"/>
      <c r="O97" s="41"/>
      <c r="P97" s="41"/>
      <c r="Q97" s="41"/>
      <c r="R97" s="41"/>
      <c r="S97" s="41"/>
      <c r="T97" s="41"/>
      <c r="U97" s="41"/>
      <c r="V97" s="41"/>
      <c r="W97" s="41"/>
      <c r="X97" s="41"/>
      <c r="Y97" s="41"/>
      <c r="Z97" s="41"/>
    </row>
    <row r="98" spans="1:26" ht="12.75" customHeight="1">
      <c r="A98" s="51"/>
      <c r="B98" s="41"/>
      <c r="C98" s="41"/>
      <c r="D98" s="41"/>
      <c r="E98" s="41"/>
      <c r="F98" s="41"/>
      <c r="G98" s="41"/>
      <c r="H98" s="41"/>
      <c r="I98" s="41"/>
      <c r="J98" s="41"/>
      <c r="K98" s="41"/>
      <c r="L98" s="50"/>
      <c r="M98" s="41"/>
      <c r="N98" s="41"/>
      <c r="O98" s="41"/>
      <c r="P98" s="41"/>
      <c r="Q98" s="41"/>
      <c r="R98" s="41"/>
      <c r="S98" s="41"/>
      <c r="T98" s="41"/>
      <c r="U98" s="41"/>
      <c r="V98" s="41"/>
      <c r="W98" s="41"/>
      <c r="X98" s="41"/>
      <c r="Y98" s="41"/>
      <c r="Z98" s="41"/>
    </row>
    <row r="99" spans="1:26" ht="12.75" customHeight="1">
      <c r="A99" s="51"/>
      <c r="B99" s="41"/>
      <c r="C99" s="41"/>
      <c r="D99" s="41"/>
      <c r="E99" s="41"/>
      <c r="F99" s="41"/>
      <c r="G99" s="41"/>
      <c r="H99" s="41"/>
      <c r="I99" s="41"/>
      <c r="J99" s="41"/>
      <c r="K99" s="41"/>
      <c r="L99" s="50"/>
      <c r="M99" s="41"/>
      <c r="N99" s="41"/>
      <c r="O99" s="41"/>
      <c r="P99" s="41"/>
      <c r="Q99" s="41"/>
      <c r="R99" s="41"/>
      <c r="S99" s="41"/>
      <c r="T99" s="41"/>
      <c r="U99" s="41"/>
      <c r="V99" s="41"/>
      <c r="W99" s="41"/>
      <c r="X99" s="41"/>
      <c r="Y99" s="41"/>
      <c r="Z99" s="41"/>
    </row>
    <row r="100" spans="1:26" ht="12.75" customHeight="1">
      <c r="A100" s="51"/>
      <c r="B100" s="41"/>
      <c r="C100" s="41"/>
      <c r="D100" s="41"/>
      <c r="E100" s="41"/>
      <c r="F100" s="41"/>
      <c r="G100" s="41"/>
      <c r="H100" s="41"/>
      <c r="I100" s="41"/>
      <c r="J100" s="41"/>
      <c r="K100" s="41"/>
      <c r="L100" s="50"/>
      <c r="M100" s="41"/>
      <c r="N100" s="41"/>
      <c r="O100" s="41"/>
      <c r="P100" s="41"/>
      <c r="Q100" s="41"/>
      <c r="R100" s="41"/>
      <c r="S100" s="41"/>
      <c r="T100" s="41"/>
      <c r="U100" s="41"/>
      <c r="V100" s="41"/>
      <c r="W100" s="41"/>
      <c r="X100" s="41"/>
      <c r="Y100" s="41"/>
      <c r="Z100" s="41"/>
    </row>
    <row r="101" spans="1:26" ht="12.75" customHeight="1">
      <c r="A101" s="51"/>
      <c r="B101" s="41"/>
      <c r="C101" s="41"/>
      <c r="D101" s="41"/>
      <c r="E101" s="41"/>
      <c r="F101" s="41"/>
      <c r="G101" s="41"/>
      <c r="H101" s="41"/>
      <c r="I101" s="41"/>
      <c r="J101" s="41"/>
      <c r="K101" s="41"/>
      <c r="L101" s="50"/>
      <c r="M101" s="41"/>
      <c r="N101" s="41"/>
      <c r="O101" s="41"/>
      <c r="P101" s="41"/>
      <c r="Q101" s="41"/>
      <c r="R101" s="41"/>
      <c r="S101" s="41"/>
      <c r="T101" s="41"/>
      <c r="U101" s="41"/>
      <c r="V101" s="41"/>
      <c r="W101" s="41"/>
      <c r="X101" s="41"/>
      <c r="Y101" s="41"/>
      <c r="Z101" s="41"/>
    </row>
    <row r="102" spans="1:26" ht="12.75" customHeight="1">
      <c r="A102" s="51"/>
      <c r="B102" s="41"/>
      <c r="C102" s="41"/>
      <c r="D102" s="41"/>
      <c r="E102" s="41"/>
      <c r="F102" s="41"/>
      <c r="G102" s="41"/>
      <c r="H102" s="41"/>
      <c r="I102" s="41"/>
      <c r="J102" s="41"/>
      <c r="K102" s="41"/>
      <c r="L102" s="50"/>
      <c r="M102" s="41"/>
      <c r="N102" s="41"/>
      <c r="O102" s="41"/>
      <c r="P102" s="41"/>
      <c r="Q102" s="41"/>
      <c r="R102" s="41"/>
      <c r="S102" s="41"/>
      <c r="T102" s="41"/>
      <c r="U102" s="41"/>
      <c r="V102" s="41"/>
      <c r="W102" s="41"/>
      <c r="X102" s="41"/>
      <c r="Y102" s="41"/>
      <c r="Z102" s="41"/>
    </row>
    <row r="103" spans="1:26" ht="12.75" customHeight="1">
      <c r="A103" s="51"/>
      <c r="B103" s="41"/>
      <c r="C103" s="41"/>
      <c r="D103" s="41"/>
      <c r="E103" s="41"/>
      <c r="F103" s="41"/>
      <c r="G103" s="41"/>
      <c r="H103" s="41"/>
      <c r="I103" s="41"/>
      <c r="J103" s="41"/>
      <c r="K103" s="41"/>
      <c r="L103" s="50"/>
      <c r="M103" s="41"/>
      <c r="N103" s="41"/>
      <c r="O103" s="41"/>
      <c r="P103" s="41"/>
      <c r="Q103" s="41"/>
      <c r="R103" s="41"/>
      <c r="S103" s="41"/>
      <c r="T103" s="41"/>
      <c r="U103" s="41"/>
      <c r="V103" s="41"/>
      <c r="W103" s="41"/>
      <c r="X103" s="41"/>
      <c r="Y103" s="41"/>
      <c r="Z103" s="41"/>
    </row>
    <row r="104" spans="1:26" ht="12.75" customHeight="1">
      <c r="A104" s="51"/>
      <c r="B104" s="41"/>
      <c r="C104" s="41"/>
      <c r="D104" s="41"/>
      <c r="E104" s="41"/>
      <c r="F104" s="41"/>
      <c r="G104" s="41"/>
      <c r="H104" s="41"/>
      <c r="I104" s="41"/>
      <c r="J104" s="41"/>
      <c r="K104" s="41"/>
      <c r="L104" s="50"/>
      <c r="M104" s="41"/>
      <c r="N104" s="41"/>
      <c r="O104" s="41"/>
      <c r="P104" s="41"/>
      <c r="Q104" s="41"/>
      <c r="R104" s="41"/>
      <c r="S104" s="41"/>
      <c r="T104" s="41"/>
      <c r="U104" s="41"/>
      <c r="V104" s="41"/>
      <c r="W104" s="41"/>
      <c r="X104" s="41"/>
      <c r="Y104" s="41"/>
      <c r="Z104" s="41"/>
    </row>
    <row r="105" spans="1:26" ht="12.75" customHeight="1">
      <c r="A105" s="51"/>
      <c r="B105" s="41"/>
      <c r="C105" s="41"/>
      <c r="D105" s="41"/>
      <c r="E105" s="41"/>
      <c r="F105" s="41"/>
      <c r="G105" s="41"/>
      <c r="H105" s="41"/>
      <c r="I105" s="41"/>
      <c r="J105" s="41"/>
      <c r="K105" s="41"/>
      <c r="L105" s="50"/>
      <c r="M105" s="41"/>
      <c r="N105" s="41"/>
      <c r="O105" s="41"/>
      <c r="P105" s="41"/>
      <c r="Q105" s="41"/>
      <c r="R105" s="41"/>
      <c r="S105" s="41"/>
      <c r="T105" s="41"/>
      <c r="U105" s="41"/>
      <c r="V105" s="41"/>
      <c r="W105" s="41"/>
      <c r="X105" s="41"/>
      <c r="Y105" s="41"/>
      <c r="Z105" s="41"/>
    </row>
    <row r="106" spans="1:26" ht="12.75" customHeight="1">
      <c r="A106" s="51"/>
      <c r="B106" s="41"/>
      <c r="C106" s="41"/>
      <c r="D106" s="41"/>
      <c r="E106" s="41"/>
      <c r="F106" s="41"/>
      <c r="G106" s="41"/>
      <c r="H106" s="41"/>
      <c r="I106" s="41"/>
      <c r="J106" s="41"/>
      <c r="K106" s="41"/>
      <c r="L106" s="50"/>
      <c r="M106" s="41"/>
      <c r="N106" s="41"/>
      <c r="O106" s="41"/>
      <c r="P106" s="41"/>
      <c r="Q106" s="41"/>
      <c r="R106" s="41"/>
      <c r="S106" s="41"/>
      <c r="T106" s="41"/>
      <c r="U106" s="41"/>
      <c r="V106" s="41"/>
      <c r="W106" s="41"/>
      <c r="X106" s="41"/>
      <c r="Y106" s="41"/>
      <c r="Z106" s="41"/>
    </row>
    <row r="107" spans="1:26" ht="12.75" customHeight="1">
      <c r="A107" s="51"/>
      <c r="B107" s="41"/>
      <c r="C107" s="41"/>
      <c r="D107" s="41"/>
      <c r="E107" s="41"/>
      <c r="F107" s="41"/>
      <c r="G107" s="41"/>
      <c r="H107" s="41"/>
      <c r="I107" s="41"/>
      <c r="J107" s="41"/>
      <c r="K107" s="41"/>
      <c r="L107" s="50"/>
      <c r="M107" s="41"/>
      <c r="N107" s="41"/>
      <c r="O107" s="41"/>
      <c r="P107" s="41"/>
      <c r="Q107" s="41"/>
      <c r="R107" s="41"/>
      <c r="S107" s="41"/>
      <c r="T107" s="41"/>
      <c r="U107" s="41"/>
      <c r="V107" s="41"/>
      <c r="W107" s="41"/>
      <c r="X107" s="41"/>
      <c r="Y107" s="41"/>
      <c r="Z107" s="41"/>
    </row>
    <row r="108" spans="1:26" ht="12.75" customHeight="1">
      <c r="A108" s="51"/>
      <c r="B108" s="41"/>
      <c r="C108" s="41"/>
      <c r="D108" s="41"/>
      <c r="E108" s="41"/>
      <c r="F108" s="41"/>
      <c r="G108" s="41"/>
      <c r="H108" s="41"/>
      <c r="I108" s="41"/>
      <c r="J108" s="41"/>
      <c r="K108" s="41"/>
      <c r="L108" s="50"/>
      <c r="M108" s="41"/>
      <c r="N108" s="41"/>
      <c r="O108" s="41"/>
      <c r="P108" s="41"/>
      <c r="Q108" s="41"/>
      <c r="R108" s="41"/>
      <c r="S108" s="41"/>
      <c r="T108" s="41"/>
      <c r="U108" s="41"/>
      <c r="V108" s="41"/>
      <c r="W108" s="41"/>
      <c r="X108" s="41"/>
      <c r="Y108" s="41"/>
      <c r="Z108" s="41"/>
    </row>
    <row r="109" spans="1:26" ht="12.75" customHeight="1">
      <c r="A109" s="51"/>
      <c r="B109" s="41"/>
      <c r="C109" s="41"/>
      <c r="D109" s="41"/>
      <c r="E109" s="41"/>
      <c r="F109" s="41"/>
      <c r="G109" s="41"/>
      <c r="H109" s="41"/>
      <c r="I109" s="41"/>
      <c r="J109" s="41"/>
      <c r="K109" s="41"/>
      <c r="L109" s="50"/>
      <c r="M109" s="41"/>
      <c r="N109" s="41"/>
      <c r="O109" s="41"/>
      <c r="P109" s="41"/>
      <c r="Q109" s="41"/>
      <c r="R109" s="41"/>
      <c r="S109" s="41"/>
      <c r="T109" s="41"/>
      <c r="U109" s="41"/>
      <c r="V109" s="41"/>
      <c r="W109" s="41"/>
      <c r="X109" s="41"/>
      <c r="Y109" s="41"/>
      <c r="Z109" s="41"/>
    </row>
    <row r="110" spans="1:26" ht="12.75" customHeight="1">
      <c r="A110" s="51"/>
      <c r="B110" s="41"/>
      <c r="C110" s="41"/>
      <c r="D110" s="41"/>
      <c r="E110" s="41"/>
      <c r="F110" s="41"/>
      <c r="G110" s="41"/>
      <c r="H110" s="41"/>
      <c r="I110" s="41"/>
      <c r="J110" s="41"/>
      <c r="K110" s="41"/>
      <c r="L110" s="50"/>
      <c r="M110" s="41"/>
      <c r="N110" s="41"/>
      <c r="O110" s="41"/>
      <c r="P110" s="41"/>
      <c r="Q110" s="41"/>
      <c r="R110" s="41"/>
      <c r="S110" s="41"/>
      <c r="T110" s="41"/>
      <c r="U110" s="41"/>
      <c r="V110" s="41"/>
      <c r="W110" s="41"/>
      <c r="X110" s="41"/>
      <c r="Y110" s="41"/>
      <c r="Z110" s="41"/>
    </row>
    <row r="111" spans="1:26" ht="12.75" customHeight="1">
      <c r="A111" s="51"/>
      <c r="B111" s="41"/>
      <c r="C111" s="41"/>
      <c r="D111" s="41"/>
      <c r="E111" s="41"/>
      <c r="F111" s="41"/>
      <c r="G111" s="41"/>
      <c r="H111" s="41"/>
      <c r="I111" s="41"/>
      <c r="J111" s="41"/>
      <c r="K111" s="41"/>
      <c r="L111" s="50"/>
      <c r="M111" s="41"/>
      <c r="N111" s="41"/>
      <c r="O111" s="41"/>
      <c r="P111" s="41"/>
      <c r="Q111" s="41"/>
      <c r="R111" s="41"/>
      <c r="S111" s="41"/>
      <c r="T111" s="41"/>
      <c r="U111" s="41"/>
      <c r="V111" s="41"/>
      <c r="W111" s="41"/>
      <c r="X111" s="41"/>
      <c r="Y111" s="41"/>
      <c r="Z111" s="41"/>
    </row>
    <row r="112" spans="1:26" ht="12.75" customHeight="1">
      <c r="A112" s="51"/>
      <c r="B112" s="41"/>
      <c r="C112" s="41"/>
      <c r="D112" s="41"/>
      <c r="E112" s="41"/>
      <c r="F112" s="41"/>
      <c r="G112" s="41"/>
      <c r="H112" s="41"/>
      <c r="I112" s="41"/>
      <c r="J112" s="41"/>
      <c r="K112" s="41"/>
      <c r="L112" s="50"/>
      <c r="M112" s="41"/>
      <c r="N112" s="41"/>
      <c r="O112" s="41"/>
      <c r="P112" s="41"/>
      <c r="Q112" s="41"/>
      <c r="R112" s="41"/>
      <c r="S112" s="41"/>
      <c r="T112" s="41"/>
      <c r="U112" s="41"/>
      <c r="V112" s="41"/>
      <c r="W112" s="41"/>
      <c r="X112" s="41"/>
      <c r="Y112" s="41"/>
      <c r="Z112" s="41"/>
    </row>
    <row r="113" spans="1:26" ht="12.75" customHeight="1">
      <c r="A113" s="51"/>
      <c r="B113" s="41"/>
      <c r="C113" s="41"/>
      <c r="D113" s="41"/>
      <c r="E113" s="41"/>
      <c r="F113" s="41"/>
      <c r="G113" s="41"/>
      <c r="H113" s="41"/>
      <c r="I113" s="41"/>
      <c r="J113" s="41"/>
      <c r="K113" s="41"/>
      <c r="L113" s="50"/>
      <c r="M113" s="41"/>
      <c r="N113" s="41"/>
      <c r="O113" s="41"/>
      <c r="P113" s="41"/>
      <c r="Q113" s="41"/>
      <c r="R113" s="41"/>
      <c r="S113" s="41"/>
      <c r="T113" s="41"/>
      <c r="U113" s="41"/>
      <c r="V113" s="41"/>
      <c r="W113" s="41"/>
      <c r="X113" s="41"/>
      <c r="Y113" s="41"/>
      <c r="Z113" s="41"/>
    </row>
    <row r="114" spans="1:26" ht="12.75" customHeight="1">
      <c r="A114" s="51"/>
      <c r="B114" s="41"/>
      <c r="C114" s="41"/>
      <c r="D114" s="41"/>
      <c r="E114" s="41"/>
      <c r="F114" s="41"/>
      <c r="G114" s="41"/>
      <c r="H114" s="41"/>
      <c r="I114" s="41"/>
      <c r="J114" s="41"/>
      <c r="K114" s="41"/>
      <c r="L114" s="50"/>
      <c r="M114" s="41"/>
      <c r="N114" s="41"/>
      <c r="O114" s="41"/>
      <c r="P114" s="41"/>
      <c r="Q114" s="41"/>
      <c r="R114" s="41"/>
      <c r="S114" s="41"/>
      <c r="T114" s="41"/>
      <c r="U114" s="41"/>
      <c r="V114" s="41"/>
      <c r="W114" s="41"/>
      <c r="X114" s="41"/>
      <c r="Y114" s="41"/>
      <c r="Z114" s="41"/>
    </row>
    <row r="115" spans="1:26" ht="12.75" customHeight="1">
      <c r="A115" s="51"/>
      <c r="B115" s="41"/>
      <c r="C115" s="41"/>
      <c r="D115" s="41"/>
      <c r="E115" s="41"/>
      <c r="F115" s="41"/>
      <c r="G115" s="41"/>
      <c r="H115" s="41"/>
      <c r="I115" s="41"/>
      <c r="J115" s="41"/>
      <c r="K115" s="41"/>
      <c r="L115" s="50"/>
      <c r="M115" s="41"/>
      <c r="N115" s="41"/>
      <c r="O115" s="41"/>
      <c r="P115" s="41"/>
      <c r="Q115" s="41"/>
      <c r="R115" s="41"/>
      <c r="S115" s="41"/>
      <c r="T115" s="41"/>
      <c r="U115" s="41"/>
      <c r="V115" s="41"/>
      <c r="W115" s="41"/>
      <c r="X115" s="41"/>
      <c r="Y115" s="41"/>
      <c r="Z115" s="41"/>
    </row>
    <row r="116" spans="1:26" ht="12.75" customHeight="1">
      <c r="A116" s="51"/>
      <c r="B116" s="41"/>
      <c r="C116" s="41"/>
      <c r="D116" s="41"/>
      <c r="E116" s="41"/>
      <c r="F116" s="41"/>
      <c r="G116" s="41"/>
      <c r="H116" s="41"/>
      <c r="I116" s="41"/>
      <c r="J116" s="41"/>
      <c r="K116" s="41"/>
      <c r="L116" s="50"/>
      <c r="M116" s="41"/>
      <c r="N116" s="41"/>
      <c r="O116" s="41"/>
      <c r="P116" s="41"/>
      <c r="Q116" s="41"/>
      <c r="R116" s="41"/>
      <c r="S116" s="41"/>
      <c r="T116" s="41"/>
      <c r="U116" s="41"/>
      <c r="V116" s="41"/>
      <c r="W116" s="41"/>
      <c r="X116" s="41"/>
      <c r="Y116" s="41"/>
      <c r="Z116" s="41"/>
    </row>
    <row r="117" spans="1:26" ht="12.75" customHeight="1">
      <c r="A117" s="51"/>
      <c r="B117" s="41"/>
      <c r="C117" s="41"/>
      <c r="D117" s="41"/>
      <c r="E117" s="41"/>
      <c r="F117" s="41"/>
      <c r="G117" s="41"/>
      <c r="H117" s="41"/>
      <c r="I117" s="41"/>
      <c r="J117" s="41"/>
      <c r="K117" s="41"/>
      <c r="L117" s="50"/>
      <c r="M117" s="41"/>
      <c r="N117" s="41"/>
      <c r="O117" s="41"/>
      <c r="P117" s="41"/>
      <c r="Q117" s="41"/>
      <c r="R117" s="41"/>
      <c r="S117" s="41"/>
      <c r="T117" s="41"/>
      <c r="U117" s="41"/>
      <c r="V117" s="41"/>
      <c r="W117" s="41"/>
      <c r="X117" s="41"/>
      <c r="Y117" s="41"/>
      <c r="Z117" s="41"/>
    </row>
    <row r="118" spans="1:26" ht="12.75" customHeight="1">
      <c r="A118" s="51"/>
      <c r="B118" s="41"/>
      <c r="C118" s="41"/>
      <c r="D118" s="41"/>
      <c r="E118" s="41"/>
      <c r="F118" s="41"/>
      <c r="G118" s="41"/>
      <c r="H118" s="41"/>
      <c r="I118" s="41"/>
      <c r="J118" s="41"/>
      <c r="K118" s="41"/>
      <c r="L118" s="50"/>
      <c r="M118" s="41"/>
      <c r="N118" s="41"/>
      <c r="O118" s="41"/>
      <c r="P118" s="41"/>
      <c r="Q118" s="41"/>
      <c r="R118" s="41"/>
      <c r="S118" s="41"/>
      <c r="T118" s="41"/>
      <c r="U118" s="41"/>
      <c r="V118" s="41"/>
      <c r="W118" s="41"/>
      <c r="X118" s="41"/>
      <c r="Y118" s="41"/>
      <c r="Z118" s="41"/>
    </row>
    <row r="119" spans="1:26" ht="12.75" customHeight="1">
      <c r="A119" s="51"/>
      <c r="B119" s="41"/>
      <c r="C119" s="41"/>
      <c r="D119" s="41"/>
      <c r="E119" s="41"/>
      <c r="F119" s="41"/>
      <c r="G119" s="41"/>
      <c r="H119" s="41"/>
      <c r="I119" s="41"/>
      <c r="J119" s="41"/>
      <c r="K119" s="41"/>
      <c r="L119" s="50"/>
      <c r="M119" s="41"/>
      <c r="N119" s="41"/>
      <c r="O119" s="41"/>
      <c r="P119" s="41"/>
      <c r="Q119" s="41"/>
      <c r="R119" s="41"/>
      <c r="S119" s="41"/>
      <c r="T119" s="41"/>
      <c r="U119" s="41"/>
      <c r="V119" s="41"/>
      <c r="W119" s="41"/>
      <c r="X119" s="41"/>
      <c r="Y119" s="41"/>
      <c r="Z119" s="41"/>
    </row>
    <row r="120" spans="1:26" ht="12.75" customHeight="1">
      <c r="A120" s="51"/>
      <c r="B120" s="41"/>
      <c r="C120" s="41"/>
      <c r="D120" s="41"/>
      <c r="E120" s="41"/>
      <c r="F120" s="41"/>
      <c r="G120" s="41"/>
      <c r="H120" s="41"/>
      <c r="I120" s="41"/>
      <c r="J120" s="41"/>
      <c r="K120" s="41"/>
      <c r="L120" s="50"/>
      <c r="M120" s="41"/>
      <c r="N120" s="41"/>
      <c r="O120" s="41"/>
      <c r="P120" s="41"/>
      <c r="Q120" s="41"/>
      <c r="R120" s="41"/>
      <c r="S120" s="41"/>
      <c r="T120" s="41"/>
      <c r="U120" s="41"/>
      <c r="V120" s="41"/>
      <c r="W120" s="41"/>
      <c r="X120" s="41"/>
      <c r="Y120" s="41"/>
      <c r="Z120" s="41"/>
    </row>
    <row r="121" spans="1:26" ht="12.75" customHeight="1">
      <c r="A121" s="51"/>
      <c r="B121" s="41"/>
      <c r="C121" s="41"/>
      <c r="D121" s="41"/>
      <c r="E121" s="41"/>
      <c r="F121" s="41"/>
      <c r="G121" s="41"/>
      <c r="H121" s="41"/>
      <c r="I121" s="41"/>
      <c r="J121" s="41"/>
      <c r="K121" s="41"/>
      <c r="L121" s="50"/>
      <c r="M121" s="41"/>
      <c r="N121" s="41"/>
      <c r="O121" s="41"/>
      <c r="P121" s="41"/>
      <c r="Q121" s="41"/>
      <c r="R121" s="41"/>
      <c r="S121" s="41"/>
      <c r="T121" s="41"/>
      <c r="U121" s="41"/>
      <c r="V121" s="41"/>
      <c r="W121" s="41"/>
      <c r="X121" s="41"/>
      <c r="Y121" s="41"/>
      <c r="Z121" s="41"/>
    </row>
    <row r="122" spans="1:26" ht="12.75" customHeight="1">
      <c r="A122" s="51"/>
      <c r="B122" s="41"/>
      <c r="C122" s="41"/>
      <c r="D122" s="41"/>
      <c r="E122" s="41"/>
      <c r="F122" s="41"/>
      <c r="G122" s="41"/>
      <c r="H122" s="41"/>
      <c r="I122" s="41"/>
      <c r="J122" s="41"/>
      <c r="K122" s="41"/>
      <c r="L122" s="50"/>
      <c r="M122" s="41"/>
      <c r="N122" s="41"/>
      <c r="O122" s="41"/>
      <c r="P122" s="41"/>
      <c r="Q122" s="41"/>
      <c r="R122" s="41"/>
      <c r="S122" s="41"/>
      <c r="T122" s="41"/>
      <c r="U122" s="41"/>
      <c r="V122" s="41"/>
      <c r="W122" s="41"/>
      <c r="X122" s="41"/>
      <c r="Y122" s="41"/>
      <c r="Z122" s="41"/>
    </row>
    <row r="123" spans="1:26" ht="12.75" customHeight="1">
      <c r="A123" s="51"/>
      <c r="B123" s="41"/>
      <c r="C123" s="41"/>
      <c r="D123" s="41"/>
      <c r="E123" s="41"/>
      <c r="F123" s="41"/>
      <c r="G123" s="41"/>
      <c r="H123" s="41"/>
      <c r="I123" s="41"/>
      <c r="J123" s="41"/>
      <c r="K123" s="41"/>
      <c r="L123" s="50"/>
      <c r="M123" s="41"/>
      <c r="N123" s="41"/>
      <c r="O123" s="41"/>
      <c r="P123" s="41"/>
      <c r="Q123" s="41"/>
      <c r="R123" s="41"/>
      <c r="S123" s="41"/>
      <c r="T123" s="41"/>
      <c r="U123" s="41"/>
      <c r="V123" s="41"/>
      <c r="W123" s="41"/>
      <c r="X123" s="41"/>
      <c r="Y123" s="41"/>
      <c r="Z123" s="41"/>
    </row>
    <row r="124" spans="1:26" ht="12.75" customHeight="1">
      <c r="A124" s="51"/>
      <c r="B124" s="41"/>
      <c r="C124" s="41"/>
      <c r="D124" s="41"/>
      <c r="E124" s="41"/>
      <c r="F124" s="41"/>
      <c r="G124" s="41"/>
      <c r="H124" s="41"/>
      <c r="I124" s="41"/>
      <c r="J124" s="41"/>
      <c r="K124" s="41"/>
      <c r="L124" s="50"/>
      <c r="M124" s="41"/>
      <c r="N124" s="41"/>
      <c r="O124" s="41"/>
      <c r="P124" s="41"/>
      <c r="Q124" s="41"/>
      <c r="R124" s="41"/>
      <c r="S124" s="41"/>
      <c r="T124" s="41"/>
      <c r="U124" s="41"/>
      <c r="V124" s="41"/>
      <c r="W124" s="41"/>
      <c r="X124" s="41"/>
      <c r="Y124" s="41"/>
      <c r="Z124" s="41"/>
    </row>
    <row r="125" spans="1:26" ht="12.75" customHeight="1">
      <c r="A125" s="51"/>
      <c r="B125" s="41"/>
      <c r="C125" s="41"/>
      <c r="D125" s="41"/>
      <c r="E125" s="41"/>
      <c r="F125" s="41"/>
      <c r="G125" s="41"/>
      <c r="H125" s="41"/>
      <c r="I125" s="41"/>
      <c r="J125" s="41"/>
      <c r="K125" s="41"/>
      <c r="L125" s="50"/>
      <c r="M125" s="41"/>
      <c r="N125" s="41"/>
      <c r="O125" s="41"/>
      <c r="P125" s="41"/>
      <c r="Q125" s="41"/>
      <c r="R125" s="41"/>
      <c r="S125" s="41"/>
      <c r="T125" s="41"/>
      <c r="U125" s="41"/>
      <c r="V125" s="41"/>
      <c r="W125" s="41"/>
      <c r="X125" s="41"/>
      <c r="Y125" s="41"/>
      <c r="Z125" s="41"/>
    </row>
    <row r="126" spans="1:26" ht="12.75" customHeight="1">
      <c r="A126" s="51"/>
      <c r="B126" s="41"/>
      <c r="C126" s="41"/>
      <c r="D126" s="41"/>
      <c r="E126" s="41"/>
      <c r="F126" s="41"/>
      <c r="G126" s="41"/>
      <c r="H126" s="41"/>
      <c r="I126" s="41"/>
      <c r="J126" s="41"/>
      <c r="K126" s="41"/>
      <c r="L126" s="50"/>
      <c r="M126" s="41"/>
      <c r="N126" s="41"/>
      <c r="O126" s="41"/>
      <c r="P126" s="41"/>
      <c r="Q126" s="41"/>
      <c r="R126" s="41"/>
      <c r="S126" s="41"/>
      <c r="T126" s="41"/>
      <c r="U126" s="41"/>
      <c r="V126" s="41"/>
      <c r="W126" s="41"/>
      <c r="X126" s="41"/>
      <c r="Y126" s="41"/>
      <c r="Z126" s="41"/>
    </row>
    <row r="127" spans="1:26" ht="12.75" customHeight="1">
      <c r="A127" s="51"/>
      <c r="B127" s="41"/>
      <c r="C127" s="41"/>
      <c r="D127" s="41"/>
      <c r="E127" s="41"/>
      <c r="F127" s="41"/>
      <c r="G127" s="41"/>
      <c r="H127" s="41"/>
      <c r="I127" s="41"/>
      <c r="J127" s="41"/>
      <c r="K127" s="41"/>
      <c r="L127" s="50"/>
      <c r="M127" s="41"/>
      <c r="N127" s="41"/>
      <c r="O127" s="41"/>
      <c r="P127" s="41"/>
      <c r="Q127" s="41"/>
      <c r="R127" s="41"/>
      <c r="S127" s="41"/>
      <c r="T127" s="41"/>
      <c r="U127" s="41"/>
      <c r="V127" s="41"/>
      <c r="W127" s="41"/>
      <c r="X127" s="41"/>
      <c r="Y127" s="41"/>
      <c r="Z127" s="41"/>
    </row>
    <row r="128" spans="1:26" ht="12.75" customHeight="1">
      <c r="A128" s="51"/>
      <c r="B128" s="41"/>
      <c r="C128" s="41"/>
      <c r="D128" s="41"/>
      <c r="E128" s="41"/>
      <c r="F128" s="41"/>
      <c r="G128" s="41"/>
      <c r="H128" s="41"/>
      <c r="I128" s="41"/>
      <c r="J128" s="41"/>
      <c r="K128" s="41"/>
      <c r="L128" s="50"/>
      <c r="M128" s="41"/>
      <c r="N128" s="41"/>
      <c r="O128" s="41"/>
      <c r="P128" s="41"/>
      <c r="Q128" s="41"/>
      <c r="R128" s="41"/>
      <c r="S128" s="41"/>
      <c r="T128" s="41"/>
      <c r="U128" s="41"/>
      <c r="V128" s="41"/>
      <c r="W128" s="41"/>
      <c r="X128" s="41"/>
      <c r="Y128" s="41"/>
      <c r="Z128" s="41"/>
    </row>
    <row r="129" spans="1:26" ht="12.75" customHeight="1">
      <c r="A129" s="51"/>
      <c r="B129" s="41"/>
      <c r="C129" s="41"/>
      <c r="D129" s="41"/>
      <c r="E129" s="41"/>
      <c r="F129" s="41"/>
      <c r="G129" s="41"/>
      <c r="H129" s="41"/>
      <c r="I129" s="41"/>
      <c r="J129" s="41"/>
      <c r="K129" s="41"/>
      <c r="L129" s="50"/>
      <c r="M129" s="41"/>
      <c r="N129" s="41"/>
      <c r="O129" s="41"/>
      <c r="P129" s="41"/>
      <c r="Q129" s="41"/>
      <c r="R129" s="41"/>
      <c r="S129" s="41"/>
      <c r="T129" s="41"/>
      <c r="U129" s="41"/>
      <c r="V129" s="41"/>
      <c r="W129" s="41"/>
      <c r="X129" s="41"/>
      <c r="Y129" s="41"/>
      <c r="Z129" s="41"/>
    </row>
    <row r="130" spans="1:26" ht="12.75" customHeight="1">
      <c r="A130" s="51"/>
      <c r="B130" s="41"/>
      <c r="C130" s="41"/>
      <c r="D130" s="41"/>
      <c r="E130" s="41"/>
      <c r="F130" s="41"/>
      <c r="G130" s="41"/>
      <c r="H130" s="41"/>
      <c r="I130" s="41"/>
      <c r="J130" s="41"/>
      <c r="K130" s="41"/>
      <c r="L130" s="50"/>
      <c r="M130" s="41"/>
      <c r="N130" s="41"/>
      <c r="O130" s="41"/>
      <c r="P130" s="41"/>
      <c r="Q130" s="41"/>
      <c r="R130" s="41"/>
      <c r="S130" s="41"/>
      <c r="T130" s="41"/>
      <c r="U130" s="41"/>
      <c r="V130" s="41"/>
      <c r="W130" s="41"/>
      <c r="X130" s="41"/>
      <c r="Y130" s="41"/>
      <c r="Z130" s="41"/>
    </row>
    <row r="131" spans="1:26" ht="12.75" customHeight="1">
      <c r="A131" s="51"/>
      <c r="B131" s="41"/>
      <c r="C131" s="41"/>
      <c r="D131" s="41"/>
      <c r="E131" s="41"/>
      <c r="F131" s="41"/>
      <c r="G131" s="41"/>
      <c r="H131" s="41"/>
      <c r="I131" s="41"/>
      <c r="J131" s="41"/>
      <c r="K131" s="41"/>
      <c r="L131" s="50"/>
      <c r="M131" s="41"/>
      <c r="N131" s="41"/>
      <c r="O131" s="41"/>
      <c r="P131" s="41"/>
      <c r="Q131" s="41"/>
      <c r="R131" s="41"/>
      <c r="S131" s="41"/>
      <c r="T131" s="41"/>
      <c r="U131" s="41"/>
      <c r="V131" s="41"/>
      <c r="W131" s="41"/>
      <c r="X131" s="41"/>
      <c r="Y131" s="41"/>
      <c r="Z131" s="41"/>
    </row>
    <row r="132" spans="1:26" ht="12.75" customHeight="1">
      <c r="A132" s="51"/>
      <c r="B132" s="41"/>
      <c r="C132" s="41"/>
      <c r="D132" s="41"/>
      <c r="E132" s="41"/>
      <c r="F132" s="41"/>
      <c r="G132" s="41"/>
      <c r="H132" s="41"/>
      <c r="I132" s="41"/>
      <c r="J132" s="41"/>
      <c r="K132" s="41"/>
      <c r="L132" s="50"/>
      <c r="M132" s="41"/>
      <c r="N132" s="41"/>
      <c r="O132" s="41"/>
      <c r="P132" s="41"/>
      <c r="Q132" s="41"/>
      <c r="R132" s="41"/>
      <c r="S132" s="41"/>
      <c r="T132" s="41"/>
      <c r="U132" s="41"/>
      <c r="V132" s="41"/>
      <c r="W132" s="41"/>
      <c r="X132" s="41"/>
      <c r="Y132" s="41"/>
      <c r="Z132" s="41"/>
    </row>
    <row r="133" spans="1:26" ht="12.75" customHeight="1">
      <c r="A133" s="51"/>
      <c r="B133" s="41"/>
      <c r="C133" s="41"/>
      <c r="D133" s="41"/>
      <c r="E133" s="41"/>
      <c r="F133" s="41"/>
      <c r="G133" s="41"/>
      <c r="H133" s="41"/>
      <c r="I133" s="41"/>
      <c r="J133" s="41"/>
      <c r="K133" s="41"/>
      <c r="L133" s="50"/>
      <c r="M133" s="41"/>
      <c r="N133" s="41"/>
      <c r="O133" s="41"/>
      <c r="P133" s="41"/>
      <c r="Q133" s="41"/>
      <c r="R133" s="41"/>
      <c r="S133" s="41"/>
      <c r="T133" s="41"/>
      <c r="U133" s="41"/>
      <c r="V133" s="41"/>
      <c r="W133" s="41"/>
      <c r="X133" s="41"/>
      <c r="Y133" s="41"/>
      <c r="Z133" s="41"/>
    </row>
    <row r="134" spans="1:26" ht="12.75" customHeight="1">
      <c r="A134" s="51"/>
      <c r="B134" s="41"/>
      <c r="C134" s="41"/>
      <c r="D134" s="41"/>
      <c r="E134" s="41"/>
      <c r="F134" s="41"/>
      <c r="G134" s="41"/>
      <c r="H134" s="41"/>
      <c r="I134" s="41"/>
      <c r="J134" s="41"/>
      <c r="K134" s="41"/>
      <c r="L134" s="50"/>
      <c r="M134" s="41"/>
      <c r="N134" s="41"/>
      <c r="O134" s="41"/>
      <c r="P134" s="41"/>
      <c r="Q134" s="41"/>
      <c r="R134" s="41"/>
      <c r="S134" s="41"/>
      <c r="T134" s="41"/>
      <c r="U134" s="41"/>
      <c r="V134" s="41"/>
      <c r="W134" s="41"/>
      <c r="X134" s="41"/>
      <c r="Y134" s="41"/>
      <c r="Z134" s="41"/>
    </row>
    <row r="135" spans="1:26" ht="12.75" customHeight="1">
      <c r="A135" s="51"/>
      <c r="B135" s="41"/>
      <c r="C135" s="41"/>
      <c r="D135" s="41"/>
      <c r="E135" s="41"/>
      <c r="F135" s="41"/>
      <c r="G135" s="41"/>
      <c r="H135" s="41"/>
      <c r="I135" s="41"/>
      <c r="J135" s="41"/>
      <c r="K135" s="41"/>
      <c r="L135" s="50"/>
      <c r="M135" s="41"/>
      <c r="N135" s="41"/>
      <c r="O135" s="41"/>
      <c r="P135" s="41"/>
      <c r="Q135" s="41"/>
      <c r="R135" s="41"/>
      <c r="S135" s="41"/>
      <c r="T135" s="41"/>
      <c r="U135" s="41"/>
      <c r="V135" s="41"/>
      <c r="W135" s="41"/>
      <c r="X135" s="41"/>
      <c r="Y135" s="41"/>
      <c r="Z135" s="41"/>
    </row>
    <row r="136" spans="1:26" ht="12.75" customHeight="1">
      <c r="A136" s="51"/>
      <c r="B136" s="41"/>
      <c r="C136" s="41"/>
      <c r="D136" s="41"/>
      <c r="E136" s="41"/>
      <c r="F136" s="41"/>
      <c r="G136" s="41"/>
      <c r="H136" s="41"/>
      <c r="I136" s="41"/>
      <c r="J136" s="41"/>
      <c r="K136" s="41"/>
      <c r="L136" s="50"/>
      <c r="M136" s="41"/>
      <c r="N136" s="41"/>
      <c r="O136" s="41"/>
      <c r="P136" s="41"/>
      <c r="Q136" s="41"/>
      <c r="R136" s="41"/>
      <c r="S136" s="41"/>
      <c r="T136" s="41"/>
      <c r="U136" s="41"/>
      <c r="V136" s="41"/>
      <c r="W136" s="41"/>
      <c r="X136" s="41"/>
      <c r="Y136" s="41"/>
      <c r="Z136" s="41"/>
    </row>
    <row r="137" spans="1:26" ht="12.75" customHeight="1">
      <c r="A137" s="51"/>
      <c r="B137" s="41"/>
      <c r="C137" s="41"/>
      <c r="D137" s="41"/>
      <c r="E137" s="41"/>
      <c r="F137" s="41"/>
      <c r="G137" s="41"/>
      <c r="H137" s="41"/>
      <c r="I137" s="41"/>
      <c r="J137" s="41"/>
      <c r="K137" s="41"/>
      <c r="L137" s="50"/>
      <c r="M137" s="41"/>
      <c r="N137" s="41"/>
      <c r="O137" s="41"/>
      <c r="P137" s="41"/>
      <c r="Q137" s="41"/>
      <c r="R137" s="41"/>
      <c r="S137" s="41"/>
      <c r="T137" s="41"/>
      <c r="U137" s="41"/>
      <c r="V137" s="41"/>
      <c r="W137" s="41"/>
      <c r="X137" s="41"/>
      <c r="Y137" s="41"/>
      <c r="Z137" s="41"/>
    </row>
    <row r="138" spans="1:26" ht="12.75" customHeight="1">
      <c r="A138" s="51"/>
      <c r="B138" s="41"/>
      <c r="C138" s="41"/>
      <c r="D138" s="41"/>
      <c r="E138" s="41"/>
      <c r="F138" s="41"/>
      <c r="G138" s="41"/>
      <c r="H138" s="41"/>
      <c r="I138" s="41"/>
      <c r="J138" s="41"/>
      <c r="K138" s="41"/>
      <c r="L138" s="50"/>
      <c r="M138" s="41"/>
      <c r="N138" s="41"/>
      <c r="O138" s="41"/>
      <c r="P138" s="41"/>
      <c r="Q138" s="41"/>
      <c r="R138" s="41"/>
      <c r="S138" s="41"/>
      <c r="T138" s="41"/>
      <c r="U138" s="41"/>
      <c r="V138" s="41"/>
      <c r="W138" s="41"/>
      <c r="X138" s="41"/>
      <c r="Y138" s="41"/>
      <c r="Z138" s="41"/>
    </row>
    <row r="139" spans="1:26" ht="12.75" customHeight="1">
      <c r="A139" s="51"/>
      <c r="B139" s="41"/>
      <c r="C139" s="41"/>
      <c r="D139" s="41"/>
      <c r="E139" s="41"/>
      <c r="F139" s="41"/>
      <c r="G139" s="41"/>
      <c r="H139" s="41"/>
      <c r="I139" s="41"/>
      <c r="J139" s="41"/>
      <c r="K139" s="41"/>
      <c r="L139" s="50"/>
      <c r="M139" s="41"/>
      <c r="N139" s="41"/>
      <c r="O139" s="41"/>
      <c r="P139" s="41"/>
      <c r="Q139" s="41"/>
      <c r="R139" s="41"/>
      <c r="S139" s="41"/>
      <c r="T139" s="41"/>
      <c r="U139" s="41"/>
      <c r="V139" s="41"/>
      <c r="W139" s="41"/>
      <c r="X139" s="41"/>
      <c r="Y139" s="41"/>
      <c r="Z139" s="41"/>
    </row>
    <row r="140" spans="1:26" ht="12.75" customHeight="1">
      <c r="A140" s="51"/>
      <c r="B140" s="41"/>
      <c r="C140" s="41"/>
      <c r="D140" s="41"/>
      <c r="E140" s="41"/>
      <c r="F140" s="41"/>
      <c r="G140" s="41"/>
      <c r="H140" s="41"/>
      <c r="I140" s="41"/>
      <c r="J140" s="41"/>
      <c r="K140" s="41"/>
      <c r="L140" s="50"/>
      <c r="M140" s="41"/>
      <c r="N140" s="41"/>
      <c r="O140" s="41"/>
      <c r="P140" s="41"/>
      <c r="Q140" s="41"/>
      <c r="R140" s="41"/>
      <c r="S140" s="41"/>
      <c r="T140" s="41"/>
      <c r="U140" s="41"/>
      <c r="V140" s="41"/>
      <c r="W140" s="41"/>
      <c r="X140" s="41"/>
      <c r="Y140" s="41"/>
      <c r="Z140" s="41"/>
    </row>
    <row r="141" spans="1:26" ht="12.75" customHeight="1">
      <c r="A141" s="51"/>
      <c r="B141" s="41"/>
      <c r="C141" s="41"/>
      <c r="D141" s="41"/>
      <c r="E141" s="41"/>
      <c r="F141" s="41"/>
      <c r="G141" s="41"/>
      <c r="H141" s="41"/>
      <c r="I141" s="41"/>
      <c r="J141" s="41"/>
      <c r="K141" s="41"/>
      <c r="L141" s="50"/>
      <c r="M141" s="41"/>
      <c r="N141" s="41"/>
      <c r="O141" s="41"/>
      <c r="P141" s="41"/>
      <c r="Q141" s="41"/>
      <c r="R141" s="41"/>
      <c r="S141" s="41"/>
      <c r="T141" s="41"/>
      <c r="U141" s="41"/>
      <c r="V141" s="41"/>
      <c r="W141" s="41"/>
      <c r="X141" s="41"/>
      <c r="Y141" s="41"/>
      <c r="Z141" s="41"/>
    </row>
    <row r="142" spans="1:26" ht="12.75" customHeight="1">
      <c r="A142" s="51"/>
      <c r="B142" s="41"/>
      <c r="C142" s="41"/>
      <c r="D142" s="41"/>
      <c r="E142" s="41"/>
      <c r="F142" s="41"/>
      <c r="G142" s="41"/>
      <c r="H142" s="41"/>
      <c r="I142" s="41"/>
      <c r="J142" s="41"/>
      <c r="K142" s="41"/>
      <c r="L142" s="50"/>
      <c r="M142" s="41"/>
      <c r="N142" s="41"/>
      <c r="O142" s="41"/>
      <c r="P142" s="41"/>
      <c r="Q142" s="41"/>
      <c r="R142" s="41"/>
      <c r="S142" s="41"/>
      <c r="T142" s="41"/>
      <c r="U142" s="41"/>
      <c r="V142" s="41"/>
      <c r="W142" s="41"/>
      <c r="X142" s="41"/>
      <c r="Y142" s="41"/>
      <c r="Z142" s="41"/>
    </row>
    <row r="143" spans="1:26" ht="12.75" customHeight="1">
      <c r="A143" s="51"/>
      <c r="B143" s="41"/>
      <c r="C143" s="41"/>
      <c r="D143" s="41"/>
      <c r="E143" s="41"/>
      <c r="F143" s="41"/>
      <c r="G143" s="41"/>
      <c r="H143" s="41"/>
      <c r="I143" s="41"/>
      <c r="J143" s="41"/>
      <c r="K143" s="41"/>
      <c r="L143" s="50"/>
      <c r="M143" s="41"/>
      <c r="N143" s="41"/>
      <c r="O143" s="41"/>
      <c r="P143" s="41"/>
      <c r="Q143" s="41"/>
      <c r="R143" s="41"/>
      <c r="S143" s="41"/>
      <c r="T143" s="41"/>
      <c r="U143" s="41"/>
      <c r="V143" s="41"/>
      <c r="W143" s="41"/>
      <c r="X143" s="41"/>
      <c r="Y143" s="41"/>
      <c r="Z143" s="41"/>
    </row>
    <row r="144" spans="1:26" ht="12.75" customHeight="1">
      <c r="A144" s="51"/>
      <c r="B144" s="41"/>
      <c r="C144" s="41"/>
      <c r="D144" s="41"/>
      <c r="E144" s="41"/>
      <c r="F144" s="41"/>
      <c r="G144" s="41"/>
      <c r="H144" s="41"/>
      <c r="I144" s="41"/>
      <c r="J144" s="41"/>
      <c r="K144" s="41"/>
      <c r="L144" s="50"/>
      <c r="M144" s="41"/>
      <c r="N144" s="41"/>
      <c r="O144" s="41"/>
      <c r="P144" s="41"/>
      <c r="Q144" s="41"/>
      <c r="R144" s="41"/>
      <c r="S144" s="41"/>
      <c r="T144" s="41"/>
      <c r="U144" s="41"/>
      <c r="V144" s="41"/>
      <c r="W144" s="41"/>
      <c r="X144" s="41"/>
      <c r="Y144" s="41"/>
      <c r="Z144" s="41"/>
    </row>
    <row r="145" spans="1:26" ht="12.75" customHeight="1">
      <c r="A145" s="51"/>
      <c r="B145" s="41"/>
      <c r="C145" s="41"/>
      <c r="D145" s="41"/>
      <c r="E145" s="41"/>
      <c r="F145" s="41"/>
      <c r="G145" s="41"/>
      <c r="H145" s="41"/>
      <c r="I145" s="41"/>
      <c r="J145" s="41"/>
      <c r="K145" s="41"/>
      <c r="L145" s="50"/>
      <c r="M145" s="41"/>
      <c r="N145" s="41"/>
      <c r="O145" s="41"/>
      <c r="P145" s="41"/>
      <c r="Q145" s="41"/>
      <c r="R145" s="41"/>
      <c r="S145" s="41"/>
      <c r="T145" s="41"/>
      <c r="U145" s="41"/>
      <c r="V145" s="41"/>
      <c r="W145" s="41"/>
      <c r="X145" s="41"/>
      <c r="Y145" s="41"/>
      <c r="Z145" s="41"/>
    </row>
    <row r="146" spans="1:26" ht="12.75" customHeight="1">
      <c r="A146" s="51"/>
      <c r="B146" s="41"/>
      <c r="C146" s="41"/>
      <c r="D146" s="41"/>
      <c r="E146" s="41"/>
      <c r="F146" s="41"/>
      <c r="G146" s="41"/>
      <c r="H146" s="41"/>
      <c r="I146" s="41"/>
      <c r="J146" s="41"/>
      <c r="K146" s="41"/>
      <c r="L146" s="50"/>
      <c r="M146" s="41"/>
      <c r="N146" s="41"/>
      <c r="O146" s="41"/>
      <c r="P146" s="41"/>
      <c r="Q146" s="41"/>
      <c r="R146" s="41"/>
      <c r="S146" s="41"/>
      <c r="T146" s="41"/>
      <c r="U146" s="41"/>
      <c r="V146" s="41"/>
      <c r="W146" s="41"/>
      <c r="X146" s="41"/>
      <c r="Y146" s="41"/>
      <c r="Z146" s="41"/>
    </row>
    <row r="147" spans="1:26" ht="12.75" customHeight="1">
      <c r="A147" s="51"/>
      <c r="B147" s="41"/>
      <c r="C147" s="41"/>
      <c r="D147" s="41"/>
      <c r="E147" s="41"/>
      <c r="F147" s="41"/>
      <c r="G147" s="41"/>
      <c r="H147" s="41"/>
      <c r="I147" s="41"/>
      <c r="J147" s="41"/>
      <c r="K147" s="41"/>
      <c r="L147" s="50"/>
      <c r="M147" s="41"/>
      <c r="N147" s="41"/>
      <c r="O147" s="41"/>
      <c r="P147" s="41"/>
      <c r="Q147" s="41"/>
      <c r="R147" s="41"/>
      <c r="S147" s="41"/>
      <c r="T147" s="41"/>
      <c r="U147" s="41"/>
      <c r="V147" s="41"/>
      <c r="W147" s="41"/>
      <c r="X147" s="41"/>
      <c r="Y147" s="41"/>
      <c r="Z147" s="41"/>
    </row>
    <row r="148" spans="1:26" ht="12.75" customHeight="1">
      <c r="A148" s="51"/>
      <c r="B148" s="41"/>
      <c r="C148" s="41"/>
      <c r="D148" s="41"/>
      <c r="E148" s="41"/>
      <c r="F148" s="41"/>
      <c r="G148" s="41"/>
      <c r="H148" s="41"/>
      <c r="I148" s="41"/>
      <c r="J148" s="41"/>
      <c r="K148" s="41"/>
      <c r="L148" s="50"/>
      <c r="M148" s="41"/>
      <c r="N148" s="41"/>
      <c r="O148" s="41"/>
      <c r="P148" s="41"/>
      <c r="Q148" s="41"/>
      <c r="R148" s="41"/>
      <c r="S148" s="41"/>
      <c r="T148" s="41"/>
      <c r="U148" s="41"/>
      <c r="V148" s="41"/>
      <c r="W148" s="41"/>
      <c r="X148" s="41"/>
      <c r="Y148" s="41"/>
      <c r="Z148" s="41"/>
    </row>
    <row r="149" spans="1:26" ht="12.75" customHeight="1">
      <c r="A149" s="51"/>
      <c r="B149" s="41"/>
      <c r="C149" s="41"/>
      <c r="D149" s="41"/>
      <c r="E149" s="41"/>
      <c r="F149" s="41"/>
      <c r="G149" s="41"/>
      <c r="H149" s="41"/>
      <c r="I149" s="41"/>
      <c r="J149" s="41"/>
      <c r="K149" s="41"/>
      <c r="L149" s="50"/>
      <c r="M149" s="41"/>
      <c r="N149" s="41"/>
      <c r="O149" s="41"/>
      <c r="P149" s="41"/>
      <c r="Q149" s="41"/>
      <c r="R149" s="41"/>
      <c r="S149" s="41"/>
      <c r="T149" s="41"/>
      <c r="U149" s="41"/>
      <c r="V149" s="41"/>
      <c r="W149" s="41"/>
      <c r="X149" s="41"/>
      <c r="Y149" s="41"/>
      <c r="Z149" s="41"/>
    </row>
    <row r="150" spans="1:26" ht="12.75" customHeight="1">
      <c r="A150" s="51"/>
      <c r="B150" s="41"/>
      <c r="C150" s="41"/>
      <c r="D150" s="41"/>
      <c r="E150" s="41"/>
      <c r="F150" s="41"/>
      <c r="G150" s="41"/>
      <c r="H150" s="41"/>
      <c r="I150" s="41"/>
      <c r="J150" s="41"/>
      <c r="K150" s="41"/>
      <c r="L150" s="50"/>
      <c r="M150" s="41"/>
      <c r="N150" s="41"/>
      <c r="O150" s="41"/>
      <c r="P150" s="41"/>
      <c r="Q150" s="41"/>
      <c r="R150" s="41"/>
      <c r="S150" s="41"/>
      <c r="T150" s="41"/>
      <c r="U150" s="41"/>
      <c r="V150" s="41"/>
      <c r="W150" s="41"/>
      <c r="X150" s="41"/>
      <c r="Y150" s="41"/>
      <c r="Z150" s="41"/>
    </row>
    <row r="151" spans="1:26" ht="12.75" customHeight="1">
      <c r="A151" s="51"/>
      <c r="B151" s="41"/>
      <c r="C151" s="41"/>
      <c r="D151" s="41"/>
      <c r="E151" s="41"/>
      <c r="F151" s="41"/>
      <c r="G151" s="41"/>
      <c r="H151" s="41"/>
      <c r="I151" s="41"/>
      <c r="J151" s="41"/>
      <c r="K151" s="41"/>
      <c r="L151" s="50"/>
      <c r="M151" s="41"/>
      <c r="N151" s="41"/>
      <c r="O151" s="41"/>
      <c r="P151" s="41"/>
      <c r="Q151" s="41"/>
      <c r="R151" s="41"/>
      <c r="S151" s="41"/>
      <c r="T151" s="41"/>
      <c r="U151" s="41"/>
      <c r="V151" s="41"/>
      <c r="W151" s="41"/>
      <c r="X151" s="41"/>
      <c r="Y151" s="41"/>
      <c r="Z151" s="41"/>
    </row>
    <row r="152" spans="1:26" ht="12.75" customHeight="1">
      <c r="A152" s="51"/>
      <c r="B152" s="41"/>
      <c r="C152" s="41"/>
      <c r="D152" s="41"/>
      <c r="E152" s="41"/>
      <c r="F152" s="41"/>
      <c r="G152" s="41"/>
      <c r="H152" s="41"/>
      <c r="I152" s="41"/>
      <c r="J152" s="41"/>
      <c r="K152" s="41"/>
      <c r="L152" s="50"/>
      <c r="M152" s="41"/>
      <c r="N152" s="41"/>
      <c r="O152" s="41"/>
      <c r="P152" s="41"/>
      <c r="Q152" s="41"/>
      <c r="R152" s="41"/>
      <c r="S152" s="41"/>
      <c r="T152" s="41"/>
      <c r="U152" s="41"/>
      <c r="V152" s="41"/>
      <c r="W152" s="41"/>
      <c r="X152" s="41"/>
      <c r="Y152" s="41"/>
      <c r="Z152" s="41"/>
    </row>
    <row r="153" spans="1:26" ht="12.75" customHeight="1">
      <c r="A153" s="51"/>
      <c r="B153" s="41"/>
      <c r="C153" s="41"/>
      <c r="D153" s="41"/>
      <c r="E153" s="41"/>
      <c r="F153" s="41"/>
      <c r="G153" s="41"/>
      <c r="H153" s="41"/>
      <c r="I153" s="41"/>
      <c r="J153" s="41"/>
      <c r="K153" s="41"/>
      <c r="L153" s="50"/>
      <c r="M153" s="41"/>
      <c r="N153" s="41"/>
      <c r="O153" s="41"/>
      <c r="P153" s="41"/>
      <c r="Q153" s="41"/>
      <c r="R153" s="41"/>
      <c r="S153" s="41"/>
      <c r="T153" s="41"/>
      <c r="U153" s="41"/>
      <c r="V153" s="41"/>
      <c r="W153" s="41"/>
      <c r="X153" s="41"/>
      <c r="Y153" s="41"/>
      <c r="Z153" s="41"/>
    </row>
    <row r="154" spans="1:26" ht="12.75" customHeight="1">
      <c r="A154" s="51"/>
      <c r="B154" s="41"/>
      <c r="C154" s="41"/>
      <c r="D154" s="41"/>
      <c r="E154" s="41"/>
      <c r="F154" s="41"/>
      <c r="G154" s="41"/>
      <c r="H154" s="41"/>
      <c r="I154" s="41"/>
      <c r="J154" s="41"/>
      <c r="K154" s="41"/>
      <c r="L154" s="50"/>
      <c r="M154" s="41"/>
      <c r="N154" s="41"/>
      <c r="O154" s="41"/>
      <c r="P154" s="41"/>
      <c r="Q154" s="41"/>
      <c r="R154" s="41"/>
      <c r="S154" s="41"/>
      <c r="T154" s="41"/>
      <c r="U154" s="41"/>
      <c r="V154" s="41"/>
      <c r="W154" s="41"/>
      <c r="X154" s="41"/>
      <c r="Y154" s="41"/>
      <c r="Z154" s="41"/>
    </row>
    <row r="155" spans="1:26" ht="12.75" customHeight="1">
      <c r="A155" s="51"/>
      <c r="B155" s="41"/>
      <c r="C155" s="41"/>
      <c r="D155" s="41"/>
      <c r="E155" s="41"/>
      <c r="F155" s="41"/>
      <c r="G155" s="41"/>
      <c r="H155" s="41"/>
      <c r="I155" s="41"/>
      <c r="J155" s="41"/>
      <c r="K155" s="41"/>
      <c r="L155" s="50"/>
      <c r="M155" s="41"/>
      <c r="N155" s="41"/>
      <c r="O155" s="41"/>
      <c r="P155" s="41"/>
      <c r="Q155" s="41"/>
      <c r="R155" s="41"/>
      <c r="S155" s="41"/>
      <c r="T155" s="41"/>
      <c r="U155" s="41"/>
      <c r="V155" s="41"/>
      <c r="W155" s="41"/>
      <c r="X155" s="41"/>
      <c r="Y155" s="41"/>
      <c r="Z155" s="41"/>
    </row>
    <row r="156" spans="1:26" ht="12.75" customHeight="1">
      <c r="A156" s="51"/>
      <c r="B156" s="41"/>
      <c r="C156" s="41"/>
      <c r="D156" s="41"/>
      <c r="E156" s="41"/>
      <c r="F156" s="41"/>
      <c r="G156" s="41"/>
      <c r="H156" s="41"/>
      <c r="I156" s="41"/>
      <c r="J156" s="41"/>
      <c r="K156" s="41"/>
      <c r="L156" s="50"/>
      <c r="M156" s="41"/>
      <c r="N156" s="41"/>
      <c r="O156" s="41"/>
      <c r="P156" s="41"/>
      <c r="Q156" s="41"/>
      <c r="R156" s="41"/>
      <c r="S156" s="41"/>
      <c r="T156" s="41"/>
      <c r="U156" s="41"/>
      <c r="V156" s="41"/>
      <c r="W156" s="41"/>
      <c r="X156" s="41"/>
      <c r="Y156" s="41"/>
      <c r="Z156" s="41"/>
    </row>
    <row r="157" spans="1:26" ht="12.75" customHeight="1">
      <c r="A157" s="51"/>
      <c r="B157" s="41"/>
      <c r="C157" s="41"/>
      <c r="D157" s="41"/>
      <c r="E157" s="41"/>
      <c r="F157" s="41"/>
      <c r="G157" s="41"/>
      <c r="H157" s="41"/>
      <c r="I157" s="41"/>
      <c r="J157" s="41"/>
      <c r="K157" s="41"/>
      <c r="L157" s="50"/>
      <c r="M157" s="41"/>
      <c r="N157" s="41"/>
      <c r="O157" s="41"/>
      <c r="P157" s="41"/>
      <c r="Q157" s="41"/>
      <c r="R157" s="41"/>
      <c r="S157" s="41"/>
      <c r="T157" s="41"/>
      <c r="U157" s="41"/>
      <c r="V157" s="41"/>
      <c r="W157" s="41"/>
      <c r="X157" s="41"/>
      <c r="Y157" s="41"/>
      <c r="Z157" s="41"/>
    </row>
    <row r="158" spans="1:26" ht="12.75" customHeight="1">
      <c r="A158" s="51"/>
      <c r="B158" s="41"/>
      <c r="C158" s="41"/>
      <c r="D158" s="41"/>
      <c r="E158" s="41"/>
      <c r="F158" s="41"/>
      <c r="G158" s="41"/>
      <c r="H158" s="41"/>
      <c r="I158" s="41"/>
      <c r="J158" s="41"/>
      <c r="K158" s="41"/>
      <c r="L158" s="50"/>
      <c r="M158" s="41"/>
      <c r="N158" s="41"/>
      <c r="O158" s="41"/>
      <c r="P158" s="41"/>
      <c r="Q158" s="41"/>
      <c r="R158" s="41"/>
      <c r="S158" s="41"/>
      <c r="T158" s="41"/>
      <c r="U158" s="41"/>
      <c r="V158" s="41"/>
      <c r="W158" s="41"/>
      <c r="X158" s="41"/>
      <c r="Y158" s="41"/>
      <c r="Z158" s="41"/>
    </row>
    <row r="159" spans="1:26" ht="12.75" customHeight="1">
      <c r="A159" s="51"/>
      <c r="B159" s="41"/>
      <c r="C159" s="41"/>
      <c r="D159" s="41"/>
      <c r="E159" s="41"/>
      <c r="F159" s="41"/>
      <c r="G159" s="41"/>
      <c r="H159" s="41"/>
      <c r="I159" s="41"/>
      <c r="J159" s="41"/>
      <c r="K159" s="41"/>
      <c r="L159" s="50"/>
      <c r="M159" s="41"/>
      <c r="N159" s="41"/>
      <c r="O159" s="41"/>
      <c r="P159" s="41"/>
      <c r="Q159" s="41"/>
      <c r="R159" s="41"/>
      <c r="S159" s="41"/>
      <c r="T159" s="41"/>
      <c r="U159" s="41"/>
      <c r="V159" s="41"/>
      <c r="W159" s="41"/>
      <c r="X159" s="41"/>
      <c r="Y159" s="41"/>
      <c r="Z159" s="41"/>
    </row>
    <row r="160" spans="1:26" ht="12.75" customHeight="1">
      <c r="A160" s="51"/>
      <c r="B160" s="41"/>
      <c r="C160" s="41"/>
      <c r="D160" s="41"/>
      <c r="E160" s="41"/>
      <c r="F160" s="41"/>
      <c r="G160" s="41"/>
      <c r="H160" s="41"/>
      <c r="I160" s="41"/>
      <c r="J160" s="41"/>
      <c r="K160" s="41"/>
      <c r="L160" s="50"/>
      <c r="M160" s="41"/>
      <c r="N160" s="41"/>
      <c r="O160" s="41"/>
      <c r="P160" s="41"/>
      <c r="Q160" s="41"/>
      <c r="R160" s="41"/>
      <c r="S160" s="41"/>
      <c r="T160" s="41"/>
      <c r="U160" s="41"/>
      <c r="V160" s="41"/>
      <c r="W160" s="41"/>
      <c r="X160" s="41"/>
      <c r="Y160" s="41"/>
      <c r="Z160" s="41"/>
    </row>
    <row r="161" spans="1:26" ht="12.75" customHeight="1">
      <c r="A161" s="51"/>
      <c r="B161" s="41"/>
      <c r="C161" s="41"/>
      <c r="D161" s="41"/>
      <c r="E161" s="41"/>
      <c r="F161" s="41"/>
      <c r="G161" s="41"/>
      <c r="H161" s="41"/>
      <c r="I161" s="41"/>
      <c r="J161" s="41"/>
      <c r="K161" s="41"/>
      <c r="L161" s="50"/>
      <c r="M161" s="41"/>
      <c r="N161" s="41"/>
      <c r="O161" s="41"/>
      <c r="P161" s="41"/>
      <c r="Q161" s="41"/>
      <c r="R161" s="41"/>
      <c r="S161" s="41"/>
      <c r="T161" s="41"/>
      <c r="U161" s="41"/>
      <c r="V161" s="41"/>
      <c r="W161" s="41"/>
      <c r="X161" s="41"/>
      <c r="Y161" s="41"/>
      <c r="Z161" s="41"/>
    </row>
    <row r="162" spans="1:26" ht="12.75" customHeight="1">
      <c r="A162" s="51"/>
      <c r="B162" s="41"/>
      <c r="C162" s="41"/>
      <c r="D162" s="41"/>
      <c r="E162" s="41"/>
      <c r="F162" s="41"/>
      <c r="G162" s="41"/>
      <c r="H162" s="41"/>
      <c r="I162" s="41"/>
      <c r="J162" s="41"/>
      <c r="K162" s="41"/>
      <c r="L162" s="50"/>
      <c r="M162" s="41"/>
      <c r="N162" s="41"/>
      <c r="O162" s="41"/>
      <c r="P162" s="41"/>
      <c r="Q162" s="41"/>
      <c r="R162" s="41"/>
      <c r="S162" s="41"/>
      <c r="T162" s="41"/>
      <c r="U162" s="41"/>
      <c r="V162" s="41"/>
      <c r="W162" s="41"/>
      <c r="X162" s="41"/>
      <c r="Y162" s="41"/>
      <c r="Z162" s="41"/>
    </row>
    <row r="163" spans="1:26" ht="12.75" customHeight="1">
      <c r="A163" s="51"/>
      <c r="B163" s="41"/>
      <c r="C163" s="41"/>
      <c r="D163" s="41"/>
      <c r="E163" s="41"/>
      <c r="F163" s="41"/>
      <c r="G163" s="41"/>
      <c r="H163" s="41"/>
      <c r="I163" s="41"/>
      <c r="J163" s="41"/>
      <c r="K163" s="41"/>
      <c r="L163" s="50"/>
      <c r="M163" s="41"/>
      <c r="N163" s="41"/>
      <c r="O163" s="41"/>
      <c r="P163" s="41"/>
      <c r="Q163" s="41"/>
      <c r="R163" s="41"/>
      <c r="S163" s="41"/>
      <c r="T163" s="41"/>
      <c r="U163" s="41"/>
      <c r="V163" s="41"/>
      <c r="W163" s="41"/>
      <c r="X163" s="41"/>
      <c r="Y163" s="41"/>
      <c r="Z163" s="41"/>
    </row>
    <row r="164" spans="1:26" ht="12.75" customHeight="1">
      <c r="A164" s="51"/>
      <c r="B164" s="41"/>
      <c r="C164" s="41"/>
      <c r="D164" s="41"/>
      <c r="E164" s="41"/>
      <c r="F164" s="41"/>
      <c r="G164" s="41"/>
      <c r="H164" s="41"/>
      <c r="I164" s="41"/>
      <c r="J164" s="41"/>
      <c r="K164" s="41"/>
      <c r="L164" s="50"/>
      <c r="M164" s="41"/>
      <c r="N164" s="41"/>
      <c r="O164" s="41"/>
      <c r="P164" s="41"/>
      <c r="Q164" s="41"/>
      <c r="R164" s="41"/>
      <c r="S164" s="41"/>
      <c r="T164" s="41"/>
      <c r="U164" s="41"/>
      <c r="V164" s="41"/>
      <c r="W164" s="41"/>
      <c r="X164" s="41"/>
      <c r="Y164" s="41"/>
      <c r="Z164" s="41"/>
    </row>
    <row r="165" spans="1:26" ht="12.75" customHeight="1">
      <c r="A165" s="51"/>
      <c r="B165" s="41"/>
      <c r="C165" s="41"/>
      <c r="D165" s="41"/>
      <c r="E165" s="41"/>
      <c r="F165" s="41"/>
      <c r="G165" s="41"/>
      <c r="H165" s="41"/>
      <c r="I165" s="41"/>
      <c r="J165" s="41"/>
      <c r="K165" s="41"/>
      <c r="L165" s="50"/>
      <c r="M165" s="41"/>
      <c r="N165" s="41"/>
      <c r="O165" s="41"/>
      <c r="P165" s="41"/>
      <c r="Q165" s="41"/>
      <c r="R165" s="41"/>
      <c r="S165" s="41"/>
      <c r="T165" s="41"/>
      <c r="U165" s="41"/>
      <c r="V165" s="41"/>
      <c r="W165" s="41"/>
      <c r="X165" s="41"/>
      <c r="Y165" s="41"/>
      <c r="Z165" s="41"/>
    </row>
    <row r="166" spans="1:26" ht="12.75" customHeight="1">
      <c r="A166" s="51"/>
      <c r="B166" s="41"/>
      <c r="C166" s="41"/>
      <c r="D166" s="41"/>
      <c r="E166" s="41"/>
      <c r="F166" s="41"/>
      <c r="G166" s="41"/>
      <c r="H166" s="41"/>
      <c r="I166" s="41"/>
      <c r="J166" s="41"/>
      <c r="K166" s="41"/>
      <c r="L166" s="50"/>
      <c r="M166" s="41"/>
      <c r="N166" s="41"/>
      <c r="O166" s="41"/>
      <c r="P166" s="41"/>
      <c r="Q166" s="41"/>
      <c r="R166" s="41"/>
      <c r="S166" s="41"/>
      <c r="T166" s="41"/>
      <c r="U166" s="41"/>
      <c r="V166" s="41"/>
      <c r="W166" s="41"/>
      <c r="X166" s="41"/>
      <c r="Y166" s="41"/>
      <c r="Z166" s="41"/>
    </row>
    <row r="167" spans="1:26" ht="12.75" customHeight="1">
      <c r="A167" s="51"/>
      <c r="B167" s="41"/>
      <c r="C167" s="41"/>
      <c r="D167" s="41"/>
      <c r="E167" s="41"/>
      <c r="F167" s="41"/>
      <c r="G167" s="41"/>
      <c r="H167" s="41"/>
      <c r="I167" s="41"/>
      <c r="J167" s="41"/>
      <c r="K167" s="41"/>
      <c r="L167" s="50"/>
      <c r="M167" s="41"/>
      <c r="N167" s="41"/>
      <c r="O167" s="41"/>
      <c r="P167" s="41"/>
      <c r="Q167" s="41"/>
      <c r="R167" s="41"/>
      <c r="S167" s="41"/>
      <c r="T167" s="41"/>
      <c r="U167" s="41"/>
      <c r="V167" s="41"/>
      <c r="W167" s="41"/>
      <c r="X167" s="41"/>
      <c r="Y167" s="41"/>
      <c r="Z167" s="41"/>
    </row>
    <row r="168" spans="1:26" ht="12.75" customHeight="1">
      <c r="A168" s="51"/>
      <c r="B168" s="41"/>
      <c r="C168" s="41"/>
      <c r="D168" s="41"/>
      <c r="E168" s="41"/>
      <c r="F168" s="41"/>
      <c r="G168" s="41"/>
      <c r="H168" s="41"/>
      <c r="I168" s="41"/>
      <c r="J168" s="41"/>
      <c r="K168" s="41"/>
      <c r="L168" s="50"/>
      <c r="M168" s="41"/>
      <c r="N168" s="41"/>
      <c r="O168" s="41"/>
      <c r="P168" s="41"/>
      <c r="Q168" s="41"/>
      <c r="R168" s="41"/>
      <c r="S168" s="41"/>
      <c r="T168" s="41"/>
      <c r="U168" s="41"/>
      <c r="V168" s="41"/>
      <c r="W168" s="41"/>
      <c r="X168" s="41"/>
      <c r="Y168" s="41"/>
      <c r="Z168" s="41"/>
    </row>
    <row r="169" spans="1:26" ht="12.75" customHeight="1">
      <c r="A169" s="51"/>
      <c r="B169" s="41"/>
      <c r="C169" s="41"/>
      <c r="D169" s="41"/>
      <c r="E169" s="41"/>
      <c r="F169" s="41"/>
      <c r="G169" s="41"/>
      <c r="H169" s="41"/>
      <c r="I169" s="41"/>
      <c r="J169" s="41"/>
      <c r="K169" s="41"/>
      <c r="L169" s="50"/>
      <c r="M169" s="41"/>
      <c r="N169" s="41"/>
      <c r="O169" s="41"/>
      <c r="P169" s="41"/>
      <c r="Q169" s="41"/>
      <c r="R169" s="41"/>
      <c r="S169" s="41"/>
      <c r="T169" s="41"/>
      <c r="U169" s="41"/>
      <c r="V169" s="41"/>
      <c r="W169" s="41"/>
      <c r="X169" s="41"/>
      <c r="Y169" s="41"/>
      <c r="Z169" s="41"/>
    </row>
    <row r="170" spans="1:26" ht="12.75" customHeight="1">
      <c r="A170" s="51"/>
      <c r="B170" s="41"/>
      <c r="C170" s="41"/>
      <c r="D170" s="41"/>
      <c r="E170" s="41"/>
      <c r="F170" s="41"/>
      <c r="G170" s="41"/>
      <c r="H170" s="41"/>
      <c r="I170" s="41"/>
      <c r="J170" s="41"/>
      <c r="K170" s="41"/>
      <c r="L170" s="50"/>
      <c r="M170" s="41"/>
      <c r="N170" s="41"/>
      <c r="O170" s="41"/>
      <c r="P170" s="41"/>
      <c r="Q170" s="41"/>
      <c r="R170" s="41"/>
      <c r="S170" s="41"/>
      <c r="T170" s="41"/>
      <c r="U170" s="41"/>
      <c r="V170" s="41"/>
      <c r="W170" s="41"/>
      <c r="X170" s="41"/>
      <c r="Y170" s="41"/>
      <c r="Z170" s="41"/>
    </row>
    <row r="171" spans="1:26" ht="12.75" customHeight="1">
      <c r="A171" s="51"/>
      <c r="B171" s="41"/>
      <c r="C171" s="41"/>
      <c r="D171" s="41"/>
      <c r="E171" s="41"/>
      <c r="F171" s="41"/>
      <c r="G171" s="41"/>
      <c r="H171" s="41"/>
      <c r="I171" s="41"/>
      <c r="J171" s="41"/>
      <c r="K171" s="41"/>
      <c r="L171" s="50"/>
      <c r="M171" s="41"/>
      <c r="N171" s="41"/>
      <c r="O171" s="41"/>
      <c r="P171" s="41"/>
      <c r="Q171" s="41"/>
      <c r="R171" s="41"/>
      <c r="S171" s="41"/>
      <c r="T171" s="41"/>
      <c r="U171" s="41"/>
      <c r="V171" s="41"/>
      <c r="W171" s="41"/>
      <c r="X171" s="41"/>
      <c r="Y171" s="41"/>
      <c r="Z171" s="41"/>
    </row>
    <row r="172" spans="1:26" ht="12.75" customHeight="1">
      <c r="A172" s="51"/>
      <c r="B172" s="41"/>
      <c r="C172" s="41"/>
      <c r="D172" s="41"/>
      <c r="E172" s="41"/>
      <c r="F172" s="41"/>
      <c r="G172" s="41"/>
      <c r="H172" s="41"/>
      <c r="I172" s="41"/>
      <c r="J172" s="41"/>
      <c r="K172" s="41"/>
      <c r="L172" s="50"/>
      <c r="M172" s="41"/>
      <c r="N172" s="41"/>
      <c r="O172" s="41"/>
      <c r="P172" s="41"/>
      <c r="Q172" s="41"/>
      <c r="R172" s="41"/>
      <c r="S172" s="41"/>
      <c r="T172" s="41"/>
      <c r="U172" s="41"/>
      <c r="V172" s="41"/>
      <c r="W172" s="41"/>
      <c r="X172" s="41"/>
      <c r="Y172" s="41"/>
      <c r="Z172" s="41"/>
    </row>
    <row r="173" spans="1:26" ht="12.75" customHeight="1">
      <c r="A173" s="51"/>
      <c r="B173" s="41"/>
      <c r="C173" s="41"/>
      <c r="D173" s="41"/>
      <c r="E173" s="41"/>
      <c r="F173" s="41"/>
      <c r="G173" s="41"/>
      <c r="H173" s="41"/>
      <c r="I173" s="41"/>
      <c r="J173" s="41"/>
      <c r="K173" s="41"/>
      <c r="L173" s="50"/>
      <c r="M173" s="41"/>
      <c r="N173" s="41"/>
      <c r="O173" s="41"/>
      <c r="P173" s="41"/>
      <c r="Q173" s="41"/>
      <c r="R173" s="41"/>
      <c r="S173" s="41"/>
      <c r="T173" s="41"/>
      <c r="U173" s="41"/>
      <c r="V173" s="41"/>
      <c r="W173" s="41"/>
      <c r="X173" s="41"/>
      <c r="Y173" s="41"/>
      <c r="Z173" s="41"/>
    </row>
    <row r="174" spans="1:26" ht="12.75" customHeight="1">
      <c r="A174" s="51"/>
      <c r="B174" s="41"/>
      <c r="C174" s="41"/>
      <c r="D174" s="41"/>
      <c r="E174" s="41"/>
      <c r="F174" s="41"/>
      <c r="G174" s="41"/>
      <c r="H174" s="41"/>
      <c r="I174" s="41"/>
      <c r="J174" s="41"/>
      <c r="K174" s="41"/>
      <c r="L174" s="50"/>
      <c r="M174" s="41"/>
      <c r="N174" s="41"/>
      <c r="O174" s="41"/>
      <c r="P174" s="41"/>
      <c r="Q174" s="41"/>
      <c r="R174" s="41"/>
      <c r="S174" s="41"/>
      <c r="T174" s="41"/>
      <c r="U174" s="41"/>
      <c r="V174" s="41"/>
      <c r="W174" s="41"/>
      <c r="X174" s="41"/>
      <c r="Y174" s="41"/>
      <c r="Z174" s="41"/>
    </row>
    <row r="175" spans="1:26" ht="12.75" customHeight="1">
      <c r="A175" s="51"/>
      <c r="B175" s="41"/>
      <c r="C175" s="41"/>
      <c r="D175" s="41"/>
      <c r="E175" s="41"/>
      <c r="F175" s="41"/>
      <c r="G175" s="41"/>
      <c r="H175" s="41"/>
      <c r="I175" s="41"/>
      <c r="J175" s="41"/>
      <c r="K175" s="41"/>
      <c r="L175" s="50"/>
      <c r="M175" s="41"/>
      <c r="N175" s="41"/>
      <c r="O175" s="41"/>
      <c r="P175" s="41"/>
      <c r="Q175" s="41"/>
      <c r="R175" s="41"/>
      <c r="S175" s="41"/>
      <c r="T175" s="41"/>
      <c r="U175" s="41"/>
      <c r="V175" s="41"/>
      <c r="W175" s="41"/>
      <c r="X175" s="41"/>
      <c r="Y175" s="41"/>
      <c r="Z175" s="41"/>
    </row>
    <row r="176" spans="1:26" ht="12.75" customHeight="1">
      <c r="A176" s="51"/>
      <c r="B176" s="41"/>
      <c r="C176" s="41"/>
      <c r="D176" s="41"/>
      <c r="E176" s="41"/>
      <c r="F176" s="41"/>
      <c r="G176" s="41"/>
      <c r="H176" s="41"/>
      <c r="I176" s="41"/>
      <c r="J176" s="41"/>
      <c r="K176" s="41"/>
      <c r="L176" s="50"/>
      <c r="M176" s="41"/>
      <c r="N176" s="41"/>
      <c r="O176" s="41"/>
      <c r="P176" s="41"/>
      <c r="Q176" s="41"/>
      <c r="R176" s="41"/>
      <c r="S176" s="41"/>
      <c r="T176" s="41"/>
      <c r="U176" s="41"/>
      <c r="V176" s="41"/>
      <c r="W176" s="41"/>
      <c r="X176" s="41"/>
      <c r="Y176" s="41"/>
      <c r="Z176" s="41"/>
    </row>
    <row r="177" spans="1:26" ht="12.75" customHeight="1">
      <c r="A177" s="51"/>
      <c r="B177" s="41"/>
      <c r="C177" s="41"/>
      <c r="D177" s="41"/>
      <c r="E177" s="41"/>
      <c r="F177" s="41"/>
      <c r="G177" s="41"/>
      <c r="H177" s="41"/>
      <c r="I177" s="41"/>
      <c r="J177" s="41"/>
      <c r="K177" s="41"/>
      <c r="L177" s="50"/>
      <c r="M177" s="41"/>
      <c r="N177" s="41"/>
      <c r="O177" s="41"/>
      <c r="P177" s="41"/>
      <c r="Q177" s="41"/>
      <c r="R177" s="41"/>
      <c r="S177" s="41"/>
      <c r="T177" s="41"/>
      <c r="U177" s="41"/>
      <c r="V177" s="41"/>
      <c r="W177" s="41"/>
      <c r="X177" s="41"/>
      <c r="Y177" s="41"/>
      <c r="Z177" s="41"/>
    </row>
    <row r="178" spans="1:26" ht="12.75" customHeight="1">
      <c r="A178" s="51"/>
      <c r="B178" s="41"/>
      <c r="C178" s="41"/>
      <c r="D178" s="41"/>
      <c r="E178" s="41"/>
      <c r="F178" s="41"/>
      <c r="G178" s="41"/>
      <c r="H178" s="41"/>
      <c r="I178" s="41"/>
      <c r="J178" s="41"/>
      <c r="K178" s="41"/>
      <c r="L178" s="50"/>
      <c r="M178" s="41"/>
      <c r="N178" s="41"/>
      <c r="O178" s="41"/>
      <c r="P178" s="41"/>
      <c r="Q178" s="41"/>
      <c r="R178" s="41"/>
      <c r="S178" s="41"/>
      <c r="T178" s="41"/>
      <c r="U178" s="41"/>
      <c r="V178" s="41"/>
      <c r="W178" s="41"/>
      <c r="X178" s="41"/>
      <c r="Y178" s="41"/>
      <c r="Z178" s="41"/>
    </row>
    <row r="179" spans="1:26" ht="12.75" customHeight="1">
      <c r="A179" s="51"/>
      <c r="B179" s="41"/>
      <c r="C179" s="41"/>
      <c r="D179" s="41"/>
      <c r="E179" s="41"/>
      <c r="F179" s="41"/>
      <c r="G179" s="41"/>
      <c r="H179" s="41"/>
      <c r="I179" s="41"/>
      <c r="J179" s="41"/>
      <c r="K179" s="41"/>
      <c r="L179" s="50"/>
      <c r="M179" s="41"/>
      <c r="N179" s="41"/>
      <c r="O179" s="41"/>
      <c r="P179" s="41"/>
      <c r="Q179" s="41"/>
      <c r="R179" s="41"/>
      <c r="S179" s="41"/>
      <c r="T179" s="41"/>
      <c r="U179" s="41"/>
      <c r="V179" s="41"/>
      <c r="W179" s="41"/>
      <c r="X179" s="41"/>
      <c r="Y179" s="41"/>
      <c r="Z179" s="41"/>
    </row>
    <row r="180" spans="1:26" ht="12.75" customHeight="1">
      <c r="A180" s="51"/>
      <c r="B180" s="41"/>
      <c r="C180" s="41"/>
      <c r="D180" s="41"/>
      <c r="E180" s="41"/>
      <c r="F180" s="41"/>
      <c r="G180" s="41"/>
      <c r="H180" s="41"/>
      <c r="I180" s="41"/>
      <c r="J180" s="41"/>
      <c r="K180" s="41"/>
      <c r="L180" s="50"/>
      <c r="M180" s="41"/>
      <c r="N180" s="41"/>
      <c r="O180" s="41"/>
      <c r="P180" s="41"/>
      <c r="Q180" s="41"/>
      <c r="R180" s="41"/>
      <c r="S180" s="41"/>
      <c r="T180" s="41"/>
      <c r="U180" s="41"/>
      <c r="V180" s="41"/>
      <c r="W180" s="41"/>
      <c r="X180" s="41"/>
      <c r="Y180" s="41"/>
      <c r="Z180" s="41"/>
    </row>
    <row r="181" spans="1:26" ht="12.75" customHeight="1">
      <c r="A181" s="51"/>
      <c r="B181" s="41"/>
      <c r="C181" s="41"/>
      <c r="D181" s="41"/>
      <c r="E181" s="41"/>
      <c r="F181" s="41"/>
      <c r="G181" s="41"/>
      <c r="H181" s="41"/>
      <c r="I181" s="41"/>
      <c r="J181" s="41"/>
      <c r="K181" s="41"/>
      <c r="L181" s="50"/>
      <c r="M181" s="41"/>
      <c r="N181" s="41"/>
      <c r="O181" s="41"/>
      <c r="P181" s="41"/>
      <c r="Q181" s="41"/>
      <c r="R181" s="41"/>
      <c r="S181" s="41"/>
      <c r="T181" s="41"/>
      <c r="U181" s="41"/>
      <c r="V181" s="41"/>
      <c r="W181" s="41"/>
      <c r="X181" s="41"/>
      <c r="Y181" s="41"/>
      <c r="Z181" s="41"/>
    </row>
    <row r="182" spans="1:26" ht="12.75" customHeight="1">
      <c r="A182" s="51"/>
      <c r="B182" s="41"/>
      <c r="C182" s="41"/>
      <c r="D182" s="41"/>
      <c r="E182" s="41"/>
      <c r="F182" s="41"/>
      <c r="G182" s="41"/>
      <c r="H182" s="41"/>
      <c r="I182" s="41"/>
      <c r="J182" s="41"/>
      <c r="K182" s="41"/>
      <c r="L182" s="50"/>
      <c r="M182" s="41"/>
      <c r="N182" s="41"/>
      <c r="O182" s="41"/>
      <c r="P182" s="41"/>
      <c r="Q182" s="41"/>
      <c r="R182" s="41"/>
      <c r="S182" s="41"/>
      <c r="T182" s="41"/>
      <c r="U182" s="41"/>
      <c r="V182" s="41"/>
      <c r="W182" s="41"/>
      <c r="X182" s="41"/>
      <c r="Y182" s="41"/>
      <c r="Z182" s="41"/>
    </row>
    <row r="183" spans="1:26" ht="12.75" customHeight="1">
      <c r="A183" s="51"/>
      <c r="B183" s="41"/>
      <c r="C183" s="41"/>
      <c r="D183" s="41"/>
      <c r="E183" s="41"/>
      <c r="F183" s="41"/>
      <c r="G183" s="41"/>
      <c r="H183" s="41"/>
      <c r="I183" s="41"/>
      <c r="J183" s="41"/>
      <c r="K183" s="41"/>
      <c r="L183" s="50"/>
      <c r="M183" s="41"/>
      <c r="N183" s="41"/>
      <c r="O183" s="41"/>
      <c r="P183" s="41"/>
      <c r="Q183" s="41"/>
      <c r="R183" s="41"/>
      <c r="S183" s="41"/>
      <c r="T183" s="41"/>
      <c r="U183" s="41"/>
      <c r="V183" s="41"/>
      <c r="W183" s="41"/>
      <c r="X183" s="41"/>
      <c r="Y183" s="41"/>
      <c r="Z183" s="41"/>
    </row>
    <row r="184" spans="1:26" ht="12.75" customHeight="1">
      <c r="A184" s="51"/>
      <c r="B184" s="41"/>
      <c r="C184" s="41"/>
      <c r="D184" s="41"/>
      <c r="E184" s="41"/>
      <c r="F184" s="41"/>
      <c r="G184" s="41"/>
      <c r="H184" s="41"/>
      <c r="I184" s="41"/>
      <c r="J184" s="41"/>
      <c r="K184" s="41"/>
      <c r="L184" s="50"/>
      <c r="M184" s="41"/>
      <c r="N184" s="41"/>
      <c r="O184" s="41"/>
      <c r="P184" s="41"/>
      <c r="Q184" s="41"/>
      <c r="R184" s="41"/>
      <c r="S184" s="41"/>
      <c r="T184" s="41"/>
      <c r="U184" s="41"/>
      <c r="V184" s="41"/>
      <c r="W184" s="41"/>
      <c r="X184" s="41"/>
      <c r="Y184" s="41"/>
      <c r="Z184" s="41"/>
    </row>
    <row r="185" spans="1:26" ht="12.75" customHeight="1">
      <c r="A185" s="51"/>
      <c r="B185" s="41"/>
      <c r="C185" s="41"/>
      <c r="D185" s="41"/>
      <c r="E185" s="41"/>
      <c r="F185" s="41"/>
      <c r="G185" s="41"/>
      <c r="H185" s="41"/>
      <c r="I185" s="41"/>
      <c r="J185" s="41"/>
      <c r="K185" s="41"/>
      <c r="L185" s="50"/>
      <c r="M185" s="41"/>
      <c r="N185" s="41"/>
      <c r="O185" s="41"/>
      <c r="P185" s="41"/>
      <c r="Q185" s="41"/>
      <c r="R185" s="41"/>
      <c r="S185" s="41"/>
      <c r="T185" s="41"/>
      <c r="U185" s="41"/>
      <c r="V185" s="41"/>
      <c r="W185" s="41"/>
      <c r="X185" s="41"/>
      <c r="Y185" s="41"/>
      <c r="Z185" s="41"/>
    </row>
    <row r="186" spans="1:26" ht="12.75" customHeight="1">
      <c r="A186" s="51"/>
      <c r="B186" s="41"/>
      <c r="C186" s="41"/>
      <c r="D186" s="41"/>
      <c r="E186" s="41"/>
      <c r="F186" s="41"/>
      <c r="G186" s="41"/>
      <c r="H186" s="41"/>
      <c r="I186" s="41"/>
      <c r="J186" s="41"/>
      <c r="K186" s="41"/>
      <c r="L186" s="50"/>
      <c r="M186" s="41"/>
      <c r="N186" s="41"/>
      <c r="O186" s="41"/>
      <c r="P186" s="41"/>
      <c r="Q186" s="41"/>
      <c r="R186" s="41"/>
      <c r="S186" s="41"/>
      <c r="T186" s="41"/>
      <c r="U186" s="41"/>
      <c r="V186" s="41"/>
      <c r="W186" s="41"/>
      <c r="X186" s="41"/>
      <c r="Y186" s="41"/>
      <c r="Z186" s="41"/>
    </row>
    <row r="187" spans="1:26" ht="12.75" customHeight="1">
      <c r="A187" s="51"/>
      <c r="B187" s="41"/>
      <c r="C187" s="41"/>
      <c r="D187" s="41"/>
      <c r="E187" s="41"/>
      <c r="F187" s="41"/>
      <c r="G187" s="41"/>
      <c r="H187" s="41"/>
      <c r="I187" s="41"/>
      <c r="J187" s="41"/>
      <c r="K187" s="41"/>
      <c r="L187" s="50"/>
      <c r="M187" s="41"/>
      <c r="N187" s="41"/>
      <c r="O187" s="41"/>
      <c r="P187" s="41"/>
      <c r="Q187" s="41"/>
      <c r="R187" s="41"/>
      <c r="S187" s="41"/>
      <c r="T187" s="41"/>
      <c r="U187" s="41"/>
      <c r="V187" s="41"/>
      <c r="W187" s="41"/>
      <c r="X187" s="41"/>
      <c r="Y187" s="41"/>
      <c r="Z187" s="41"/>
    </row>
    <row r="188" spans="1:26" ht="12.75" customHeight="1">
      <c r="A188" s="51"/>
      <c r="B188" s="41"/>
      <c r="C188" s="41"/>
      <c r="D188" s="41"/>
      <c r="E188" s="41"/>
      <c r="F188" s="41"/>
      <c r="G188" s="41"/>
      <c r="H188" s="41"/>
      <c r="I188" s="41"/>
      <c r="J188" s="41"/>
      <c r="K188" s="41"/>
      <c r="L188" s="50"/>
      <c r="M188" s="41"/>
      <c r="N188" s="41"/>
      <c r="O188" s="41"/>
      <c r="P188" s="41"/>
      <c r="Q188" s="41"/>
      <c r="R188" s="41"/>
      <c r="S188" s="41"/>
      <c r="T188" s="41"/>
      <c r="U188" s="41"/>
      <c r="V188" s="41"/>
      <c r="W188" s="41"/>
      <c r="X188" s="41"/>
      <c r="Y188" s="41"/>
      <c r="Z188" s="41"/>
    </row>
    <row r="189" spans="1:26" ht="12.75" customHeight="1">
      <c r="A189" s="51"/>
      <c r="B189" s="41"/>
      <c r="C189" s="41"/>
      <c r="D189" s="41"/>
      <c r="E189" s="41"/>
      <c r="F189" s="41"/>
      <c r="G189" s="41"/>
      <c r="H189" s="41"/>
      <c r="I189" s="41"/>
      <c r="J189" s="41"/>
      <c r="K189" s="41"/>
      <c r="L189" s="50"/>
      <c r="M189" s="41"/>
      <c r="N189" s="41"/>
      <c r="O189" s="41"/>
      <c r="P189" s="41"/>
      <c r="Q189" s="41"/>
      <c r="R189" s="41"/>
      <c r="S189" s="41"/>
      <c r="T189" s="41"/>
      <c r="U189" s="41"/>
      <c r="V189" s="41"/>
      <c r="W189" s="41"/>
      <c r="X189" s="41"/>
      <c r="Y189" s="41"/>
      <c r="Z189" s="41"/>
    </row>
    <row r="190" spans="1:26" ht="12.75" customHeight="1">
      <c r="A190" s="51"/>
      <c r="B190" s="41"/>
      <c r="C190" s="41"/>
      <c r="D190" s="41"/>
      <c r="E190" s="41"/>
      <c r="F190" s="41"/>
      <c r="G190" s="41"/>
      <c r="H190" s="41"/>
      <c r="I190" s="41"/>
      <c r="J190" s="41"/>
      <c r="K190" s="41"/>
      <c r="L190" s="50"/>
      <c r="M190" s="41"/>
      <c r="N190" s="41"/>
      <c r="O190" s="41"/>
      <c r="P190" s="41"/>
      <c r="Q190" s="41"/>
      <c r="R190" s="41"/>
      <c r="S190" s="41"/>
      <c r="T190" s="41"/>
      <c r="U190" s="41"/>
      <c r="V190" s="41"/>
      <c r="W190" s="41"/>
      <c r="X190" s="41"/>
      <c r="Y190" s="41"/>
      <c r="Z190" s="41"/>
    </row>
    <row r="191" spans="1:26" ht="12.75" customHeight="1">
      <c r="A191" s="51"/>
      <c r="B191" s="41"/>
      <c r="C191" s="41"/>
      <c r="D191" s="41"/>
      <c r="E191" s="41"/>
      <c r="F191" s="41"/>
      <c r="G191" s="41"/>
      <c r="H191" s="41"/>
      <c r="I191" s="41"/>
      <c r="J191" s="41"/>
      <c r="K191" s="41"/>
      <c r="L191" s="50"/>
      <c r="M191" s="41"/>
      <c r="N191" s="41"/>
      <c r="O191" s="41"/>
      <c r="P191" s="41"/>
      <c r="Q191" s="41"/>
      <c r="R191" s="41"/>
      <c r="S191" s="41"/>
      <c r="T191" s="41"/>
      <c r="U191" s="41"/>
      <c r="V191" s="41"/>
      <c r="W191" s="41"/>
      <c r="X191" s="41"/>
      <c r="Y191" s="41"/>
      <c r="Z191" s="41"/>
    </row>
    <row r="192" spans="1:26" ht="12.75" customHeight="1">
      <c r="A192" s="51"/>
      <c r="B192" s="41"/>
      <c r="C192" s="41"/>
      <c r="D192" s="41"/>
      <c r="E192" s="41"/>
      <c r="F192" s="41"/>
      <c r="G192" s="41"/>
      <c r="H192" s="41"/>
      <c r="I192" s="41"/>
      <c r="J192" s="41"/>
      <c r="K192" s="41"/>
      <c r="L192" s="50"/>
      <c r="M192" s="41"/>
      <c r="N192" s="41"/>
      <c r="O192" s="41"/>
      <c r="P192" s="41"/>
      <c r="Q192" s="41"/>
      <c r="R192" s="41"/>
      <c r="S192" s="41"/>
      <c r="T192" s="41"/>
      <c r="U192" s="41"/>
      <c r="V192" s="41"/>
      <c r="W192" s="41"/>
      <c r="X192" s="41"/>
      <c r="Y192" s="41"/>
      <c r="Z192" s="41"/>
    </row>
    <row r="193" spans="1:26" ht="12.75" customHeight="1">
      <c r="A193" s="51"/>
      <c r="B193" s="41"/>
      <c r="C193" s="41"/>
      <c r="D193" s="41"/>
      <c r="E193" s="41"/>
      <c r="F193" s="41"/>
      <c r="G193" s="41"/>
      <c r="H193" s="41"/>
      <c r="I193" s="41"/>
      <c r="J193" s="41"/>
      <c r="K193" s="41"/>
      <c r="L193" s="50"/>
      <c r="M193" s="41"/>
      <c r="N193" s="41"/>
      <c r="O193" s="41"/>
      <c r="P193" s="41"/>
      <c r="Q193" s="41"/>
      <c r="R193" s="41"/>
      <c r="S193" s="41"/>
      <c r="T193" s="41"/>
      <c r="U193" s="41"/>
      <c r="V193" s="41"/>
      <c r="W193" s="41"/>
      <c r="X193" s="41"/>
      <c r="Y193" s="41"/>
      <c r="Z193" s="41"/>
    </row>
    <row r="194" spans="1:26" ht="12.75" customHeight="1">
      <c r="A194" s="51"/>
      <c r="B194" s="41"/>
      <c r="C194" s="41"/>
      <c r="D194" s="41"/>
      <c r="E194" s="41"/>
      <c r="F194" s="41"/>
      <c r="G194" s="41"/>
      <c r="H194" s="41"/>
      <c r="I194" s="41"/>
      <c r="J194" s="41"/>
      <c r="K194" s="41"/>
      <c r="L194" s="50"/>
      <c r="M194" s="41"/>
      <c r="N194" s="41"/>
      <c r="O194" s="41"/>
      <c r="P194" s="41"/>
      <c r="Q194" s="41"/>
      <c r="R194" s="41"/>
      <c r="S194" s="41"/>
      <c r="T194" s="41"/>
      <c r="U194" s="41"/>
      <c r="V194" s="41"/>
      <c r="W194" s="41"/>
      <c r="X194" s="41"/>
      <c r="Y194" s="41"/>
      <c r="Z194" s="41"/>
    </row>
    <row r="195" spans="1:26" ht="12.75" customHeight="1">
      <c r="A195" s="51"/>
      <c r="B195" s="41"/>
      <c r="C195" s="41"/>
      <c r="D195" s="41"/>
      <c r="E195" s="41"/>
      <c r="F195" s="41"/>
      <c r="G195" s="41"/>
      <c r="H195" s="41"/>
      <c r="I195" s="41"/>
      <c r="J195" s="41"/>
      <c r="K195" s="41"/>
      <c r="L195" s="50"/>
      <c r="M195" s="41"/>
      <c r="N195" s="41"/>
      <c r="O195" s="41"/>
      <c r="P195" s="41"/>
      <c r="Q195" s="41"/>
      <c r="R195" s="41"/>
      <c r="S195" s="41"/>
      <c r="T195" s="41"/>
      <c r="U195" s="41"/>
      <c r="V195" s="41"/>
      <c r="W195" s="41"/>
      <c r="X195" s="41"/>
      <c r="Y195" s="41"/>
      <c r="Z195" s="41"/>
    </row>
    <row r="196" spans="1:26" ht="12.75" customHeight="1">
      <c r="A196" s="51"/>
      <c r="B196" s="41"/>
      <c r="C196" s="41"/>
      <c r="D196" s="41"/>
      <c r="E196" s="41"/>
      <c r="F196" s="41"/>
      <c r="G196" s="41"/>
      <c r="H196" s="41"/>
      <c r="I196" s="41"/>
      <c r="J196" s="41"/>
      <c r="K196" s="41"/>
      <c r="L196" s="50"/>
      <c r="M196" s="41"/>
      <c r="N196" s="41"/>
      <c r="O196" s="41"/>
      <c r="P196" s="41"/>
      <c r="Q196" s="41"/>
      <c r="R196" s="41"/>
      <c r="S196" s="41"/>
      <c r="T196" s="41"/>
      <c r="U196" s="41"/>
      <c r="V196" s="41"/>
      <c r="W196" s="41"/>
      <c r="X196" s="41"/>
      <c r="Y196" s="41"/>
      <c r="Z196" s="41"/>
    </row>
    <row r="197" spans="1:26" ht="12.75" customHeight="1">
      <c r="A197" s="51"/>
      <c r="B197" s="41"/>
      <c r="C197" s="41"/>
      <c r="D197" s="41"/>
      <c r="E197" s="41"/>
      <c r="F197" s="41"/>
      <c r="G197" s="41"/>
      <c r="H197" s="41"/>
      <c r="I197" s="41"/>
      <c r="J197" s="41"/>
      <c r="K197" s="41"/>
      <c r="L197" s="50"/>
      <c r="M197" s="41"/>
      <c r="N197" s="41"/>
      <c r="O197" s="41"/>
      <c r="P197" s="41"/>
      <c r="Q197" s="41"/>
      <c r="R197" s="41"/>
      <c r="S197" s="41"/>
      <c r="T197" s="41"/>
      <c r="U197" s="41"/>
      <c r="V197" s="41"/>
      <c r="W197" s="41"/>
      <c r="X197" s="41"/>
      <c r="Y197" s="41"/>
      <c r="Z197" s="41"/>
    </row>
    <row r="198" spans="1:26" ht="12.75" customHeight="1">
      <c r="A198" s="51"/>
      <c r="B198" s="41"/>
      <c r="C198" s="41"/>
      <c r="D198" s="41"/>
      <c r="E198" s="41"/>
      <c r="F198" s="41"/>
      <c r="G198" s="41"/>
      <c r="H198" s="41"/>
      <c r="I198" s="41"/>
      <c r="J198" s="41"/>
      <c r="K198" s="41"/>
      <c r="L198" s="50"/>
      <c r="M198" s="41"/>
      <c r="N198" s="41"/>
      <c r="O198" s="41"/>
      <c r="P198" s="41"/>
      <c r="Q198" s="41"/>
      <c r="R198" s="41"/>
      <c r="S198" s="41"/>
      <c r="T198" s="41"/>
      <c r="U198" s="41"/>
      <c r="V198" s="41"/>
      <c r="W198" s="41"/>
      <c r="X198" s="41"/>
      <c r="Y198" s="41"/>
      <c r="Z198" s="41"/>
    </row>
    <row r="199" spans="1:26" ht="12.75" customHeight="1">
      <c r="A199" s="51"/>
      <c r="B199" s="41"/>
      <c r="C199" s="41"/>
      <c r="D199" s="41"/>
      <c r="E199" s="41"/>
      <c r="F199" s="41"/>
      <c r="G199" s="41"/>
      <c r="H199" s="41"/>
      <c r="I199" s="41"/>
      <c r="J199" s="41"/>
      <c r="K199" s="41"/>
      <c r="L199" s="50"/>
      <c r="M199" s="41"/>
      <c r="N199" s="41"/>
      <c r="O199" s="41"/>
      <c r="P199" s="41"/>
      <c r="Q199" s="41"/>
      <c r="R199" s="41"/>
      <c r="S199" s="41"/>
      <c r="T199" s="41"/>
      <c r="U199" s="41"/>
      <c r="V199" s="41"/>
      <c r="W199" s="41"/>
      <c r="X199" s="41"/>
      <c r="Y199" s="41"/>
      <c r="Z199" s="41"/>
    </row>
    <row r="200" spans="1:26" ht="12.75" customHeight="1">
      <c r="A200" s="51"/>
      <c r="B200" s="41"/>
      <c r="C200" s="41"/>
      <c r="D200" s="41"/>
      <c r="E200" s="41"/>
      <c r="F200" s="41"/>
      <c r="G200" s="41"/>
      <c r="H200" s="41"/>
      <c r="I200" s="41"/>
      <c r="J200" s="41"/>
      <c r="K200" s="41"/>
      <c r="L200" s="50"/>
      <c r="M200" s="41"/>
      <c r="N200" s="41"/>
      <c r="O200" s="41"/>
      <c r="P200" s="41"/>
      <c r="Q200" s="41"/>
      <c r="R200" s="41"/>
      <c r="S200" s="41"/>
      <c r="T200" s="41"/>
      <c r="U200" s="41"/>
      <c r="V200" s="41"/>
      <c r="W200" s="41"/>
      <c r="X200" s="41"/>
      <c r="Y200" s="41"/>
      <c r="Z200" s="41"/>
    </row>
    <row r="201" spans="1:26" ht="12.75" customHeight="1">
      <c r="A201" s="51"/>
      <c r="B201" s="41"/>
      <c r="C201" s="41"/>
      <c r="D201" s="41"/>
      <c r="E201" s="41"/>
      <c r="F201" s="41"/>
      <c r="G201" s="41"/>
      <c r="H201" s="41"/>
      <c r="I201" s="41"/>
      <c r="J201" s="41"/>
      <c r="K201" s="41"/>
      <c r="L201" s="50"/>
      <c r="M201" s="41"/>
      <c r="N201" s="41"/>
      <c r="O201" s="41"/>
      <c r="P201" s="41"/>
      <c r="Q201" s="41"/>
      <c r="R201" s="41"/>
      <c r="S201" s="41"/>
      <c r="T201" s="41"/>
      <c r="U201" s="41"/>
      <c r="V201" s="41"/>
      <c r="W201" s="41"/>
      <c r="X201" s="41"/>
      <c r="Y201" s="41"/>
      <c r="Z201" s="41"/>
    </row>
    <row r="202" spans="1:26" ht="12.75" customHeight="1">
      <c r="A202" s="51"/>
      <c r="B202" s="41"/>
      <c r="C202" s="41"/>
      <c r="D202" s="41"/>
      <c r="E202" s="41"/>
      <c r="F202" s="41"/>
      <c r="G202" s="41"/>
      <c r="H202" s="41"/>
      <c r="I202" s="41"/>
      <c r="J202" s="41"/>
      <c r="K202" s="41"/>
      <c r="L202" s="50"/>
      <c r="M202" s="41"/>
      <c r="N202" s="41"/>
      <c r="O202" s="41"/>
      <c r="P202" s="41"/>
      <c r="Q202" s="41"/>
      <c r="R202" s="41"/>
      <c r="S202" s="41"/>
      <c r="T202" s="41"/>
      <c r="U202" s="41"/>
      <c r="V202" s="41"/>
      <c r="W202" s="41"/>
      <c r="X202" s="41"/>
      <c r="Y202" s="41"/>
      <c r="Z202" s="41"/>
    </row>
    <row r="203" spans="1:26" ht="12.75" customHeight="1">
      <c r="A203" s="51"/>
      <c r="B203" s="41"/>
      <c r="C203" s="41"/>
      <c r="D203" s="41"/>
      <c r="E203" s="41"/>
      <c r="F203" s="41"/>
      <c r="G203" s="41"/>
      <c r="H203" s="41"/>
      <c r="I203" s="41"/>
      <c r="J203" s="41"/>
      <c r="K203" s="41"/>
      <c r="L203" s="50"/>
      <c r="M203" s="41"/>
      <c r="N203" s="41"/>
      <c r="O203" s="41"/>
      <c r="P203" s="41"/>
      <c r="Q203" s="41"/>
      <c r="R203" s="41"/>
      <c r="S203" s="41"/>
      <c r="T203" s="41"/>
      <c r="U203" s="41"/>
      <c r="V203" s="41"/>
      <c r="W203" s="41"/>
      <c r="X203" s="41"/>
      <c r="Y203" s="41"/>
      <c r="Z203" s="41"/>
    </row>
    <row r="204" spans="1:26" ht="12.75" customHeight="1">
      <c r="A204" s="51"/>
      <c r="B204" s="41"/>
      <c r="C204" s="41"/>
      <c r="D204" s="41"/>
      <c r="E204" s="41"/>
      <c r="F204" s="41"/>
      <c r="G204" s="41"/>
      <c r="H204" s="41"/>
      <c r="I204" s="41"/>
      <c r="J204" s="41"/>
      <c r="K204" s="41"/>
      <c r="L204" s="50"/>
      <c r="M204" s="41"/>
      <c r="N204" s="41"/>
      <c r="O204" s="41"/>
      <c r="P204" s="41"/>
      <c r="Q204" s="41"/>
      <c r="R204" s="41"/>
      <c r="S204" s="41"/>
      <c r="T204" s="41"/>
      <c r="U204" s="41"/>
      <c r="V204" s="41"/>
      <c r="W204" s="41"/>
      <c r="X204" s="41"/>
      <c r="Y204" s="41"/>
      <c r="Z204" s="41"/>
    </row>
    <row r="205" spans="1:26" ht="12.75" customHeight="1">
      <c r="A205" s="51"/>
      <c r="B205" s="41"/>
      <c r="C205" s="41"/>
      <c r="D205" s="41"/>
      <c r="E205" s="41"/>
      <c r="F205" s="41"/>
      <c r="G205" s="41"/>
      <c r="H205" s="41"/>
      <c r="I205" s="41"/>
      <c r="J205" s="41"/>
      <c r="K205" s="41"/>
      <c r="L205" s="50"/>
      <c r="M205" s="41"/>
      <c r="N205" s="41"/>
      <c r="O205" s="41"/>
      <c r="P205" s="41"/>
      <c r="Q205" s="41"/>
      <c r="R205" s="41"/>
      <c r="S205" s="41"/>
      <c r="T205" s="41"/>
      <c r="U205" s="41"/>
      <c r="V205" s="41"/>
      <c r="W205" s="41"/>
      <c r="X205" s="41"/>
      <c r="Y205" s="41"/>
      <c r="Z205" s="41"/>
    </row>
    <row r="206" spans="1:26" ht="12.75" customHeight="1">
      <c r="A206" s="51"/>
      <c r="B206" s="41"/>
      <c r="C206" s="41"/>
      <c r="D206" s="41"/>
      <c r="E206" s="41"/>
      <c r="F206" s="41"/>
      <c r="G206" s="41"/>
      <c r="H206" s="41"/>
      <c r="I206" s="41"/>
      <c r="J206" s="41"/>
      <c r="K206" s="41"/>
      <c r="L206" s="50"/>
      <c r="M206" s="41"/>
      <c r="N206" s="41"/>
      <c r="O206" s="41"/>
      <c r="P206" s="41"/>
      <c r="Q206" s="41"/>
      <c r="R206" s="41"/>
      <c r="S206" s="41"/>
      <c r="T206" s="41"/>
      <c r="U206" s="41"/>
      <c r="V206" s="41"/>
      <c r="W206" s="41"/>
      <c r="X206" s="41"/>
      <c r="Y206" s="41"/>
      <c r="Z206" s="41"/>
    </row>
    <row r="207" spans="1:26" ht="12.75" customHeight="1">
      <c r="A207" s="51"/>
      <c r="B207" s="41"/>
      <c r="C207" s="41"/>
      <c r="D207" s="41"/>
      <c r="E207" s="41"/>
      <c r="F207" s="41"/>
      <c r="G207" s="41"/>
      <c r="H207" s="41"/>
      <c r="I207" s="41"/>
      <c r="J207" s="41"/>
      <c r="K207" s="41"/>
      <c r="L207" s="50"/>
      <c r="M207" s="41"/>
      <c r="N207" s="41"/>
      <c r="O207" s="41"/>
      <c r="P207" s="41"/>
      <c r="Q207" s="41"/>
      <c r="R207" s="41"/>
      <c r="S207" s="41"/>
      <c r="T207" s="41"/>
      <c r="U207" s="41"/>
      <c r="V207" s="41"/>
      <c r="W207" s="41"/>
      <c r="X207" s="41"/>
      <c r="Y207" s="41"/>
      <c r="Z207" s="41"/>
    </row>
    <row r="208" spans="1:26" ht="12.75" customHeight="1">
      <c r="A208" s="51"/>
      <c r="B208" s="41"/>
      <c r="C208" s="41"/>
      <c r="D208" s="41"/>
      <c r="E208" s="41"/>
      <c r="F208" s="41"/>
      <c r="G208" s="41"/>
      <c r="H208" s="41"/>
      <c r="I208" s="41"/>
      <c r="J208" s="41"/>
      <c r="K208" s="41"/>
      <c r="L208" s="50"/>
      <c r="M208" s="41"/>
      <c r="N208" s="41"/>
      <c r="O208" s="41"/>
      <c r="P208" s="41"/>
      <c r="Q208" s="41"/>
      <c r="R208" s="41"/>
      <c r="S208" s="41"/>
      <c r="T208" s="41"/>
      <c r="U208" s="41"/>
      <c r="V208" s="41"/>
      <c r="W208" s="41"/>
      <c r="X208" s="41"/>
      <c r="Y208" s="41"/>
      <c r="Z208" s="41"/>
    </row>
    <row r="209" spans="1:26" ht="12.75" customHeight="1">
      <c r="A209" s="51"/>
      <c r="B209" s="41"/>
      <c r="C209" s="41"/>
      <c r="D209" s="41"/>
      <c r="E209" s="41"/>
      <c r="F209" s="41"/>
      <c r="G209" s="41"/>
      <c r="H209" s="41"/>
      <c r="I209" s="41"/>
      <c r="J209" s="41"/>
      <c r="K209" s="41"/>
      <c r="L209" s="50"/>
      <c r="M209" s="41"/>
      <c r="N209" s="41"/>
      <c r="O209" s="41"/>
      <c r="P209" s="41"/>
      <c r="Q209" s="41"/>
      <c r="R209" s="41"/>
      <c r="S209" s="41"/>
      <c r="T209" s="41"/>
      <c r="U209" s="41"/>
      <c r="V209" s="41"/>
      <c r="W209" s="41"/>
      <c r="X209" s="41"/>
      <c r="Y209" s="41"/>
      <c r="Z209" s="41"/>
    </row>
    <row r="210" spans="1:26" ht="12.75" customHeight="1">
      <c r="A210" s="51"/>
      <c r="B210" s="41"/>
      <c r="C210" s="41"/>
      <c r="D210" s="41"/>
      <c r="E210" s="41"/>
      <c r="F210" s="41"/>
      <c r="G210" s="41"/>
      <c r="H210" s="41"/>
      <c r="I210" s="41"/>
      <c r="J210" s="41"/>
      <c r="K210" s="41"/>
      <c r="L210" s="50"/>
      <c r="M210" s="41"/>
      <c r="N210" s="41"/>
      <c r="O210" s="41"/>
      <c r="P210" s="41"/>
      <c r="Q210" s="41"/>
      <c r="R210" s="41"/>
      <c r="S210" s="41"/>
      <c r="T210" s="41"/>
      <c r="U210" s="41"/>
      <c r="V210" s="41"/>
      <c r="W210" s="41"/>
      <c r="X210" s="41"/>
      <c r="Y210" s="41"/>
      <c r="Z210" s="41"/>
    </row>
    <row r="211" spans="1:26" ht="12.75" customHeight="1">
      <c r="A211" s="51"/>
      <c r="B211" s="41"/>
      <c r="C211" s="41"/>
      <c r="D211" s="41"/>
      <c r="E211" s="41"/>
      <c r="F211" s="41"/>
      <c r="G211" s="41"/>
      <c r="H211" s="41"/>
      <c r="I211" s="41"/>
      <c r="J211" s="41"/>
      <c r="K211" s="41"/>
      <c r="L211" s="50"/>
      <c r="M211" s="41"/>
      <c r="N211" s="41"/>
      <c r="O211" s="41"/>
      <c r="P211" s="41"/>
      <c r="Q211" s="41"/>
      <c r="R211" s="41"/>
      <c r="S211" s="41"/>
      <c r="T211" s="41"/>
      <c r="U211" s="41"/>
      <c r="V211" s="41"/>
      <c r="W211" s="41"/>
      <c r="X211" s="41"/>
      <c r="Y211" s="41"/>
      <c r="Z211" s="41"/>
    </row>
    <row r="212" spans="1:26" ht="12.75" customHeight="1">
      <c r="A212" s="51"/>
      <c r="B212" s="41"/>
      <c r="C212" s="41"/>
      <c r="D212" s="41"/>
      <c r="E212" s="41"/>
      <c r="F212" s="41"/>
      <c r="G212" s="41"/>
      <c r="H212" s="41"/>
      <c r="I212" s="41"/>
      <c r="J212" s="41"/>
      <c r="K212" s="41"/>
      <c r="L212" s="50"/>
      <c r="M212" s="41"/>
      <c r="N212" s="41"/>
      <c r="O212" s="41"/>
      <c r="P212" s="41"/>
      <c r="Q212" s="41"/>
      <c r="R212" s="41"/>
      <c r="S212" s="41"/>
      <c r="T212" s="41"/>
      <c r="U212" s="41"/>
      <c r="V212" s="41"/>
      <c r="W212" s="41"/>
      <c r="X212" s="41"/>
      <c r="Y212" s="41"/>
      <c r="Z212" s="41"/>
    </row>
    <row r="213" spans="1:26" ht="12.75" customHeight="1">
      <c r="A213" s="51"/>
      <c r="B213" s="41"/>
      <c r="C213" s="41"/>
      <c r="D213" s="41"/>
      <c r="E213" s="41"/>
      <c r="F213" s="41"/>
      <c r="G213" s="41"/>
      <c r="H213" s="41"/>
      <c r="I213" s="41"/>
      <c r="J213" s="41"/>
      <c r="K213" s="41"/>
      <c r="L213" s="50"/>
      <c r="M213" s="41"/>
      <c r="N213" s="41"/>
      <c r="O213" s="41"/>
      <c r="P213" s="41"/>
      <c r="Q213" s="41"/>
      <c r="R213" s="41"/>
      <c r="S213" s="41"/>
      <c r="T213" s="41"/>
      <c r="U213" s="41"/>
      <c r="V213" s="41"/>
      <c r="W213" s="41"/>
      <c r="X213" s="41"/>
      <c r="Y213" s="41"/>
      <c r="Z213" s="41"/>
    </row>
    <row r="214" spans="1:26" ht="12.75" customHeight="1">
      <c r="A214" s="51"/>
      <c r="B214" s="41"/>
      <c r="C214" s="41"/>
      <c r="D214" s="41"/>
      <c r="E214" s="41"/>
      <c r="F214" s="41"/>
      <c r="G214" s="41"/>
      <c r="H214" s="41"/>
      <c r="I214" s="41"/>
      <c r="J214" s="41"/>
      <c r="K214" s="41"/>
      <c r="L214" s="50"/>
      <c r="M214" s="41"/>
      <c r="N214" s="41"/>
      <c r="O214" s="41"/>
      <c r="P214" s="41"/>
      <c r="Q214" s="41"/>
      <c r="R214" s="41"/>
      <c r="S214" s="41"/>
      <c r="T214" s="41"/>
      <c r="U214" s="41"/>
      <c r="V214" s="41"/>
      <c r="W214" s="41"/>
      <c r="X214" s="41"/>
      <c r="Y214" s="41"/>
      <c r="Z214" s="41"/>
    </row>
    <row r="215" spans="1:26" ht="12.75" customHeight="1">
      <c r="A215" s="51"/>
      <c r="B215" s="41"/>
      <c r="C215" s="41"/>
      <c r="D215" s="41"/>
      <c r="E215" s="41"/>
      <c r="F215" s="41"/>
      <c r="G215" s="41"/>
      <c r="H215" s="41"/>
      <c r="I215" s="41"/>
      <c r="J215" s="41"/>
      <c r="K215" s="41"/>
      <c r="L215" s="50"/>
      <c r="M215" s="41"/>
      <c r="N215" s="41"/>
      <c r="O215" s="41"/>
      <c r="P215" s="41"/>
      <c r="Q215" s="41"/>
      <c r="R215" s="41"/>
      <c r="S215" s="41"/>
      <c r="T215" s="41"/>
      <c r="U215" s="41"/>
      <c r="V215" s="41"/>
      <c r="W215" s="41"/>
      <c r="X215" s="41"/>
      <c r="Y215" s="41"/>
      <c r="Z215" s="41"/>
    </row>
    <row r="216" spans="1:26" ht="12.75" customHeight="1">
      <c r="A216" s="51"/>
      <c r="B216" s="41"/>
      <c r="C216" s="41"/>
      <c r="D216" s="41"/>
      <c r="E216" s="41"/>
      <c r="F216" s="41"/>
      <c r="G216" s="41"/>
      <c r="H216" s="41"/>
      <c r="I216" s="41"/>
      <c r="J216" s="41"/>
      <c r="K216" s="41"/>
      <c r="L216" s="50"/>
      <c r="M216" s="41"/>
      <c r="N216" s="41"/>
      <c r="O216" s="41"/>
      <c r="P216" s="41"/>
      <c r="Q216" s="41"/>
      <c r="R216" s="41"/>
      <c r="S216" s="41"/>
      <c r="T216" s="41"/>
      <c r="U216" s="41"/>
      <c r="V216" s="41"/>
      <c r="W216" s="41"/>
      <c r="X216" s="41"/>
      <c r="Y216" s="41"/>
      <c r="Z216" s="41"/>
    </row>
    <row r="217" spans="1:26" ht="12.75" customHeight="1">
      <c r="A217" s="51"/>
      <c r="B217" s="41"/>
      <c r="C217" s="41"/>
      <c r="D217" s="41"/>
      <c r="E217" s="41"/>
      <c r="F217" s="41"/>
      <c r="G217" s="41"/>
      <c r="H217" s="41"/>
      <c r="I217" s="41"/>
      <c r="J217" s="41"/>
      <c r="K217" s="41"/>
      <c r="L217" s="50"/>
      <c r="M217" s="41"/>
      <c r="N217" s="41"/>
      <c r="O217" s="41"/>
      <c r="P217" s="41"/>
      <c r="Q217" s="41"/>
      <c r="R217" s="41"/>
      <c r="S217" s="41"/>
      <c r="T217" s="41"/>
      <c r="U217" s="41"/>
      <c r="V217" s="41"/>
      <c r="W217" s="41"/>
      <c r="X217" s="41"/>
      <c r="Y217" s="41"/>
      <c r="Z217" s="41"/>
    </row>
    <row r="218" spans="1:26" ht="12.75" customHeight="1">
      <c r="A218" s="51"/>
      <c r="B218" s="41"/>
      <c r="C218" s="41"/>
      <c r="D218" s="41"/>
      <c r="E218" s="41"/>
      <c r="F218" s="41"/>
      <c r="G218" s="41"/>
      <c r="H218" s="41"/>
      <c r="I218" s="41"/>
      <c r="J218" s="41"/>
      <c r="K218" s="41"/>
      <c r="L218" s="50"/>
      <c r="M218" s="41"/>
      <c r="N218" s="41"/>
      <c r="O218" s="41"/>
      <c r="P218" s="41"/>
      <c r="Q218" s="41"/>
      <c r="R218" s="41"/>
      <c r="S218" s="41"/>
      <c r="T218" s="41"/>
      <c r="U218" s="41"/>
      <c r="V218" s="41"/>
      <c r="W218" s="41"/>
      <c r="X218" s="41"/>
      <c r="Y218" s="41"/>
      <c r="Z218" s="41"/>
    </row>
    <row r="219" spans="1:26" ht="12.75" customHeight="1">
      <c r="A219" s="51"/>
      <c r="B219" s="41"/>
      <c r="C219" s="41"/>
      <c r="D219" s="41"/>
      <c r="E219" s="41"/>
      <c r="F219" s="41"/>
      <c r="G219" s="41"/>
      <c r="H219" s="41"/>
      <c r="I219" s="41"/>
      <c r="J219" s="41"/>
      <c r="K219" s="41"/>
      <c r="L219" s="50"/>
      <c r="M219" s="41"/>
      <c r="N219" s="41"/>
      <c r="O219" s="41"/>
      <c r="P219" s="41"/>
      <c r="Q219" s="41"/>
      <c r="R219" s="41"/>
      <c r="S219" s="41"/>
      <c r="T219" s="41"/>
      <c r="U219" s="41"/>
      <c r="V219" s="41"/>
      <c r="W219" s="41"/>
      <c r="X219" s="41"/>
      <c r="Y219" s="41"/>
      <c r="Z219" s="41"/>
    </row>
    <row r="220" spans="1:26" ht="12.75" customHeight="1">
      <c r="A220" s="51"/>
      <c r="B220" s="41"/>
      <c r="C220" s="41"/>
      <c r="D220" s="41"/>
      <c r="E220" s="41"/>
      <c r="F220" s="41"/>
      <c r="G220" s="41"/>
      <c r="H220" s="41"/>
      <c r="I220" s="41"/>
      <c r="J220" s="41"/>
      <c r="K220" s="41"/>
      <c r="L220" s="50"/>
      <c r="M220" s="41"/>
      <c r="N220" s="41"/>
      <c r="O220" s="41"/>
      <c r="P220" s="41"/>
      <c r="Q220" s="41"/>
      <c r="R220" s="41"/>
      <c r="S220" s="41"/>
      <c r="T220" s="41"/>
      <c r="U220" s="41"/>
      <c r="V220" s="41"/>
      <c r="W220" s="41"/>
      <c r="X220" s="41"/>
      <c r="Y220" s="41"/>
      <c r="Z220" s="41"/>
    </row>
    <row r="221" spans="1:26" ht="12.75" customHeight="1">
      <c r="A221" s="51"/>
      <c r="B221" s="41"/>
      <c r="C221" s="41"/>
      <c r="D221" s="41"/>
      <c r="E221" s="41"/>
      <c r="F221" s="41"/>
      <c r="G221" s="41"/>
      <c r="H221" s="41"/>
      <c r="I221" s="41"/>
      <c r="J221" s="41"/>
      <c r="K221" s="41"/>
      <c r="L221" s="50"/>
      <c r="M221" s="41"/>
      <c r="N221" s="41"/>
      <c r="O221" s="41"/>
      <c r="P221" s="41"/>
      <c r="Q221" s="41"/>
      <c r="R221" s="41"/>
      <c r="S221" s="41"/>
      <c r="T221" s="41"/>
      <c r="U221" s="41"/>
      <c r="V221" s="41"/>
      <c r="W221" s="41"/>
      <c r="X221" s="41"/>
      <c r="Y221" s="41"/>
      <c r="Z221" s="41"/>
    </row>
    <row r="222" spans="1:26" ht="12.75" customHeight="1">
      <c r="A222" s="51"/>
      <c r="B222" s="41"/>
      <c r="C222" s="41"/>
      <c r="D222" s="41"/>
      <c r="E222" s="41"/>
      <c r="F222" s="41"/>
      <c r="G222" s="41"/>
      <c r="H222" s="41"/>
      <c r="I222" s="41"/>
      <c r="J222" s="41"/>
      <c r="K222" s="41"/>
      <c r="L222" s="50"/>
      <c r="M222" s="41"/>
      <c r="N222" s="41"/>
      <c r="O222" s="41"/>
      <c r="P222" s="41"/>
      <c r="Q222" s="41"/>
      <c r="R222" s="41"/>
      <c r="S222" s="41"/>
      <c r="T222" s="41"/>
      <c r="U222" s="41"/>
      <c r="V222" s="41"/>
      <c r="W222" s="41"/>
      <c r="X222" s="41"/>
      <c r="Y222" s="41"/>
      <c r="Z222" s="41"/>
    </row>
    <row r="223" spans="1:26" ht="12.75" customHeight="1">
      <c r="A223" s="51"/>
      <c r="B223" s="41"/>
      <c r="C223" s="41"/>
      <c r="D223" s="41"/>
      <c r="E223" s="41"/>
      <c r="F223" s="41"/>
      <c r="G223" s="41"/>
      <c r="H223" s="41"/>
      <c r="I223" s="41"/>
      <c r="J223" s="41"/>
      <c r="K223" s="41"/>
      <c r="L223" s="50"/>
      <c r="M223" s="41"/>
      <c r="N223" s="41"/>
      <c r="O223" s="41"/>
      <c r="P223" s="41"/>
      <c r="Q223" s="41"/>
      <c r="R223" s="41"/>
      <c r="S223" s="41"/>
      <c r="T223" s="41"/>
      <c r="U223" s="41"/>
      <c r="V223" s="41"/>
      <c r="W223" s="41"/>
      <c r="X223" s="41"/>
      <c r="Y223" s="41"/>
      <c r="Z223" s="41"/>
    </row>
    <row r="224" spans="1:26" ht="12.75" customHeight="1">
      <c r="A224" s="51"/>
      <c r="B224" s="41"/>
      <c r="C224" s="41"/>
      <c r="D224" s="41"/>
      <c r="E224" s="41"/>
      <c r="F224" s="41"/>
      <c r="G224" s="41"/>
      <c r="H224" s="41"/>
      <c r="I224" s="41"/>
      <c r="J224" s="41"/>
      <c r="K224" s="41"/>
      <c r="L224" s="50"/>
      <c r="M224" s="41"/>
      <c r="N224" s="41"/>
      <c r="O224" s="41"/>
      <c r="P224" s="41"/>
      <c r="Q224" s="41"/>
      <c r="R224" s="41"/>
      <c r="S224" s="41"/>
      <c r="T224" s="41"/>
      <c r="U224" s="41"/>
      <c r="V224" s="41"/>
      <c r="W224" s="41"/>
      <c r="X224" s="41"/>
      <c r="Y224" s="41"/>
      <c r="Z224" s="41"/>
    </row>
    <row r="225" spans="1:26" ht="12.75" customHeight="1">
      <c r="A225" s="51"/>
      <c r="B225" s="41"/>
      <c r="C225" s="41"/>
      <c r="D225" s="41"/>
      <c r="E225" s="41"/>
      <c r="F225" s="41"/>
      <c r="G225" s="41"/>
      <c r="H225" s="41"/>
      <c r="I225" s="41"/>
      <c r="J225" s="41"/>
      <c r="K225" s="41"/>
      <c r="L225" s="50"/>
      <c r="M225" s="41"/>
      <c r="N225" s="41"/>
      <c r="O225" s="41"/>
      <c r="P225" s="41"/>
      <c r="Q225" s="41"/>
      <c r="R225" s="41"/>
      <c r="S225" s="41"/>
      <c r="T225" s="41"/>
      <c r="U225" s="41"/>
      <c r="V225" s="41"/>
      <c r="W225" s="41"/>
      <c r="X225" s="41"/>
      <c r="Y225" s="41"/>
      <c r="Z225" s="41"/>
    </row>
    <row r="226" spans="1:26" ht="12.75" customHeight="1">
      <c r="A226" s="51"/>
      <c r="B226" s="41"/>
      <c r="C226" s="41"/>
      <c r="D226" s="41"/>
      <c r="E226" s="41"/>
      <c r="F226" s="41"/>
      <c r="G226" s="41"/>
      <c r="H226" s="41"/>
      <c r="I226" s="41"/>
      <c r="J226" s="41"/>
      <c r="K226" s="41"/>
      <c r="L226" s="50"/>
      <c r="M226" s="41"/>
      <c r="N226" s="41"/>
      <c r="O226" s="41"/>
      <c r="P226" s="41"/>
      <c r="Q226" s="41"/>
      <c r="R226" s="41"/>
      <c r="S226" s="41"/>
      <c r="T226" s="41"/>
      <c r="U226" s="41"/>
      <c r="V226" s="41"/>
      <c r="W226" s="41"/>
      <c r="X226" s="41"/>
      <c r="Y226" s="41"/>
      <c r="Z226" s="41"/>
    </row>
    <row r="227" spans="1:26" ht="12.75" customHeight="1">
      <c r="A227" s="51"/>
      <c r="B227" s="41"/>
      <c r="C227" s="41"/>
      <c r="D227" s="41"/>
      <c r="E227" s="41"/>
      <c r="F227" s="41"/>
      <c r="G227" s="41"/>
      <c r="H227" s="41"/>
      <c r="I227" s="41"/>
      <c r="J227" s="41"/>
      <c r="K227" s="41"/>
      <c r="L227" s="50"/>
      <c r="M227" s="41"/>
      <c r="N227" s="41"/>
      <c r="O227" s="41"/>
      <c r="P227" s="41"/>
      <c r="Q227" s="41"/>
      <c r="R227" s="41"/>
      <c r="S227" s="41"/>
      <c r="T227" s="41"/>
      <c r="U227" s="41"/>
      <c r="V227" s="41"/>
      <c r="W227" s="41"/>
      <c r="X227" s="41"/>
      <c r="Y227" s="41"/>
      <c r="Z227" s="41"/>
    </row>
    <row r="228" spans="1:26" ht="12.75" customHeight="1">
      <c r="A228" s="51"/>
      <c r="B228" s="41"/>
      <c r="C228" s="41"/>
      <c r="D228" s="41"/>
      <c r="E228" s="41"/>
      <c r="F228" s="41"/>
      <c r="G228" s="41"/>
      <c r="H228" s="41"/>
      <c r="I228" s="41"/>
      <c r="J228" s="41"/>
      <c r="K228" s="41"/>
      <c r="L228" s="50"/>
      <c r="M228" s="41"/>
      <c r="N228" s="41"/>
      <c r="O228" s="41"/>
      <c r="P228" s="41"/>
      <c r="Q228" s="41"/>
      <c r="R228" s="41"/>
      <c r="S228" s="41"/>
      <c r="T228" s="41"/>
      <c r="U228" s="41"/>
      <c r="V228" s="41"/>
      <c r="W228" s="41"/>
      <c r="X228" s="41"/>
      <c r="Y228" s="41"/>
      <c r="Z228" s="41"/>
    </row>
    <row r="229" spans="1:26" ht="12.75" customHeight="1">
      <c r="A229" s="51"/>
      <c r="B229" s="41"/>
      <c r="C229" s="41"/>
      <c r="D229" s="41"/>
      <c r="E229" s="41"/>
      <c r="F229" s="41"/>
      <c r="G229" s="41"/>
      <c r="H229" s="41"/>
      <c r="I229" s="41"/>
      <c r="J229" s="41"/>
      <c r="K229" s="41"/>
      <c r="L229" s="50"/>
      <c r="M229" s="41"/>
      <c r="N229" s="41"/>
      <c r="O229" s="41"/>
      <c r="P229" s="41"/>
      <c r="Q229" s="41"/>
      <c r="R229" s="41"/>
      <c r="S229" s="41"/>
      <c r="T229" s="41"/>
      <c r="U229" s="41"/>
      <c r="V229" s="41"/>
      <c r="W229" s="41"/>
      <c r="X229" s="41"/>
      <c r="Y229" s="41"/>
      <c r="Z229" s="41"/>
    </row>
    <row r="230" spans="1:26" ht="12.75" customHeight="1">
      <c r="A230" s="51"/>
      <c r="B230" s="41"/>
      <c r="C230" s="41"/>
      <c r="D230" s="41"/>
      <c r="E230" s="41"/>
      <c r="F230" s="41"/>
      <c r="G230" s="41"/>
      <c r="H230" s="41"/>
      <c r="I230" s="41"/>
      <c r="J230" s="41"/>
      <c r="K230" s="41"/>
      <c r="L230" s="50"/>
      <c r="M230" s="41"/>
      <c r="N230" s="41"/>
      <c r="O230" s="41"/>
      <c r="P230" s="41"/>
      <c r="Q230" s="41"/>
      <c r="R230" s="41"/>
      <c r="S230" s="41"/>
      <c r="T230" s="41"/>
      <c r="U230" s="41"/>
      <c r="V230" s="41"/>
      <c r="W230" s="41"/>
      <c r="X230" s="41"/>
      <c r="Y230" s="41"/>
      <c r="Z230" s="41"/>
    </row>
    <row r="231" spans="1:26" ht="12.75" customHeight="1">
      <c r="A231" s="51"/>
      <c r="B231" s="41"/>
      <c r="C231" s="41"/>
      <c r="D231" s="41"/>
      <c r="E231" s="41"/>
      <c r="F231" s="41"/>
      <c r="G231" s="41"/>
      <c r="H231" s="41"/>
      <c r="I231" s="41"/>
      <c r="J231" s="41"/>
      <c r="K231" s="41"/>
      <c r="L231" s="50"/>
      <c r="M231" s="41"/>
      <c r="N231" s="41"/>
      <c r="O231" s="41"/>
      <c r="P231" s="41"/>
      <c r="Q231" s="41"/>
      <c r="R231" s="41"/>
      <c r="S231" s="41"/>
      <c r="T231" s="41"/>
      <c r="U231" s="41"/>
      <c r="V231" s="41"/>
      <c r="W231" s="41"/>
      <c r="X231" s="41"/>
      <c r="Y231" s="41"/>
      <c r="Z231" s="41"/>
    </row>
    <row r="232" spans="1:26" ht="12.75" customHeight="1">
      <c r="A232" s="51"/>
      <c r="B232" s="41"/>
      <c r="C232" s="41"/>
      <c r="D232" s="41"/>
      <c r="E232" s="41"/>
      <c r="F232" s="41"/>
      <c r="G232" s="41"/>
      <c r="H232" s="41"/>
      <c r="I232" s="41"/>
      <c r="J232" s="41"/>
      <c r="K232" s="41"/>
      <c r="L232" s="50"/>
      <c r="M232" s="41"/>
      <c r="N232" s="41"/>
      <c r="O232" s="41"/>
      <c r="P232" s="41"/>
      <c r="Q232" s="41"/>
      <c r="R232" s="41"/>
      <c r="S232" s="41"/>
      <c r="T232" s="41"/>
      <c r="U232" s="41"/>
      <c r="V232" s="41"/>
      <c r="W232" s="41"/>
      <c r="X232" s="41"/>
      <c r="Y232" s="41"/>
      <c r="Z232" s="41"/>
    </row>
    <row r="233" spans="1:26" ht="12.75" customHeight="1">
      <c r="A233" s="51"/>
      <c r="B233" s="41"/>
      <c r="C233" s="41"/>
      <c r="D233" s="41"/>
      <c r="E233" s="41"/>
      <c r="F233" s="41"/>
      <c r="G233" s="41"/>
      <c r="H233" s="41"/>
      <c r="I233" s="41"/>
      <c r="J233" s="41"/>
      <c r="K233" s="41"/>
      <c r="L233" s="50"/>
      <c r="M233" s="41"/>
      <c r="N233" s="41"/>
      <c r="O233" s="41"/>
      <c r="P233" s="41"/>
      <c r="Q233" s="41"/>
      <c r="R233" s="41"/>
      <c r="S233" s="41"/>
      <c r="T233" s="41"/>
      <c r="U233" s="41"/>
      <c r="V233" s="41"/>
      <c r="W233" s="41"/>
      <c r="X233" s="41"/>
      <c r="Y233" s="41"/>
      <c r="Z233" s="41"/>
    </row>
    <row r="234" spans="1:26" ht="12.75" customHeight="1">
      <c r="A234" s="51"/>
      <c r="B234" s="41"/>
      <c r="C234" s="41"/>
      <c r="D234" s="41"/>
      <c r="E234" s="41"/>
      <c r="F234" s="41"/>
      <c r="G234" s="41"/>
      <c r="H234" s="41"/>
      <c r="I234" s="41"/>
      <c r="J234" s="41"/>
      <c r="K234" s="41"/>
      <c r="L234" s="50"/>
      <c r="M234" s="41"/>
      <c r="N234" s="41"/>
      <c r="O234" s="41"/>
      <c r="P234" s="41"/>
      <c r="Q234" s="41"/>
      <c r="R234" s="41"/>
      <c r="S234" s="41"/>
      <c r="T234" s="41"/>
      <c r="U234" s="41"/>
      <c r="V234" s="41"/>
      <c r="W234" s="41"/>
      <c r="X234" s="41"/>
      <c r="Y234" s="41"/>
      <c r="Z234" s="41"/>
    </row>
    <row r="235" spans="1:26" ht="12.75" customHeight="1">
      <c r="A235" s="51"/>
      <c r="B235" s="41"/>
      <c r="C235" s="41"/>
      <c r="D235" s="41"/>
      <c r="E235" s="41"/>
      <c r="F235" s="41"/>
      <c r="G235" s="41"/>
      <c r="H235" s="41"/>
      <c r="I235" s="41"/>
      <c r="J235" s="41"/>
      <c r="K235" s="41"/>
      <c r="L235" s="50"/>
      <c r="M235" s="41"/>
      <c r="N235" s="41"/>
      <c r="O235" s="41"/>
      <c r="P235" s="41"/>
      <c r="Q235" s="41"/>
      <c r="R235" s="41"/>
      <c r="S235" s="41"/>
      <c r="T235" s="41"/>
      <c r="U235" s="41"/>
      <c r="V235" s="41"/>
      <c r="W235" s="41"/>
      <c r="X235" s="41"/>
      <c r="Y235" s="41"/>
      <c r="Z235" s="41"/>
    </row>
    <row r="236" spans="1:26" ht="12.75" customHeight="1">
      <c r="A236" s="51"/>
      <c r="B236" s="41"/>
      <c r="C236" s="41"/>
      <c r="D236" s="41"/>
      <c r="E236" s="41"/>
      <c r="F236" s="41"/>
      <c r="G236" s="41"/>
      <c r="H236" s="41"/>
      <c r="I236" s="41"/>
      <c r="J236" s="41"/>
      <c r="K236" s="41"/>
      <c r="L236" s="50"/>
      <c r="M236" s="41"/>
      <c r="N236" s="41"/>
      <c r="O236" s="41"/>
      <c r="P236" s="41"/>
      <c r="Q236" s="41"/>
      <c r="R236" s="41"/>
      <c r="S236" s="41"/>
      <c r="T236" s="41"/>
      <c r="U236" s="41"/>
      <c r="V236" s="41"/>
      <c r="W236" s="41"/>
      <c r="X236" s="41"/>
      <c r="Y236" s="41"/>
      <c r="Z236" s="41"/>
    </row>
    <row r="237" spans="1:26" ht="12.75" customHeight="1">
      <c r="A237" s="51"/>
      <c r="B237" s="41"/>
      <c r="C237" s="41"/>
      <c r="D237" s="41"/>
      <c r="E237" s="41"/>
      <c r="F237" s="41"/>
      <c r="G237" s="41"/>
      <c r="H237" s="41"/>
      <c r="I237" s="41"/>
      <c r="J237" s="41"/>
      <c r="K237" s="41"/>
      <c r="L237" s="50"/>
      <c r="M237" s="41"/>
      <c r="N237" s="41"/>
      <c r="O237" s="41"/>
      <c r="P237" s="41"/>
      <c r="Q237" s="41"/>
      <c r="R237" s="41"/>
      <c r="S237" s="41"/>
      <c r="T237" s="41"/>
      <c r="U237" s="41"/>
      <c r="V237" s="41"/>
      <c r="W237" s="41"/>
      <c r="X237" s="41"/>
      <c r="Y237" s="41"/>
      <c r="Z237" s="41"/>
    </row>
    <row r="238" spans="1:26" ht="12.75" customHeight="1">
      <c r="A238" s="51"/>
      <c r="B238" s="41"/>
      <c r="C238" s="41"/>
      <c r="D238" s="41"/>
      <c r="E238" s="41"/>
      <c r="F238" s="41"/>
      <c r="G238" s="41"/>
      <c r="H238" s="41"/>
      <c r="I238" s="41"/>
      <c r="J238" s="41"/>
      <c r="K238" s="41"/>
      <c r="L238" s="50"/>
      <c r="M238" s="41"/>
      <c r="N238" s="41"/>
      <c r="O238" s="41"/>
      <c r="P238" s="41"/>
      <c r="Q238" s="41"/>
      <c r="R238" s="41"/>
      <c r="S238" s="41"/>
      <c r="T238" s="41"/>
      <c r="U238" s="41"/>
      <c r="V238" s="41"/>
      <c r="W238" s="41"/>
      <c r="X238" s="41"/>
      <c r="Y238" s="41"/>
      <c r="Z238" s="41"/>
    </row>
    <row r="239" spans="1:26" ht="12.75" customHeight="1">
      <c r="A239" s="51"/>
      <c r="B239" s="41"/>
      <c r="C239" s="41"/>
      <c r="D239" s="41"/>
      <c r="E239" s="41"/>
      <c r="F239" s="41"/>
      <c r="G239" s="41"/>
      <c r="H239" s="41"/>
      <c r="I239" s="41"/>
      <c r="J239" s="41"/>
      <c r="K239" s="41"/>
      <c r="L239" s="50"/>
      <c r="M239" s="41"/>
      <c r="N239" s="41"/>
      <c r="O239" s="41"/>
      <c r="P239" s="41"/>
      <c r="Q239" s="41"/>
      <c r="R239" s="41"/>
      <c r="S239" s="41"/>
      <c r="T239" s="41"/>
      <c r="U239" s="41"/>
      <c r="V239" s="41"/>
      <c r="W239" s="41"/>
      <c r="X239" s="41"/>
      <c r="Y239" s="41"/>
      <c r="Z239" s="41"/>
    </row>
    <row r="240" spans="1:26" ht="12.75" customHeight="1">
      <c r="A240" s="51"/>
      <c r="B240" s="41"/>
      <c r="C240" s="41"/>
      <c r="D240" s="41"/>
      <c r="E240" s="41"/>
      <c r="F240" s="41"/>
      <c r="G240" s="41"/>
      <c r="H240" s="41"/>
      <c r="I240" s="41"/>
      <c r="J240" s="41"/>
      <c r="K240" s="41"/>
      <c r="L240" s="50"/>
      <c r="M240" s="41"/>
      <c r="N240" s="41"/>
      <c r="O240" s="41"/>
      <c r="P240" s="41"/>
      <c r="Q240" s="41"/>
      <c r="R240" s="41"/>
      <c r="S240" s="41"/>
      <c r="T240" s="41"/>
      <c r="U240" s="41"/>
      <c r="V240" s="41"/>
      <c r="W240" s="41"/>
      <c r="X240" s="41"/>
      <c r="Y240" s="41"/>
      <c r="Z240" s="41"/>
    </row>
    <row r="241" spans="1:26" ht="12.75" customHeight="1">
      <c r="A241" s="51"/>
      <c r="B241" s="41"/>
      <c r="C241" s="41"/>
      <c r="D241" s="41"/>
      <c r="E241" s="41"/>
      <c r="F241" s="41"/>
      <c r="G241" s="41"/>
      <c r="H241" s="41"/>
      <c r="I241" s="41"/>
      <c r="J241" s="41"/>
      <c r="K241" s="41"/>
      <c r="L241" s="50"/>
      <c r="M241" s="41"/>
      <c r="N241" s="41"/>
      <c r="O241" s="41"/>
      <c r="P241" s="41"/>
      <c r="Q241" s="41"/>
      <c r="R241" s="41"/>
      <c r="S241" s="41"/>
      <c r="T241" s="41"/>
      <c r="U241" s="41"/>
      <c r="V241" s="41"/>
      <c r="W241" s="41"/>
      <c r="X241" s="41"/>
      <c r="Y241" s="41"/>
      <c r="Z241" s="41"/>
    </row>
    <row r="242" spans="1:26" ht="12.75" customHeight="1">
      <c r="A242" s="51"/>
      <c r="B242" s="41"/>
      <c r="C242" s="41"/>
      <c r="D242" s="41"/>
      <c r="E242" s="41"/>
      <c r="F242" s="41"/>
      <c r="G242" s="41"/>
      <c r="H242" s="41"/>
      <c r="I242" s="41"/>
      <c r="J242" s="41"/>
      <c r="K242" s="41"/>
      <c r="L242" s="50"/>
      <c r="M242" s="41"/>
      <c r="N242" s="41"/>
      <c r="O242" s="41"/>
      <c r="P242" s="41"/>
      <c r="Q242" s="41"/>
      <c r="R242" s="41"/>
      <c r="S242" s="41"/>
      <c r="T242" s="41"/>
      <c r="U242" s="41"/>
      <c r="V242" s="41"/>
      <c r="W242" s="41"/>
      <c r="X242" s="41"/>
      <c r="Y242" s="41"/>
      <c r="Z242" s="41"/>
    </row>
    <row r="243" spans="1:26" ht="12.75" customHeight="1">
      <c r="A243" s="51"/>
      <c r="B243" s="41"/>
      <c r="C243" s="41"/>
      <c r="D243" s="41"/>
      <c r="E243" s="41"/>
      <c r="F243" s="41"/>
      <c r="G243" s="41"/>
      <c r="H243" s="41"/>
      <c r="I243" s="41"/>
      <c r="J243" s="41"/>
      <c r="K243" s="41"/>
      <c r="L243" s="50"/>
      <c r="M243" s="41"/>
      <c r="N243" s="41"/>
      <c r="O243" s="41"/>
      <c r="P243" s="41"/>
      <c r="Q243" s="41"/>
      <c r="R243" s="41"/>
      <c r="S243" s="41"/>
      <c r="T243" s="41"/>
      <c r="U243" s="41"/>
      <c r="V243" s="41"/>
      <c r="W243" s="41"/>
      <c r="X243" s="41"/>
      <c r="Y243" s="41"/>
      <c r="Z243" s="41"/>
    </row>
    <row r="244" spans="1:26" ht="12.75" customHeight="1">
      <c r="A244" s="51"/>
      <c r="B244" s="41"/>
      <c r="C244" s="41"/>
      <c r="D244" s="41"/>
      <c r="E244" s="41"/>
      <c r="F244" s="41"/>
      <c r="G244" s="41"/>
      <c r="H244" s="41"/>
      <c r="I244" s="41"/>
      <c r="J244" s="41"/>
      <c r="K244" s="41"/>
      <c r="L244" s="50"/>
      <c r="M244" s="41"/>
      <c r="N244" s="41"/>
      <c r="O244" s="41"/>
      <c r="P244" s="41"/>
      <c r="Q244" s="41"/>
      <c r="R244" s="41"/>
      <c r="S244" s="41"/>
      <c r="T244" s="41"/>
      <c r="U244" s="41"/>
      <c r="V244" s="41"/>
      <c r="W244" s="41"/>
      <c r="X244" s="41"/>
      <c r="Y244" s="41"/>
      <c r="Z244" s="41"/>
    </row>
    <row r="245" spans="1:26" ht="12.75" customHeight="1">
      <c r="A245" s="51"/>
      <c r="B245" s="41"/>
      <c r="C245" s="41"/>
      <c r="D245" s="41"/>
      <c r="E245" s="41"/>
      <c r="F245" s="41"/>
      <c r="G245" s="41"/>
      <c r="H245" s="41"/>
      <c r="I245" s="41"/>
      <c r="J245" s="41"/>
      <c r="K245" s="41"/>
      <c r="L245" s="50"/>
      <c r="M245" s="41"/>
      <c r="N245" s="41"/>
      <c r="O245" s="41"/>
      <c r="P245" s="41"/>
      <c r="Q245" s="41"/>
      <c r="R245" s="41"/>
      <c r="S245" s="41"/>
      <c r="T245" s="41"/>
      <c r="U245" s="41"/>
      <c r="V245" s="41"/>
      <c r="W245" s="41"/>
      <c r="X245" s="41"/>
      <c r="Y245" s="41"/>
      <c r="Z245" s="41"/>
    </row>
    <row r="246" spans="1:26" ht="12.75" customHeight="1">
      <c r="A246" s="51"/>
      <c r="B246" s="41"/>
      <c r="C246" s="41"/>
      <c r="D246" s="41"/>
      <c r="E246" s="41"/>
      <c r="F246" s="41"/>
      <c r="G246" s="41"/>
      <c r="H246" s="41"/>
      <c r="I246" s="41"/>
      <c r="J246" s="41"/>
      <c r="K246" s="41"/>
      <c r="L246" s="50"/>
      <c r="M246" s="41"/>
      <c r="N246" s="41"/>
      <c r="O246" s="41"/>
      <c r="P246" s="41"/>
      <c r="Q246" s="41"/>
      <c r="R246" s="41"/>
      <c r="S246" s="41"/>
      <c r="T246" s="41"/>
      <c r="U246" s="41"/>
      <c r="V246" s="41"/>
      <c r="W246" s="41"/>
      <c r="X246" s="41"/>
      <c r="Y246" s="41"/>
      <c r="Z246" s="41"/>
    </row>
    <row r="247" spans="1:26" ht="12.75" customHeight="1">
      <c r="A247" s="51"/>
      <c r="B247" s="41"/>
      <c r="C247" s="41"/>
      <c r="D247" s="41"/>
      <c r="E247" s="41"/>
      <c r="F247" s="41"/>
      <c r="G247" s="41"/>
      <c r="H247" s="41"/>
      <c r="I247" s="41"/>
      <c r="J247" s="41"/>
      <c r="K247" s="41"/>
      <c r="L247" s="50"/>
      <c r="M247" s="41"/>
      <c r="N247" s="41"/>
      <c r="O247" s="41"/>
      <c r="P247" s="41"/>
      <c r="Q247" s="41"/>
      <c r="R247" s="41"/>
      <c r="S247" s="41"/>
      <c r="T247" s="41"/>
      <c r="U247" s="41"/>
      <c r="V247" s="41"/>
      <c r="W247" s="41"/>
      <c r="X247" s="41"/>
      <c r="Y247" s="41"/>
      <c r="Z247" s="41"/>
    </row>
    <row r="248" spans="1:26" ht="12.75" customHeight="1">
      <c r="A248" s="51"/>
      <c r="B248" s="41"/>
      <c r="C248" s="41"/>
      <c r="D248" s="41"/>
      <c r="E248" s="41"/>
      <c r="F248" s="41"/>
      <c r="G248" s="41"/>
      <c r="H248" s="41"/>
      <c r="I248" s="41"/>
      <c r="J248" s="41"/>
      <c r="K248" s="41"/>
      <c r="L248" s="50"/>
      <c r="M248" s="41"/>
      <c r="N248" s="41"/>
      <c r="O248" s="41"/>
      <c r="P248" s="41"/>
      <c r="Q248" s="41"/>
      <c r="R248" s="41"/>
      <c r="S248" s="41"/>
      <c r="T248" s="41"/>
      <c r="U248" s="41"/>
      <c r="V248" s="41"/>
      <c r="W248" s="41"/>
      <c r="X248" s="41"/>
      <c r="Y248" s="41"/>
      <c r="Z248" s="41"/>
    </row>
    <row r="249" spans="1:26" ht="12.75" customHeight="1">
      <c r="A249" s="51"/>
      <c r="B249" s="41"/>
      <c r="C249" s="41"/>
      <c r="D249" s="41"/>
      <c r="E249" s="41"/>
      <c r="F249" s="41"/>
      <c r="G249" s="41"/>
      <c r="H249" s="41"/>
      <c r="I249" s="41"/>
      <c r="J249" s="41"/>
      <c r="K249" s="41"/>
      <c r="L249" s="50"/>
      <c r="M249" s="41"/>
      <c r="N249" s="41"/>
      <c r="O249" s="41"/>
      <c r="P249" s="41"/>
      <c r="Q249" s="41"/>
      <c r="R249" s="41"/>
      <c r="S249" s="41"/>
      <c r="T249" s="41"/>
      <c r="U249" s="41"/>
      <c r="V249" s="41"/>
      <c r="W249" s="41"/>
      <c r="X249" s="41"/>
      <c r="Y249" s="41"/>
      <c r="Z249" s="41"/>
    </row>
    <row r="250" spans="1:26" ht="12.75" customHeight="1">
      <c r="A250" s="51"/>
      <c r="B250" s="41"/>
      <c r="C250" s="41"/>
      <c r="D250" s="41"/>
      <c r="E250" s="41"/>
      <c r="F250" s="41"/>
      <c r="G250" s="41"/>
      <c r="H250" s="41"/>
      <c r="I250" s="41"/>
      <c r="J250" s="41"/>
      <c r="K250" s="41"/>
      <c r="L250" s="50"/>
      <c r="M250" s="41"/>
      <c r="N250" s="41"/>
      <c r="O250" s="41"/>
      <c r="P250" s="41"/>
      <c r="Q250" s="41"/>
      <c r="R250" s="41"/>
      <c r="S250" s="41"/>
      <c r="T250" s="41"/>
      <c r="U250" s="41"/>
      <c r="V250" s="41"/>
      <c r="W250" s="41"/>
      <c r="X250" s="41"/>
      <c r="Y250" s="41"/>
      <c r="Z250" s="41"/>
    </row>
    <row r="251" spans="1:26" ht="12.75" customHeight="1">
      <c r="A251" s="51"/>
      <c r="B251" s="41"/>
      <c r="C251" s="41"/>
      <c r="D251" s="41"/>
      <c r="E251" s="41"/>
      <c r="F251" s="41"/>
      <c r="G251" s="41"/>
      <c r="H251" s="41"/>
      <c r="I251" s="41"/>
      <c r="J251" s="41"/>
      <c r="K251" s="41"/>
      <c r="L251" s="50"/>
      <c r="M251" s="41"/>
      <c r="N251" s="41"/>
      <c r="O251" s="41"/>
      <c r="P251" s="41"/>
      <c r="Q251" s="41"/>
      <c r="R251" s="41"/>
      <c r="S251" s="41"/>
      <c r="T251" s="41"/>
      <c r="U251" s="41"/>
      <c r="V251" s="41"/>
      <c r="W251" s="41"/>
      <c r="X251" s="41"/>
      <c r="Y251" s="41"/>
      <c r="Z251" s="41"/>
    </row>
    <row r="252" spans="1:26" ht="12.75" customHeight="1">
      <c r="A252" s="51"/>
      <c r="B252" s="41"/>
      <c r="C252" s="41"/>
      <c r="D252" s="41"/>
      <c r="E252" s="41"/>
      <c r="F252" s="41"/>
      <c r="G252" s="41"/>
      <c r="H252" s="41"/>
      <c r="I252" s="41"/>
      <c r="J252" s="41"/>
      <c r="K252" s="41"/>
      <c r="L252" s="50"/>
      <c r="M252" s="41"/>
      <c r="N252" s="41"/>
      <c r="O252" s="41"/>
      <c r="P252" s="41"/>
      <c r="Q252" s="41"/>
      <c r="R252" s="41"/>
      <c r="S252" s="41"/>
      <c r="T252" s="41"/>
      <c r="U252" s="41"/>
      <c r="V252" s="41"/>
      <c r="W252" s="41"/>
      <c r="X252" s="41"/>
      <c r="Y252" s="41"/>
      <c r="Z252" s="41"/>
    </row>
    <row r="253" spans="1:26" ht="12.75" customHeight="1">
      <c r="A253" s="51"/>
      <c r="B253" s="41"/>
      <c r="C253" s="41"/>
      <c r="D253" s="41"/>
      <c r="E253" s="41"/>
      <c r="F253" s="41"/>
      <c r="G253" s="41"/>
      <c r="H253" s="41"/>
      <c r="I253" s="41"/>
      <c r="J253" s="41"/>
      <c r="K253" s="41"/>
      <c r="L253" s="50"/>
      <c r="M253" s="41"/>
      <c r="N253" s="41"/>
      <c r="O253" s="41"/>
      <c r="P253" s="41"/>
      <c r="Q253" s="41"/>
      <c r="R253" s="41"/>
      <c r="S253" s="41"/>
      <c r="T253" s="41"/>
      <c r="U253" s="41"/>
      <c r="V253" s="41"/>
      <c r="W253" s="41"/>
      <c r="X253" s="41"/>
      <c r="Y253" s="41"/>
      <c r="Z253" s="41"/>
    </row>
    <row r="254" spans="1:26" ht="12.75" customHeight="1">
      <c r="A254" s="51"/>
      <c r="B254" s="41"/>
      <c r="C254" s="41"/>
      <c r="D254" s="41"/>
      <c r="E254" s="41"/>
      <c r="F254" s="41"/>
      <c r="G254" s="41"/>
      <c r="H254" s="41"/>
      <c r="I254" s="41"/>
      <c r="J254" s="41"/>
      <c r="K254" s="41"/>
      <c r="L254" s="50"/>
      <c r="M254" s="41"/>
      <c r="N254" s="41"/>
      <c r="O254" s="41"/>
      <c r="P254" s="41"/>
      <c r="Q254" s="41"/>
      <c r="R254" s="41"/>
      <c r="S254" s="41"/>
      <c r="T254" s="41"/>
      <c r="U254" s="41"/>
      <c r="V254" s="41"/>
      <c r="W254" s="41"/>
      <c r="X254" s="41"/>
      <c r="Y254" s="41"/>
      <c r="Z254" s="41"/>
    </row>
    <row r="255" spans="1:26" ht="12.75" customHeight="1">
      <c r="A255" s="51"/>
      <c r="B255" s="41"/>
      <c r="C255" s="41"/>
      <c r="D255" s="41"/>
      <c r="E255" s="41"/>
      <c r="F255" s="41"/>
      <c r="G255" s="41"/>
      <c r="H255" s="41"/>
      <c r="I255" s="41"/>
      <c r="J255" s="41"/>
      <c r="K255" s="41"/>
      <c r="L255" s="50"/>
      <c r="M255" s="41"/>
      <c r="N255" s="41"/>
      <c r="O255" s="41"/>
      <c r="P255" s="41"/>
      <c r="Q255" s="41"/>
      <c r="R255" s="41"/>
      <c r="S255" s="41"/>
      <c r="T255" s="41"/>
      <c r="U255" s="41"/>
      <c r="V255" s="41"/>
      <c r="W255" s="41"/>
      <c r="X255" s="41"/>
      <c r="Y255" s="41"/>
      <c r="Z255" s="41"/>
    </row>
    <row r="256" spans="1:26" ht="12.75" customHeight="1">
      <c r="A256" s="51"/>
      <c r="B256" s="41"/>
      <c r="C256" s="41"/>
      <c r="D256" s="41"/>
      <c r="E256" s="41"/>
      <c r="F256" s="41"/>
      <c r="G256" s="41"/>
      <c r="H256" s="41"/>
      <c r="I256" s="41"/>
      <c r="J256" s="41"/>
      <c r="K256" s="41"/>
      <c r="L256" s="50"/>
      <c r="M256" s="41"/>
      <c r="N256" s="41"/>
      <c r="O256" s="41"/>
      <c r="P256" s="41"/>
      <c r="Q256" s="41"/>
      <c r="R256" s="41"/>
      <c r="S256" s="41"/>
      <c r="T256" s="41"/>
      <c r="U256" s="41"/>
      <c r="V256" s="41"/>
      <c r="W256" s="41"/>
      <c r="X256" s="41"/>
      <c r="Y256" s="41"/>
      <c r="Z256" s="41"/>
    </row>
    <row r="257" spans="1:26" ht="12.75" customHeight="1">
      <c r="A257" s="51"/>
      <c r="B257" s="41"/>
      <c r="C257" s="41"/>
      <c r="D257" s="41"/>
      <c r="E257" s="41"/>
      <c r="F257" s="41"/>
      <c r="G257" s="41"/>
      <c r="H257" s="41"/>
      <c r="I257" s="41"/>
      <c r="J257" s="41"/>
      <c r="K257" s="41"/>
      <c r="L257" s="50"/>
      <c r="M257" s="41"/>
      <c r="N257" s="41"/>
      <c r="O257" s="41"/>
      <c r="P257" s="41"/>
      <c r="Q257" s="41"/>
      <c r="R257" s="41"/>
      <c r="S257" s="41"/>
      <c r="T257" s="41"/>
      <c r="U257" s="41"/>
      <c r="V257" s="41"/>
      <c r="W257" s="41"/>
      <c r="X257" s="41"/>
      <c r="Y257" s="41"/>
      <c r="Z257" s="41"/>
    </row>
    <row r="258" spans="1:26" ht="12.75" customHeight="1">
      <c r="A258" s="51"/>
      <c r="B258" s="41"/>
      <c r="C258" s="41"/>
      <c r="D258" s="41"/>
      <c r="E258" s="41"/>
      <c r="F258" s="41"/>
      <c r="G258" s="41"/>
      <c r="H258" s="41"/>
      <c r="I258" s="41"/>
      <c r="J258" s="41"/>
      <c r="K258" s="41"/>
      <c r="L258" s="50"/>
      <c r="M258" s="41"/>
      <c r="N258" s="41"/>
      <c r="O258" s="41"/>
      <c r="P258" s="41"/>
      <c r="Q258" s="41"/>
      <c r="R258" s="41"/>
      <c r="S258" s="41"/>
      <c r="T258" s="41"/>
      <c r="U258" s="41"/>
      <c r="V258" s="41"/>
      <c r="W258" s="41"/>
      <c r="X258" s="41"/>
      <c r="Y258" s="41"/>
      <c r="Z258" s="41"/>
    </row>
    <row r="259" spans="1:26" ht="12.75" customHeight="1">
      <c r="A259" s="51"/>
      <c r="B259" s="41"/>
      <c r="C259" s="41"/>
      <c r="D259" s="41"/>
      <c r="E259" s="41"/>
      <c r="F259" s="41"/>
      <c r="G259" s="41"/>
      <c r="H259" s="41"/>
      <c r="I259" s="41"/>
      <c r="J259" s="41"/>
      <c r="K259" s="41"/>
      <c r="L259" s="50"/>
      <c r="M259" s="41"/>
      <c r="N259" s="41"/>
      <c r="O259" s="41"/>
      <c r="P259" s="41"/>
      <c r="Q259" s="41"/>
      <c r="R259" s="41"/>
      <c r="S259" s="41"/>
      <c r="T259" s="41"/>
      <c r="U259" s="41"/>
      <c r="V259" s="41"/>
      <c r="W259" s="41"/>
      <c r="X259" s="41"/>
      <c r="Y259" s="41"/>
      <c r="Z259" s="41"/>
    </row>
    <row r="260" spans="1:26" ht="12.75" customHeight="1">
      <c r="A260" s="51"/>
      <c r="B260" s="41"/>
      <c r="C260" s="41"/>
      <c r="D260" s="41"/>
      <c r="E260" s="41"/>
      <c r="F260" s="41"/>
      <c r="G260" s="41"/>
      <c r="H260" s="41"/>
      <c r="I260" s="41"/>
      <c r="J260" s="41"/>
      <c r="K260" s="41"/>
      <c r="L260" s="50"/>
      <c r="M260" s="41"/>
      <c r="N260" s="41"/>
      <c r="O260" s="41"/>
      <c r="P260" s="41"/>
      <c r="Q260" s="41"/>
      <c r="R260" s="41"/>
      <c r="S260" s="41"/>
      <c r="T260" s="41"/>
      <c r="U260" s="41"/>
      <c r="V260" s="41"/>
      <c r="W260" s="41"/>
      <c r="X260" s="41"/>
      <c r="Y260" s="41"/>
      <c r="Z260" s="41"/>
    </row>
    <row r="261" spans="1:26" ht="12.75" customHeight="1">
      <c r="A261" s="51"/>
      <c r="B261" s="41"/>
      <c r="C261" s="41"/>
      <c r="D261" s="41"/>
      <c r="E261" s="41"/>
      <c r="F261" s="41"/>
      <c r="G261" s="41"/>
      <c r="H261" s="41"/>
      <c r="I261" s="41"/>
      <c r="J261" s="41"/>
      <c r="K261" s="41"/>
      <c r="L261" s="50"/>
      <c r="M261" s="41"/>
      <c r="N261" s="41"/>
      <c r="O261" s="41"/>
      <c r="P261" s="41"/>
      <c r="Q261" s="41"/>
      <c r="R261" s="41"/>
      <c r="S261" s="41"/>
      <c r="T261" s="41"/>
      <c r="U261" s="41"/>
      <c r="V261" s="41"/>
      <c r="W261" s="41"/>
      <c r="X261" s="41"/>
      <c r="Y261" s="41"/>
      <c r="Z261" s="41"/>
    </row>
    <row r="262" spans="1:26" ht="12.75" customHeight="1">
      <c r="A262" s="51"/>
      <c r="B262" s="41"/>
      <c r="C262" s="41"/>
      <c r="D262" s="41"/>
      <c r="E262" s="41"/>
      <c r="F262" s="41"/>
      <c r="G262" s="41"/>
      <c r="H262" s="41"/>
      <c r="I262" s="41"/>
      <c r="J262" s="41"/>
      <c r="K262" s="41"/>
      <c r="L262" s="50"/>
      <c r="M262" s="41"/>
      <c r="N262" s="41"/>
      <c r="O262" s="41"/>
      <c r="P262" s="41"/>
      <c r="Q262" s="41"/>
      <c r="R262" s="41"/>
      <c r="S262" s="41"/>
      <c r="T262" s="41"/>
      <c r="U262" s="41"/>
      <c r="V262" s="41"/>
      <c r="W262" s="41"/>
      <c r="X262" s="41"/>
      <c r="Y262" s="41"/>
      <c r="Z262" s="41"/>
    </row>
    <row r="263" spans="1:26" ht="12.75" customHeight="1">
      <c r="A263" s="51"/>
      <c r="B263" s="41"/>
      <c r="C263" s="41"/>
      <c r="D263" s="41"/>
      <c r="E263" s="41"/>
      <c r="F263" s="41"/>
      <c r="G263" s="41"/>
      <c r="H263" s="41"/>
      <c r="I263" s="41"/>
      <c r="J263" s="41"/>
      <c r="K263" s="41"/>
      <c r="L263" s="50"/>
      <c r="M263" s="41"/>
      <c r="N263" s="41"/>
      <c r="O263" s="41"/>
      <c r="P263" s="41"/>
      <c r="Q263" s="41"/>
      <c r="R263" s="41"/>
      <c r="S263" s="41"/>
      <c r="T263" s="41"/>
      <c r="U263" s="41"/>
      <c r="V263" s="41"/>
      <c r="W263" s="41"/>
      <c r="X263" s="41"/>
      <c r="Y263" s="41"/>
      <c r="Z263" s="41"/>
    </row>
    <row r="264" spans="1:26" ht="12.75" customHeight="1">
      <c r="A264" s="51"/>
      <c r="B264" s="41"/>
      <c r="C264" s="41"/>
      <c r="D264" s="41"/>
      <c r="E264" s="41"/>
      <c r="F264" s="41"/>
      <c r="G264" s="41"/>
      <c r="H264" s="41"/>
      <c r="I264" s="41"/>
      <c r="J264" s="41"/>
      <c r="K264" s="41"/>
      <c r="L264" s="50"/>
      <c r="M264" s="41"/>
      <c r="N264" s="41"/>
      <c r="O264" s="41"/>
      <c r="P264" s="41"/>
      <c r="Q264" s="41"/>
      <c r="R264" s="41"/>
      <c r="S264" s="41"/>
      <c r="T264" s="41"/>
      <c r="U264" s="41"/>
      <c r="V264" s="41"/>
      <c r="W264" s="41"/>
      <c r="X264" s="41"/>
      <c r="Y264" s="41"/>
      <c r="Z264" s="41"/>
    </row>
    <row r="265" spans="1:26" ht="12.75" customHeight="1">
      <c r="A265" s="51"/>
      <c r="B265" s="41"/>
      <c r="C265" s="41"/>
      <c r="D265" s="41"/>
      <c r="E265" s="41"/>
      <c r="F265" s="41"/>
      <c r="G265" s="41"/>
      <c r="H265" s="41"/>
      <c r="I265" s="41"/>
      <c r="J265" s="41"/>
      <c r="K265" s="41"/>
      <c r="L265" s="50"/>
      <c r="M265" s="41"/>
      <c r="N265" s="41"/>
      <c r="O265" s="41"/>
      <c r="P265" s="41"/>
      <c r="Q265" s="41"/>
      <c r="R265" s="41"/>
      <c r="S265" s="41"/>
      <c r="T265" s="41"/>
      <c r="U265" s="41"/>
      <c r="V265" s="41"/>
      <c r="W265" s="41"/>
      <c r="X265" s="41"/>
      <c r="Y265" s="41"/>
      <c r="Z265" s="41"/>
    </row>
    <row r="266" spans="1:26" ht="12.75" customHeight="1">
      <c r="A266" s="51"/>
      <c r="B266" s="41"/>
      <c r="C266" s="41"/>
      <c r="D266" s="41"/>
      <c r="E266" s="41"/>
      <c r="F266" s="41"/>
      <c r="G266" s="41"/>
      <c r="H266" s="41"/>
      <c r="I266" s="41"/>
      <c r="J266" s="41"/>
      <c r="K266" s="41"/>
      <c r="L266" s="50"/>
      <c r="M266" s="41"/>
      <c r="N266" s="41"/>
      <c r="O266" s="41"/>
      <c r="P266" s="41"/>
      <c r="Q266" s="41"/>
      <c r="R266" s="41"/>
      <c r="S266" s="41"/>
      <c r="T266" s="41"/>
      <c r="U266" s="41"/>
      <c r="V266" s="41"/>
      <c r="W266" s="41"/>
      <c r="X266" s="41"/>
      <c r="Y266" s="41"/>
      <c r="Z266" s="41"/>
    </row>
    <row r="267" spans="1:26" ht="12.75" customHeight="1">
      <c r="A267" s="51"/>
      <c r="B267" s="41"/>
      <c r="C267" s="41"/>
      <c r="D267" s="41"/>
      <c r="E267" s="41"/>
      <c r="F267" s="41"/>
      <c r="G267" s="41"/>
      <c r="H267" s="41"/>
      <c r="I267" s="41"/>
      <c r="J267" s="41"/>
      <c r="K267" s="41"/>
      <c r="L267" s="50"/>
      <c r="M267" s="41"/>
      <c r="N267" s="41"/>
      <c r="O267" s="41"/>
      <c r="P267" s="41"/>
      <c r="Q267" s="41"/>
      <c r="R267" s="41"/>
      <c r="S267" s="41"/>
      <c r="T267" s="41"/>
      <c r="U267" s="41"/>
      <c r="V267" s="41"/>
      <c r="W267" s="41"/>
      <c r="X267" s="41"/>
      <c r="Y267" s="41"/>
      <c r="Z267" s="41"/>
    </row>
    <row r="268" spans="1:26" ht="12.75" customHeight="1">
      <c r="A268" s="51"/>
      <c r="B268" s="41"/>
      <c r="C268" s="41"/>
      <c r="D268" s="41"/>
      <c r="E268" s="41"/>
      <c r="F268" s="41"/>
      <c r="G268" s="41"/>
      <c r="H268" s="41"/>
      <c r="I268" s="41"/>
      <c r="J268" s="41"/>
      <c r="K268" s="41"/>
      <c r="L268" s="50"/>
      <c r="M268" s="41"/>
      <c r="N268" s="41"/>
      <c r="O268" s="41"/>
      <c r="P268" s="41"/>
      <c r="Q268" s="41"/>
      <c r="R268" s="41"/>
      <c r="S268" s="41"/>
      <c r="T268" s="41"/>
      <c r="U268" s="41"/>
      <c r="V268" s="41"/>
      <c r="W268" s="41"/>
      <c r="X268" s="41"/>
      <c r="Y268" s="41"/>
      <c r="Z268" s="41"/>
    </row>
    <row r="269" spans="1:26" ht="12.75" customHeight="1">
      <c r="A269" s="51"/>
      <c r="B269" s="41"/>
      <c r="C269" s="41"/>
      <c r="D269" s="41"/>
      <c r="E269" s="41"/>
      <c r="F269" s="41"/>
      <c r="G269" s="41"/>
      <c r="H269" s="41"/>
      <c r="I269" s="41"/>
      <c r="J269" s="41"/>
      <c r="K269" s="41"/>
      <c r="L269" s="50"/>
      <c r="M269" s="41"/>
      <c r="N269" s="41"/>
      <c r="O269" s="41"/>
      <c r="P269" s="41"/>
      <c r="Q269" s="41"/>
      <c r="R269" s="41"/>
      <c r="S269" s="41"/>
      <c r="T269" s="41"/>
      <c r="U269" s="41"/>
      <c r="V269" s="41"/>
      <c r="W269" s="41"/>
      <c r="X269" s="41"/>
      <c r="Y269" s="41"/>
      <c r="Z269" s="41"/>
    </row>
    <row r="270" spans="1:26" ht="12.75" customHeight="1">
      <c r="A270" s="51"/>
      <c r="B270" s="41"/>
      <c r="C270" s="41"/>
      <c r="D270" s="41"/>
      <c r="E270" s="41"/>
      <c r="F270" s="41"/>
      <c r="G270" s="41"/>
      <c r="H270" s="41"/>
      <c r="I270" s="41"/>
      <c r="J270" s="41"/>
      <c r="K270" s="41"/>
      <c r="L270" s="50"/>
      <c r="M270" s="41"/>
      <c r="N270" s="41"/>
      <c r="O270" s="41"/>
      <c r="P270" s="41"/>
      <c r="Q270" s="41"/>
      <c r="R270" s="41"/>
      <c r="S270" s="41"/>
      <c r="T270" s="41"/>
      <c r="U270" s="41"/>
      <c r="V270" s="41"/>
      <c r="W270" s="41"/>
      <c r="X270" s="41"/>
      <c r="Y270" s="41"/>
      <c r="Z270" s="41"/>
    </row>
    <row r="271" spans="1:26" ht="12.75" customHeight="1">
      <c r="A271" s="51"/>
      <c r="B271" s="41"/>
      <c r="C271" s="41"/>
      <c r="D271" s="41"/>
      <c r="E271" s="41"/>
      <c r="F271" s="41"/>
      <c r="G271" s="41"/>
      <c r="H271" s="41"/>
      <c r="I271" s="41"/>
      <c r="J271" s="41"/>
      <c r="K271" s="41"/>
      <c r="L271" s="50"/>
      <c r="M271" s="41"/>
      <c r="N271" s="41"/>
      <c r="O271" s="41"/>
      <c r="P271" s="41"/>
      <c r="Q271" s="41"/>
      <c r="R271" s="41"/>
      <c r="S271" s="41"/>
      <c r="T271" s="41"/>
      <c r="U271" s="41"/>
      <c r="V271" s="41"/>
      <c r="W271" s="41"/>
      <c r="X271" s="41"/>
      <c r="Y271" s="41"/>
      <c r="Z271" s="41"/>
    </row>
    <row r="272" spans="1:26" ht="12.75" customHeight="1">
      <c r="A272" s="51"/>
      <c r="B272" s="41"/>
      <c r="C272" s="41"/>
      <c r="D272" s="41"/>
      <c r="E272" s="41"/>
      <c r="F272" s="41"/>
      <c r="G272" s="41"/>
      <c r="H272" s="41"/>
      <c r="I272" s="41"/>
      <c r="J272" s="41"/>
      <c r="K272" s="41"/>
      <c r="L272" s="50"/>
      <c r="M272" s="41"/>
      <c r="N272" s="41"/>
      <c r="O272" s="41"/>
      <c r="P272" s="41"/>
      <c r="Q272" s="41"/>
      <c r="R272" s="41"/>
      <c r="S272" s="41"/>
      <c r="T272" s="41"/>
      <c r="U272" s="41"/>
      <c r="V272" s="41"/>
      <c r="W272" s="41"/>
      <c r="X272" s="41"/>
      <c r="Y272" s="41"/>
      <c r="Z272" s="41"/>
    </row>
    <row r="273" spans="1:26" ht="12.75" customHeight="1">
      <c r="A273" s="51"/>
      <c r="B273" s="41"/>
      <c r="C273" s="41"/>
      <c r="D273" s="41"/>
      <c r="E273" s="41"/>
      <c r="F273" s="41"/>
      <c r="G273" s="41"/>
      <c r="H273" s="41"/>
      <c r="I273" s="41"/>
      <c r="J273" s="41"/>
      <c r="K273" s="41"/>
      <c r="L273" s="50"/>
      <c r="M273" s="41"/>
      <c r="N273" s="41"/>
      <c r="O273" s="41"/>
      <c r="P273" s="41"/>
      <c r="Q273" s="41"/>
      <c r="R273" s="41"/>
      <c r="S273" s="41"/>
      <c r="T273" s="41"/>
      <c r="U273" s="41"/>
      <c r="V273" s="41"/>
      <c r="W273" s="41"/>
      <c r="X273" s="41"/>
      <c r="Y273" s="41"/>
      <c r="Z273" s="41"/>
    </row>
    <row r="274" spans="1:26" ht="12.75" customHeight="1">
      <c r="A274" s="51"/>
      <c r="B274" s="41"/>
      <c r="C274" s="41"/>
      <c r="D274" s="41"/>
      <c r="E274" s="41"/>
      <c r="F274" s="41"/>
      <c r="G274" s="41"/>
      <c r="H274" s="41"/>
      <c r="I274" s="41"/>
      <c r="J274" s="41"/>
      <c r="K274" s="41"/>
      <c r="L274" s="50"/>
      <c r="M274" s="41"/>
      <c r="N274" s="41"/>
      <c r="O274" s="41"/>
      <c r="P274" s="41"/>
      <c r="Q274" s="41"/>
      <c r="R274" s="41"/>
      <c r="S274" s="41"/>
      <c r="T274" s="41"/>
      <c r="U274" s="41"/>
      <c r="V274" s="41"/>
      <c r="W274" s="41"/>
      <c r="X274" s="41"/>
      <c r="Y274" s="41"/>
      <c r="Z274" s="41"/>
    </row>
    <row r="275" spans="1:26" ht="12.75" customHeight="1">
      <c r="A275" s="51"/>
      <c r="B275" s="41"/>
      <c r="C275" s="41"/>
      <c r="D275" s="41"/>
      <c r="E275" s="41"/>
      <c r="F275" s="41"/>
      <c r="G275" s="41"/>
      <c r="H275" s="41"/>
      <c r="I275" s="41"/>
      <c r="J275" s="41"/>
      <c r="K275" s="41"/>
      <c r="L275" s="50"/>
      <c r="M275" s="41"/>
      <c r="N275" s="41"/>
      <c r="O275" s="41"/>
      <c r="P275" s="41"/>
      <c r="Q275" s="41"/>
      <c r="R275" s="41"/>
      <c r="S275" s="41"/>
      <c r="T275" s="41"/>
      <c r="U275" s="41"/>
      <c r="V275" s="41"/>
      <c r="W275" s="41"/>
      <c r="X275" s="41"/>
      <c r="Y275" s="41"/>
      <c r="Z275" s="41"/>
    </row>
    <row r="276" spans="1:26" ht="12.75" customHeight="1">
      <c r="A276" s="51"/>
      <c r="B276" s="41"/>
      <c r="C276" s="41"/>
      <c r="D276" s="41"/>
      <c r="E276" s="41"/>
      <c r="F276" s="41"/>
      <c r="G276" s="41"/>
      <c r="H276" s="41"/>
      <c r="I276" s="41"/>
      <c r="J276" s="41"/>
      <c r="K276" s="41"/>
      <c r="L276" s="50"/>
      <c r="M276" s="41"/>
      <c r="N276" s="41"/>
      <c r="O276" s="41"/>
      <c r="P276" s="41"/>
      <c r="Q276" s="41"/>
      <c r="R276" s="41"/>
      <c r="S276" s="41"/>
      <c r="T276" s="41"/>
      <c r="U276" s="41"/>
      <c r="V276" s="41"/>
      <c r="W276" s="41"/>
      <c r="X276" s="41"/>
      <c r="Y276" s="41"/>
      <c r="Z276" s="41"/>
    </row>
    <row r="277" spans="1:26" ht="12.75" customHeight="1">
      <c r="A277" s="51"/>
      <c r="B277" s="41"/>
      <c r="C277" s="41"/>
      <c r="D277" s="41"/>
      <c r="E277" s="41"/>
      <c r="F277" s="41"/>
      <c r="G277" s="41"/>
      <c r="H277" s="41"/>
      <c r="I277" s="41"/>
      <c r="J277" s="41"/>
      <c r="K277" s="41"/>
      <c r="L277" s="50"/>
      <c r="M277" s="41"/>
      <c r="N277" s="41"/>
      <c r="O277" s="41"/>
      <c r="P277" s="41"/>
      <c r="Q277" s="41"/>
      <c r="R277" s="41"/>
      <c r="S277" s="41"/>
      <c r="T277" s="41"/>
      <c r="U277" s="41"/>
      <c r="V277" s="41"/>
      <c r="W277" s="41"/>
      <c r="X277" s="41"/>
      <c r="Y277" s="41"/>
      <c r="Z277" s="41"/>
    </row>
    <row r="278" spans="1:26" ht="12.75" customHeight="1">
      <c r="A278" s="51"/>
      <c r="B278" s="41"/>
      <c r="C278" s="41"/>
      <c r="D278" s="41"/>
      <c r="E278" s="41"/>
      <c r="F278" s="41"/>
      <c r="G278" s="41"/>
      <c r="H278" s="41"/>
      <c r="I278" s="41"/>
      <c r="J278" s="41"/>
      <c r="K278" s="41"/>
      <c r="L278" s="50"/>
      <c r="M278" s="41"/>
      <c r="N278" s="41"/>
      <c r="O278" s="41"/>
      <c r="P278" s="41"/>
      <c r="Q278" s="41"/>
      <c r="R278" s="41"/>
      <c r="S278" s="41"/>
      <c r="T278" s="41"/>
      <c r="U278" s="41"/>
      <c r="V278" s="41"/>
      <c r="W278" s="41"/>
      <c r="X278" s="41"/>
      <c r="Y278" s="41"/>
      <c r="Z278" s="41"/>
    </row>
    <row r="279" spans="1:26" ht="12.75" customHeight="1">
      <c r="A279" s="51"/>
      <c r="B279" s="41"/>
      <c r="C279" s="41"/>
      <c r="D279" s="41"/>
      <c r="E279" s="41"/>
      <c r="F279" s="41"/>
      <c r="G279" s="41"/>
      <c r="H279" s="41"/>
      <c r="I279" s="41"/>
      <c r="J279" s="41"/>
      <c r="K279" s="41"/>
      <c r="L279" s="50"/>
      <c r="M279" s="41"/>
      <c r="N279" s="41"/>
      <c r="O279" s="41"/>
      <c r="P279" s="41"/>
      <c r="Q279" s="41"/>
      <c r="R279" s="41"/>
      <c r="S279" s="41"/>
      <c r="T279" s="41"/>
      <c r="U279" s="41"/>
      <c r="V279" s="41"/>
      <c r="W279" s="41"/>
      <c r="X279" s="41"/>
      <c r="Y279" s="41"/>
      <c r="Z279" s="41"/>
    </row>
    <row r="280" spans="1:26" ht="12.75" customHeight="1">
      <c r="A280" s="51"/>
      <c r="B280" s="41"/>
      <c r="C280" s="41"/>
      <c r="D280" s="41"/>
      <c r="E280" s="41"/>
      <c r="F280" s="41"/>
      <c r="G280" s="41"/>
      <c r="H280" s="41"/>
      <c r="I280" s="41"/>
      <c r="J280" s="41"/>
      <c r="K280" s="41"/>
      <c r="L280" s="50"/>
      <c r="M280" s="41"/>
      <c r="N280" s="41"/>
      <c r="O280" s="41"/>
      <c r="P280" s="41"/>
      <c r="Q280" s="41"/>
      <c r="R280" s="41"/>
      <c r="S280" s="41"/>
      <c r="T280" s="41"/>
      <c r="U280" s="41"/>
      <c r="V280" s="41"/>
      <c r="W280" s="41"/>
      <c r="X280" s="41"/>
      <c r="Y280" s="41"/>
      <c r="Z280" s="41"/>
    </row>
    <row r="281" spans="1:26" ht="12.75" customHeight="1">
      <c r="A281" s="51"/>
      <c r="B281" s="41"/>
      <c r="C281" s="41"/>
      <c r="D281" s="41"/>
      <c r="E281" s="41"/>
      <c r="F281" s="41"/>
      <c r="G281" s="41"/>
      <c r="H281" s="41"/>
      <c r="I281" s="41"/>
      <c r="J281" s="41"/>
      <c r="K281" s="41"/>
      <c r="L281" s="50"/>
      <c r="M281" s="41"/>
      <c r="N281" s="41"/>
      <c r="O281" s="41"/>
      <c r="P281" s="41"/>
      <c r="Q281" s="41"/>
      <c r="R281" s="41"/>
      <c r="S281" s="41"/>
      <c r="T281" s="41"/>
      <c r="U281" s="41"/>
      <c r="V281" s="41"/>
      <c r="W281" s="41"/>
      <c r="X281" s="41"/>
      <c r="Y281" s="41"/>
      <c r="Z281" s="41"/>
    </row>
    <row r="282" spans="1:26" ht="12.75" customHeight="1">
      <c r="A282" s="51"/>
      <c r="B282" s="41"/>
      <c r="C282" s="41"/>
      <c r="D282" s="41"/>
      <c r="E282" s="41"/>
      <c r="F282" s="41"/>
      <c r="G282" s="41"/>
      <c r="H282" s="41"/>
      <c r="I282" s="41"/>
      <c r="J282" s="41"/>
      <c r="K282" s="41"/>
      <c r="L282" s="50"/>
      <c r="M282" s="41"/>
      <c r="N282" s="41"/>
      <c r="O282" s="41"/>
      <c r="P282" s="41"/>
      <c r="Q282" s="41"/>
      <c r="R282" s="41"/>
      <c r="S282" s="41"/>
      <c r="T282" s="41"/>
      <c r="U282" s="41"/>
      <c r="V282" s="41"/>
      <c r="W282" s="41"/>
      <c r="X282" s="41"/>
      <c r="Y282" s="41"/>
      <c r="Z282" s="41"/>
    </row>
    <row r="283" spans="1:26" ht="12.75" customHeight="1">
      <c r="A283" s="51"/>
      <c r="B283" s="41"/>
      <c r="C283" s="41"/>
      <c r="D283" s="41"/>
      <c r="E283" s="41"/>
      <c r="F283" s="41"/>
      <c r="G283" s="41"/>
      <c r="H283" s="41"/>
      <c r="I283" s="41"/>
      <c r="J283" s="41"/>
      <c r="K283" s="41"/>
      <c r="L283" s="50"/>
      <c r="M283" s="41"/>
      <c r="N283" s="41"/>
      <c r="O283" s="41"/>
      <c r="P283" s="41"/>
      <c r="Q283" s="41"/>
      <c r="R283" s="41"/>
      <c r="S283" s="41"/>
      <c r="T283" s="41"/>
      <c r="U283" s="41"/>
      <c r="V283" s="41"/>
      <c r="W283" s="41"/>
      <c r="X283" s="41"/>
      <c r="Y283" s="41"/>
      <c r="Z283" s="41"/>
    </row>
    <row r="284" spans="1:26" ht="12.75" customHeight="1">
      <c r="A284" s="51"/>
      <c r="B284" s="41"/>
      <c r="C284" s="41"/>
      <c r="D284" s="41"/>
      <c r="E284" s="41"/>
      <c r="F284" s="41"/>
      <c r="G284" s="41"/>
      <c r="H284" s="41"/>
      <c r="I284" s="41"/>
      <c r="J284" s="41"/>
      <c r="K284" s="41"/>
      <c r="L284" s="50"/>
      <c r="M284" s="41"/>
      <c r="N284" s="41"/>
      <c r="O284" s="41"/>
      <c r="P284" s="41"/>
      <c r="Q284" s="41"/>
      <c r="R284" s="41"/>
      <c r="S284" s="41"/>
      <c r="T284" s="41"/>
      <c r="U284" s="41"/>
      <c r="V284" s="41"/>
      <c r="W284" s="41"/>
      <c r="X284" s="41"/>
      <c r="Y284" s="41"/>
      <c r="Z284" s="41"/>
    </row>
    <row r="285" spans="1:26" ht="12.75" customHeight="1">
      <c r="A285" s="51"/>
      <c r="B285" s="41"/>
      <c r="C285" s="41"/>
      <c r="D285" s="41"/>
      <c r="E285" s="41"/>
      <c r="F285" s="41"/>
      <c r="G285" s="41"/>
      <c r="H285" s="41"/>
      <c r="I285" s="41"/>
      <c r="J285" s="41"/>
      <c r="K285" s="41"/>
      <c r="L285" s="50"/>
      <c r="M285" s="41"/>
      <c r="N285" s="41"/>
      <c r="O285" s="41"/>
      <c r="P285" s="41"/>
      <c r="Q285" s="41"/>
      <c r="R285" s="41"/>
      <c r="S285" s="41"/>
      <c r="T285" s="41"/>
      <c r="U285" s="41"/>
      <c r="V285" s="41"/>
      <c r="W285" s="41"/>
      <c r="X285" s="41"/>
      <c r="Y285" s="41"/>
      <c r="Z285" s="41"/>
    </row>
    <row r="286" spans="1:26" ht="12.75" customHeight="1">
      <c r="A286" s="51"/>
      <c r="B286" s="41"/>
      <c r="C286" s="41"/>
      <c r="D286" s="41"/>
      <c r="E286" s="41"/>
      <c r="F286" s="41"/>
      <c r="G286" s="41"/>
      <c r="H286" s="41"/>
      <c r="I286" s="41"/>
      <c r="J286" s="41"/>
      <c r="K286" s="41"/>
      <c r="L286" s="50"/>
      <c r="M286" s="41"/>
      <c r="N286" s="41"/>
      <c r="O286" s="41"/>
      <c r="P286" s="41"/>
      <c r="Q286" s="41"/>
      <c r="R286" s="41"/>
      <c r="S286" s="41"/>
      <c r="T286" s="41"/>
      <c r="U286" s="41"/>
      <c r="V286" s="41"/>
      <c r="W286" s="41"/>
      <c r="X286" s="41"/>
      <c r="Y286" s="41"/>
      <c r="Z286" s="41"/>
    </row>
    <row r="287" spans="1:26" ht="12.75" customHeight="1">
      <c r="A287" s="51"/>
      <c r="B287" s="41"/>
      <c r="C287" s="41"/>
      <c r="D287" s="41"/>
      <c r="E287" s="41"/>
      <c r="F287" s="41"/>
      <c r="G287" s="41"/>
      <c r="H287" s="41"/>
      <c r="I287" s="41"/>
      <c r="J287" s="41"/>
      <c r="K287" s="41"/>
      <c r="L287" s="50"/>
      <c r="M287" s="41"/>
      <c r="N287" s="41"/>
      <c r="O287" s="41"/>
      <c r="P287" s="41"/>
      <c r="Q287" s="41"/>
      <c r="R287" s="41"/>
      <c r="S287" s="41"/>
      <c r="T287" s="41"/>
      <c r="U287" s="41"/>
      <c r="V287" s="41"/>
      <c r="W287" s="41"/>
      <c r="X287" s="41"/>
      <c r="Y287" s="41"/>
      <c r="Z287" s="41"/>
    </row>
    <row r="288" spans="1:26" ht="12.75" customHeight="1">
      <c r="A288" s="51"/>
      <c r="B288" s="41"/>
      <c r="C288" s="41"/>
      <c r="D288" s="41"/>
      <c r="E288" s="41"/>
      <c r="F288" s="41"/>
      <c r="G288" s="41"/>
      <c r="H288" s="41"/>
      <c r="I288" s="41"/>
      <c r="J288" s="41"/>
      <c r="K288" s="41"/>
      <c r="L288" s="50"/>
      <c r="M288" s="41"/>
      <c r="N288" s="41"/>
      <c r="O288" s="41"/>
      <c r="P288" s="41"/>
      <c r="Q288" s="41"/>
      <c r="R288" s="41"/>
      <c r="S288" s="41"/>
      <c r="T288" s="41"/>
      <c r="U288" s="41"/>
      <c r="V288" s="41"/>
      <c r="W288" s="41"/>
      <c r="X288" s="41"/>
      <c r="Y288" s="41"/>
      <c r="Z288" s="41"/>
    </row>
    <row r="289" spans="1:26" ht="12.75" customHeight="1">
      <c r="A289" s="51"/>
      <c r="B289" s="41"/>
      <c r="C289" s="41"/>
      <c r="D289" s="41"/>
      <c r="E289" s="41"/>
      <c r="F289" s="41"/>
      <c r="G289" s="41"/>
      <c r="H289" s="41"/>
      <c r="I289" s="41"/>
      <c r="J289" s="41"/>
      <c r="K289" s="41"/>
      <c r="L289" s="50"/>
      <c r="M289" s="41"/>
      <c r="N289" s="41"/>
      <c r="O289" s="41"/>
      <c r="P289" s="41"/>
      <c r="Q289" s="41"/>
      <c r="R289" s="41"/>
      <c r="S289" s="41"/>
      <c r="T289" s="41"/>
      <c r="U289" s="41"/>
      <c r="V289" s="41"/>
      <c r="W289" s="41"/>
      <c r="X289" s="41"/>
      <c r="Y289" s="41"/>
      <c r="Z289" s="41"/>
    </row>
    <row r="290" spans="1:26" ht="12.75" customHeight="1">
      <c r="A290" s="51"/>
      <c r="B290" s="41"/>
      <c r="C290" s="41"/>
      <c r="D290" s="41"/>
      <c r="E290" s="41"/>
      <c r="F290" s="41"/>
      <c r="G290" s="41"/>
      <c r="H290" s="41"/>
      <c r="I290" s="41"/>
      <c r="J290" s="41"/>
      <c r="K290" s="41"/>
      <c r="L290" s="50"/>
      <c r="M290" s="41"/>
      <c r="N290" s="41"/>
      <c r="O290" s="41"/>
      <c r="P290" s="41"/>
      <c r="Q290" s="41"/>
      <c r="R290" s="41"/>
      <c r="S290" s="41"/>
      <c r="T290" s="41"/>
      <c r="U290" s="41"/>
      <c r="V290" s="41"/>
      <c r="W290" s="41"/>
      <c r="X290" s="41"/>
      <c r="Y290" s="41"/>
      <c r="Z290" s="41"/>
    </row>
    <row r="291" spans="1:26" ht="12.75" customHeight="1">
      <c r="A291" s="51"/>
      <c r="B291" s="41"/>
      <c r="C291" s="41"/>
      <c r="D291" s="41"/>
      <c r="E291" s="41"/>
      <c r="F291" s="41"/>
      <c r="G291" s="41"/>
      <c r="H291" s="41"/>
      <c r="I291" s="41"/>
      <c r="J291" s="41"/>
      <c r="K291" s="41"/>
      <c r="L291" s="50"/>
      <c r="M291" s="41"/>
      <c r="N291" s="41"/>
      <c r="O291" s="41"/>
      <c r="P291" s="41"/>
      <c r="Q291" s="41"/>
      <c r="R291" s="41"/>
      <c r="S291" s="41"/>
      <c r="T291" s="41"/>
      <c r="U291" s="41"/>
      <c r="V291" s="41"/>
      <c r="W291" s="41"/>
      <c r="X291" s="41"/>
      <c r="Y291" s="41"/>
      <c r="Z291" s="41"/>
    </row>
    <row r="292" spans="1:26" ht="12.75" customHeight="1">
      <c r="A292" s="51"/>
      <c r="B292" s="41"/>
      <c r="C292" s="41"/>
      <c r="D292" s="41"/>
      <c r="E292" s="41"/>
      <c r="F292" s="41"/>
      <c r="G292" s="41"/>
      <c r="H292" s="41"/>
      <c r="I292" s="41"/>
      <c r="J292" s="41"/>
      <c r="K292" s="41"/>
      <c r="L292" s="50"/>
      <c r="M292" s="41"/>
      <c r="N292" s="41"/>
      <c r="O292" s="41"/>
      <c r="P292" s="41"/>
      <c r="Q292" s="41"/>
      <c r="R292" s="41"/>
      <c r="S292" s="41"/>
      <c r="T292" s="41"/>
      <c r="U292" s="41"/>
      <c r="V292" s="41"/>
      <c r="W292" s="41"/>
      <c r="X292" s="41"/>
      <c r="Y292" s="41"/>
      <c r="Z292" s="41"/>
    </row>
    <row r="293" spans="1:26" ht="12.75" customHeight="1">
      <c r="A293" s="51"/>
      <c r="B293" s="41"/>
      <c r="C293" s="41"/>
      <c r="D293" s="41"/>
      <c r="E293" s="41"/>
      <c r="F293" s="41"/>
      <c r="G293" s="41"/>
      <c r="H293" s="41"/>
      <c r="I293" s="41"/>
      <c r="J293" s="41"/>
      <c r="K293" s="41"/>
      <c r="L293" s="50"/>
      <c r="M293" s="41"/>
      <c r="N293" s="41"/>
      <c r="O293" s="41"/>
      <c r="P293" s="41"/>
      <c r="Q293" s="41"/>
      <c r="R293" s="41"/>
      <c r="S293" s="41"/>
      <c r="T293" s="41"/>
      <c r="U293" s="41"/>
      <c r="V293" s="41"/>
      <c r="W293" s="41"/>
      <c r="X293" s="41"/>
      <c r="Y293" s="41"/>
      <c r="Z293" s="41"/>
    </row>
    <row r="294" spans="1:26" ht="12.75" customHeight="1">
      <c r="A294" s="51"/>
      <c r="B294" s="41"/>
      <c r="C294" s="41"/>
      <c r="D294" s="41"/>
      <c r="E294" s="41"/>
      <c r="F294" s="41"/>
      <c r="G294" s="41"/>
      <c r="H294" s="41"/>
      <c r="I294" s="41"/>
      <c r="J294" s="41"/>
      <c r="K294" s="41"/>
      <c r="L294" s="50"/>
      <c r="M294" s="41"/>
      <c r="N294" s="41"/>
      <c r="O294" s="41"/>
      <c r="P294" s="41"/>
      <c r="Q294" s="41"/>
      <c r="R294" s="41"/>
      <c r="S294" s="41"/>
      <c r="T294" s="41"/>
      <c r="U294" s="41"/>
      <c r="V294" s="41"/>
      <c r="W294" s="41"/>
      <c r="X294" s="41"/>
      <c r="Y294" s="41"/>
      <c r="Z294" s="41"/>
    </row>
    <row r="295" spans="1:26" ht="12.75" customHeight="1">
      <c r="A295" s="51"/>
      <c r="B295" s="41"/>
      <c r="C295" s="41"/>
      <c r="D295" s="41"/>
      <c r="E295" s="41"/>
      <c r="F295" s="41"/>
      <c r="G295" s="41"/>
      <c r="H295" s="41"/>
      <c r="I295" s="41"/>
      <c r="J295" s="41"/>
      <c r="K295" s="41"/>
      <c r="L295" s="50"/>
      <c r="M295" s="41"/>
      <c r="N295" s="41"/>
      <c r="O295" s="41"/>
      <c r="P295" s="41"/>
      <c r="Q295" s="41"/>
      <c r="R295" s="41"/>
      <c r="S295" s="41"/>
      <c r="T295" s="41"/>
      <c r="U295" s="41"/>
      <c r="V295" s="41"/>
      <c r="W295" s="41"/>
      <c r="X295" s="41"/>
      <c r="Y295" s="41"/>
      <c r="Z295" s="41"/>
    </row>
    <row r="296" spans="1:26" ht="12.75" customHeight="1">
      <c r="A296" s="51"/>
      <c r="B296" s="41"/>
      <c r="C296" s="41"/>
      <c r="D296" s="41"/>
      <c r="E296" s="41"/>
      <c r="F296" s="41"/>
      <c r="G296" s="41"/>
      <c r="H296" s="41"/>
      <c r="I296" s="41"/>
      <c r="J296" s="41"/>
      <c r="K296" s="41"/>
      <c r="L296" s="50"/>
      <c r="M296" s="41"/>
      <c r="N296" s="41"/>
      <c r="O296" s="41"/>
      <c r="P296" s="41"/>
      <c r="Q296" s="41"/>
      <c r="R296" s="41"/>
      <c r="S296" s="41"/>
      <c r="T296" s="41"/>
      <c r="U296" s="41"/>
      <c r="V296" s="41"/>
      <c r="W296" s="41"/>
      <c r="X296" s="41"/>
      <c r="Y296" s="41"/>
      <c r="Z296" s="41"/>
    </row>
    <row r="297" spans="1:26" ht="12.75" customHeight="1">
      <c r="A297" s="51"/>
      <c r="B297" s="41"/>
      <c r="C297" s="41"/>
      <c r="D297" s="41"/>
      <c r="E297" s="41"/>
      <c r="F297" s="41"/>
      <c r="G297" s="41"/>
      <c r="H297" s="41"/>
      <c r="I297" s="41"/>
      <c r="J297" s="41"/>
      <c r="K297" s="41"/>
      <c r="L297" s="50"/>
      <c r="M297" s="41"/>
      <c r="N297" s="41"/>
      <c r="O297" s="41"/>
      <c r="P297" s="41"/>
      <c r="Q297" s="41"/>
      <c r="R297" s="41"/>
      <c r="S297" s="41"/>
      <c r="T297" s="41"/>
      <c r="U297" s="41"/>
      <c r="V297" s="41"/>
      <c r="W297" s="41"/>
      <c r="X297" s="41"/>
      <c r="Y297" s="41"/>
      <c r="Z297" s="41"/>
    </row>
    <row r="298" spans="1:26" ht="12.75" customHeight="1">
      <c r="A298" s="51"/>
      <c r="B298" s="41"/>
      <c r="C298" s="41"/>
      <c r="D298" s="41"/>
      <c r="E298" s="41"/>
      <c r="F298" s="41"/>
      <c r="G298" s="41"/>
      <c r="H298" s="41"/>
      <c r="I298" s="41"/>
      <c r="J298" s="41"/>
      <c r="K298" s="41"/>
      <c r="L298" s="50"/>
      <c r="M298" s="41"/>
      <c r="N298" s="41"/>
      <c r="O298" s="41"/>
      <c r="P298" s="41"/>
      <c r="Q298" s="41"/>
      <c r="R298" s="41"/>
      <c r="S298" s="41"/>
      <c r="T298" s="41"/>
      <c r="U298" s="41"/>
      <c r="V298" s="41"/>
      <c r="W298" s="41"/>
      <c r="X298" s="41"/>
      <c r="Y298" s="41"/>
      <c r="Z298" s="41"/>
    </row>
    <row r="299" spans="1:26" ht="12.75" customHeight="1">
      <c r="A299" s="51"/>
      <c r="B299" s="41"/>
      <c r="C299" s="41"/>
      <c r="D299" s="41"/>
      <c r="E299" s="41"/>
      <c r="F299" s="41"/>
      <c r="G299" s="41"/>
      <c r="H299" s="41"/>
      <c r="I299" s="41"/>
      <c r="J299" s="41"/>
      <c r="K299" s="41"/>
      <c r="L299" s="50"/>
      <c r="M299" s="41"/>
      <c r="N299" s="41"/>
      <c r="O299" s="41"/>
      <c r="P299" s="41"/>
      <c r="Q299" s="41"/>
      <c r="R299" s="41"/>
      <c r="S299" s="41"/>
      <c r="T299" s="41"/>
      <c r="U299" s="41"/>
      <c r="V299" s="41"/>
      <c r="W299" s="41"/>
      <c r="X299" s="41"/>
      <c r="Y299" s="41"/>
      <c r="Z299" s="41"/>
    </row>
    <row r="300" spans="1:26" ht="12.75" customHeight="1">
      <c r="A300" s="51"/>
      <c r="B300" s="41"/>
      <c r="C300" s="41"/>
      <c r="D300" s="41"/>
      <c r="E300" s="41"/>
      <c r="F300" s="41"/>
      <c r="G300" s="41"/>
      <c r="H300" s="41"/>
      <c r="I300" s="41"/>
      <c r="J300" s="41"/>
      <c r="K300" s="41"/>
      <c r="L300" s="50"/>
      <c r="M300" s="41"/>
      <c r="N300" s="41"/>
      <c r="O300" s="41"/>
      <c r="P300" s="41"/>
      <c r="Q300" s="41"/>
      <c r="R300" s="41"/>
      <c r="S300" s="41"/>
      <c r="T300" s="41"/>
      <c r="U300" s="41"/>
      <c r="V300" s="41"/>
      <c r="W300" s="41"/>
      <c r="X300" s="41"/>
      <c r="Y300" s="41"/>
      <c r="Z300" s="41"/>
    </row>
    <row r="301" spans="1:26" ht="12.75" customHeight="1">
      <c r="A301" s="51"/>
      <c r="B301" s="41"/>
      <c r="C301" s="41"/>
      <c r="D301" s="41"/>
      <c r="E301" s="41"/>
      <c r="F301" s="41"/>
      <c r="G301" s="41"/>
      <c r="H301" s="41"/>
      <c r="I301" s="41"/>
      <c r="J301" s="41"/>
      <c r="K301" s="41"/>
      <c r="L301" s="50"/>
      <c r="M301" s="41"/>
      <c r="N301" s="41"/>
      <c r="O301" s="41"/>
      <c r="P301" s="41"/>
      <c r="Q301" s="41"/>
      <c r="R301" s="41"/>
      <c r="S301" s="41"/>
      <c r="T301" s="41"/>
      <c r="U301" s="41"/>
      <c r="V301" s="41"/>
      <c r="W301" s="41"/>
      <c r="X301" s="41"/>
      <c r="Y301" s="41"/>
      <c r="Z301" s="41"/>
    </row>
    <row r="302" spans="1:26" ht="12.75" customHeight="1">
      <c r="A302" s="51"/>
      <c r="B302" s="41"/>
      <c r="C302" s="41"/>
      <c r="D302" s="41"/>
      <c r="E302" s="41"/>
      <c r="F302" s="41"/>
      <c r="G302" s="41"/>
      <c r="H302" s="41"/>
      <c r="I302" s="41"/>
      <c r="J302" s="41"/>
      <c r="K302" s="41"/>
      <c r="L302" s="50"/>
      <c r="M302" s="41"/>
      <c r="N302" s="41"/>
      <c r="O302" s="41"/>
      <c r="P302" s="41"/>
      <c r="Q302" s="41"/>
      <c r="R302" s="41"/>
      <c r="S302" s="41"/>
      <c r="T302" s="41"/>
      <c r="U302" s="41"/>
      <c r="V302" s="41"/>
      <c r="W302" s="41"/>
      <c r="X302" s="41"/>
      <c r="Y302" s="41"/>
      <c r="Z302" s="41"/>
    </row>
    <row r="303" spans="1:26" ht="12.75" customHeight="1">
      <c r="A303" s="51"/>
      <c r="B303" s="41"/>
      <c r="C303" s="41"/>
      <c r="D303" s="41"/>
      <c r="E303" s="41"/>
      <c r="F303" s="41"/>
      <c r="G303" s="41"/>
      <c r="H303" s="41"/>
      <c r="I303" s="41"/>
      <c r="J303" s="41"/>
      <c r="K303" s="41"/>
      <c r="L303" s="50"/>
      <c r="M303" s="41"/>
      <c r="N303" s="41"/>
      <c r="O303" s="41"/>
      <c r="P303" s="41"/>
      <c r="Q303" s="41"/>
      <c r="R303" s="41"/>
      <c r="S303" s="41"/>
      <c r="T303" s="41"/>
      <c r="U303" s="41"/>
      <c r="V303" s="41"/>
      <c r="W303" s="41"/>
      <c r="X303" s="41"/>
      <c r="Y303" s="41"/>
      <c r="Z303" s="41"/>
    </row>
    <row r="304" spans="1:26" ht="12.75" customHeight="1">
      <c r="A304" s="51"/>
      <c r="B304" s="41"/>
      <c r="C304" s="41"/>
      <c r="D304" s="41"/>
      <c r="E304" s="41"/>
      <c r="F304" s="41"/>
      <c r="G304" s="41"/>
      <c r="H304" s="41"/>
      <c r="I304" s="41"/>
      <c r="J304" s="41"/>
      <c r="K304" s="41"/>
      <c r="L304" s="50"/>
      <c r="M304" s="41"/>
      <c r="N304" s="41"/>
      <c r="O304" s="41"/>
      <c r="P304" s="41"/>
      <c r="Q304" s="41"/>
      <c r="R304" s="41"/>
      <c r="S304" s="41"/>
      <c r="T304" s="41"/>
      <c r="U304" s="41"/>
      <c r="V304" s="41"/>
      <c r="W304" s="41"/>
      <c r="X304" s="41"/>
      <c r="Y304" s="41"/>
      <c r="Z304" s="41"/>
    </row>
    <row r="305" spans="1:26" ht="12.75" customHeight="1">
      <c r="A305" s="51"/>
      <c r="B305" s="41"/>
      <c r="C305" s="41"/>
      <c r="D305" s="41"/>
      <c r="E305" s="41"/>
      <c r="F305" s="41"/>
      <c r="G305" s="41"/>
      <c r="H305" s="41"/>
      <c r="I305" s="41"/>
      <c r="J305" s="41"/>
      <c r="K305" s="41"/>
      <c r="L305" s="50"/>
      <c r="M305" s="41"/>
      <c r="N305" s="41"/>
      <c r="O305" s="41"/>
      <c r="P305" s="41"/>
      <c r="Q305" s="41"/>
      <c r="R305" s="41"/>
      <c r="S305" s="41"/>
      <c r="T305" s="41"/>
      <c r="U305" s="41"/>
      <c r="V305" s="41"/>
      <c r="W305" s="41"/>
      <c r="X305" s="41"/>
      <c r="Y305" s="41"/>
      <c r="Z305" s="41"/>
    </row>
    <row r="306" spans="1:26" ht="12.75" customHeight="1">
      <c r="A306" s="51"/>
      <c r="B306" s="41"/>
      <c r="C306" s="41"/>
      <c r="D306" s="41"/>
      <c r="E306" s="41"/>
      <c r="F306" s="41"/>
      <c r="G306" s="41"/>
      <c r="H306" s="41"/>
      <c r="I306" s="41"/>
      <c r="J306" s="41"/>
      <c r="K306" s="41"/>
      <c r="L306" s="50"/>
      <c r="M306" s="41"/>
      <c r="N306" s="41"/>
      <c r="O306" s="41"/>
      <c r="P306" s="41"/>
      <c r="Q306" s="41"/>
      <c r="R306" s="41"/>
      <c r="S306" s="41"/>
      <c r="T306" s="41"/>
      <c r="U306" s="41"/>
      <c r="V306" s="41"/>
      <c r="W306" s="41"/>
      <c r="X306" s="41"/>
      <c r="Y306" s="41"/>
      <c r="Z306" s="41"/>
    </row>
    <row r="307" spans="1:26" ht="12.75" customHeight="1">
      <c r="A307" s="51"/>
      <c r="B307" s="41"/>
      <c r="C307" s="41"/>
      <c r="D307" s="41"/>
      <c r="E307" s="41"/>
      <c r="F307" s="41"/>
      <c r="G307" s="41"/>
      <c r="H307" s="41"/>
      <c r="I307" s="41"/>
      <c r="J307" s="41"/>
      <c r="K307" s="41"/>
      <c r="L307" s="50"/>
      <c r="M307" s="41"/>
      <c r="N307" s="41"/>
      <c r="O307" s="41"/>
      <c r="P307" s="41"/>
      <c r="Q307" s="41"/>
      <c r="R307" s="41"/>
      <c r="S307" s="41"/>
      <c r="T307" s="41"/>
      <c r="U307" s="41"/>
      <c r="V307" s="41"/>
      <c r="W307" s="41"/>
      <c r="X307" s="41"/>
      <c r="Y307" s="41"/>
      <c r="Z307" s="41"/>
    </row>
    <row r="308" spans="1:26" ht="12.75" customHeight="1">
      <c r="A308" s="51"/>
      <c r="B308" s="41"/>
      <c r="C308" s="41"/>
      <c r="D308" s="41"/>
      <c r="E308" s="41"/>
      <c r="F308" s="41"/>
      <c r="G308" s="41"/>
      <c r="H308" s="41"/>
      <c r="I308" s="41"/>
      <c r="J308" s="41"/>
      <c r="K308" s="41"/>
      <c r="L308" s="50"/>
      <c r="M308" s="41"/>
      <c r="N308" s="41"/>
      <c r="O308" s="41"/>
      <c r="P308" s="41"/>
      <c r="Q308" s="41"/>
      <c r="R308" s="41"/>
      <c r="S308" s="41"/>
      <c r="T308" s="41"/>
      <c r="U308" s="41"/>
      <c r="V308" s="41"/>
      <c r="W308" s="41"/>
      <c r="X308" s="41"/>
      <c r="Y308" s="41"/>
      <c r="Z308" s="41"/>
    </row>
    <row r="309" spans="1:26" ht="12.75" customHeight="1">
      <c r="A309" s="51"/>
      <c r="B309" s="41"/>
      <c r="C309" s="41"/>
      <c r="D309" s="41"/>
      <c r="E309" s="41"/>
      <c r="F309" s="41"/>
      <c r="G309" s="41"/>
      <c r="H309" s="41"/>
      <c r="I309" s="41"/>
      <c r="J309" s="41"/>
      <c r="K309" s="41"/>
      <c r="L309" s="50"/>
      <c r="M309" s="41"/>
      <c r="N309" s="41"/>
      <c r="O309" s="41"/>
      <c r="P309" s="41"/>
      <c r="Q309" s="41"/>
      <c r="R309" s="41"/>
      <c r="S309" s="41"/>
      <c r="T309" s="41"/>
      <c r="U309" s="41"/>
      <c r="V309" s="41"/>
      <c r="W309" s="41"/>
      <c r="X309" s="41"/>
      <c r="Y309" s="41"/>
      <c r="Z309" s="41"/>
    </row>
    <row r="310" spans="1:26" ht="12.75" customHeight="1">
      <c r="A310" s="51"/>
      <c r="B310" s="41"/>
      <c r="C310" s="41"/>
      <c r="D310" s="41"/>
      <c r="E310" s="41"/>
      <c r="F310" s="41"/>
      <c r="G310" s="41"/>
      <c r="H310" s="41"/>
      <c r="I310" s="41"/>
      <c r="J310" s="41"/>
      <c r="K310" s="41"/>
      <c r="L310" s="50"/>
      <c r="M310" s="41"/>
      <c r="N310" s="41"/>
      <c r="O310" s="41"/>
      <c r="P310" s="41"/>
      <c r="Q310" s="41"/>
      <c r="R310" s="41"/>
      <c r="S310" s="41"/>
      <c r="T310" s="41"/>
      <c r="U310" s="41"/>
      <c r="V310" s="41"/>
      <c r="W310" s="41"/>
      <c r="X310" s="41"/>
      <c r="Y310" s="41"/>
      <c r="Z310" s="41"/>
    </row>
    <row r="311" spans="1:26" ht="12.75" customHeight="1">
      <c r="A311" s="51"/>
      <c r="B311" s="41"/>
      <c r="C311" s="41"/>
      <c r="D311" s="41"/>
      <c r="E311" s="41"/>
      <c r="F311" s="41"/>
      <c r="G311" s="41"/>
      <c r="H311" s="41"/>
      <c r="I311" s="41"/>
      <c r="J311" s="41"/>
      <c r="K311" s="41"/>
      <c r="L311" s="50"/>
      <c r="M311" s="41"/>
      <c r="N311" s="41"/>
      <c r="O311" s="41"/>
      <c r="P311" s="41"/>
      <c r="Q311" s="41"/>
      <c r="R311" s="41"/>
      <c r="S311" s="41"/>
      <c r="T311" s="41"/>
      <c r="U311" s="41"/>
      <c r="V311" s="41"/>
      <c r="W311" s="41"/>
      <c r="X311" s="41"/>
      <c r="Y311" s="41"/>
      <c r="Z311" s="41"/>
    </row>
    <row r="312" spans="1:26" ht="12.75" customHeight="1">
      <c r="A312" s="51"/>
      <c r="B312" s="41"/>
      <c r="C312" s="41"/>
      <c r="D312" s="41"/>
      <c r="E312" s="41"/>
      <c r="F312" s="41"/>
      <c r="G312" s="41"/>
      <c r="H312" s="41"/>
      <c r="I312" s="41"/>
      <c r="J312" s="41"/>
      <c r="K312" s="41"/>
      <c r="L312" s="50"/>
      <c r="M312" s="41"/>
      <c r="N312" s="41"/>
      <c r="O312" s="41"/>
      <c r="P312" s="41"/>
      <c r="Q312" s="41"/>
      <c r="R312" s="41"/>
      <c r="S312" s="41"/>
      <c r="T312" s="41"/>
      <c r="U312" s="41"/>
      <c r="V312" s="41"/>
      <c r="W312" s="41"/>
      <c r="X312" s="41"/>
      <c r="Y312" s="41"/>
      <c r="Z312" s="41"/>
    </row>
    <row r="313" spans="1:26" ht="12.75" customHeight="1">
      <c r="A313" s="51"/>
      <c r="B313" s="41"/>
      <c r="C313" s="41"/>
      <c r="D313" s="41"/>
      <c r="E313" s="41"/>
      <c r="F313" s="41"/>
      <c r="G313" s="41"/>
      <c r="H313" s="41"/>
      <c r="I313" s="41"/>
      <c r="J313" s="41"/>
      <c r="K313" s="41"/>
      <c r="L313" s="50"/>
      <c r="M313" s="41"/>
      <c r="N313" s="41"/>
      <c r="O313" s="41"/>
      <c r="P313" s="41"/>
      <c r="Q313" s="41"/>
      <c r="R313" s="41"/>
      <c r="S313" s="41"/>
      <c r="T313" s="41"/>
      <c r="U313" s="41"/>
      <c r="V313" s="41"/>
      <c r="W313" s="41"/>
      <c r="X313" s="41"/>
      <c r="Y313" s="41"/>
      <c r="Z313" s="41"/>
    </row>
    <row r="314" spans="1:26" ht="12.75" customHeight="1">
      <c r="A314" s="51"/>
      <c r="B314" s="41"/>
      <c r="C314" s="41"/>
      <c r="D314" s="41"/>
      <c r="E314" s="41"/>
      <c r="F314" s="41"/>
      <c r="G314" s="41"/>
      <c r="H314" s="41"/>
      <c r="I314" s="41"/>
      <c r="J314" s="41"/>
      <c r="K314" s="41"/>
      <c r="L314" s="50"/>
      <c r="M314" s="41"/>
      <c r="N314" s="41"/>
      <c r="O314" s="41"/>
      <c r="P314" s="41"/>
      <c r="Q314" s="41"/>
      <c r="R314" s="41"/>
      <c r="S314" s="41"/>
      <c r="T314" s="41"/>
      <c r="U314" s="41"/>
      <c r="V314" s="41"/>
      <c r="W314" s="41"/>
      <c r="X314" s="41"/>
      <c r="Y314" s="41"/>
      <c r="Z314" s="41"/>
    </row>
    <row r="315" spans="1:26" ht="12.75" customHeight="1">
      <c r="A315" s="51"/>
      <c r="B315" s="41"/>
      <c r="C315" s="41"/>
      <c r="D315" s="41"/>
      <c r="E315" s="41"/>
      <c r="F315" s="41"/>
      <c r="G315" s="41"/>
      <c r="H315" s="41"/>
      <c r="I315" s="41"/>
      <c r="J315" s="41"/>
      <c r="K315" s="41"/>
      <c r="L315" s="50"/>
      <c r="M315" s="41"/>
      <c r="N315" s="41"/>
      <c r="O315" s="41"/>
      <c r="P315" s="41"/>
      <c r="Q315" s="41"/>
      <c r="R315" s="41"/>
      <c r="S315" s="41"/>
      <c r="T315" s="41"/>
      <c r="U315" s="41"/>
      <c r="V315" s="41"/>
      <c r="W315" s="41"/>
      <c r="X315" s="41"/>
      <c r="Y315" s="41"/>
      <c r="Z315" s="41"/>
    </row>
    <row r="316" spans="1:26" ht="12.75" customHeight="1">
      <c r="A316" s="51"/>
      <c r="B316" s="41"/>
      <c r="C316" s="41"/>
      <c r="D316" s="41"/>
      <c r="E316" s="41"/>
      <c r="F316" s="41"/>
      <c r="G316" s="41"/>
      <c r="H316" s="41"/>
      <c r="I316" s="41"/>
      <c r="J316" s="41"/>
      <c r="K316" s="41"/>
      <c r="L316" s="50"/>
      <c r="M316" s="41"/>
      <c r="N316" s="41"/>
      <c r="O316" s="41"/>
      <c r="P316" s="41"/>
      <c r="Q316" s="41"/>
      <c r="R316" s="41"/>
      <c r="S316" s="41"/>
      <c r="T316" s="41"/>
      <c r="U316" s="41"/>
      <c r="V316" s="41"/>
      <c r="W316" s="41"/>
      <c r="X316" s="41"/>
      <c r="Y316" s="41"/>
      <c r="Z316" s="41"/>
    </row>
    <row r="317" spans="1:26" ht="12.75" customHeight="1">
      <c r="A317" s="51"/>
      <c r="B317" s="41"/>
      <c r="C317" s="41"/>
      <c r="D317" s="41"/>
      <c r="E317" s="41"/>
      <c r="F317" s="41"/>
      <c r="G317" s="41"/>
      <c r="H317" s="41"/>
      <c r="I317" s="41"/>
      <c r="J317" s="41"/>
      <c r="K317" s="41"/>
      <c r="L317" s="50"/>
      <c r="M317" s="41"/>
      <c r="N317" s="41"/>
      <c r="O317" s="41"/>
      <c r="P317" s="41"/>
      <c r="Q317" s="41"/>
      <c r="R317" s="41"/>
      <c r="S317" s="41"/>
      <c r="T317" s="41"/>
      <c r="U317" s="41"/>
      <c r="V317" s="41"/>
      <c r="W317" s="41"/>
      <c r="X317" s="41"/>
      <c r="Y317" s="41"/>
      <c r="Z317" s="41"/>
    </row>
    <row r="318" spans="1:26" ht="12.75" customHeight="1">
      <c r="A318" s="51"/>
      <c r="B318" s="41"/>
      <c r="C318" s="41"/>
      <c r="D318" s="41"/>
      <c r="E318" s="41"/>
      <c r="F318" s="41"/>
      <c r="G318" s="41"/>
      <c r="H318" s="41"/>
      <c r="I318" s="41"/>
      <c r="J318" s="41"/>
      <c r="K318" s="41"/>
      <c r="L318" s="50"/>
      <c r="M318" s="41"/>
      <c r="N318" s="41"/>
      <c r="O318" s="41"/>
      <c r="P318" s="41"/>
      <c r="Q318" s="41"/>
      <c r="R318" s="41"/>
      <c r="S318" s="41"/>
      <c r="T318" s="41"/>
      <c r="U318" s="41"/>
      <c r="V318" s="41"/>
      <c r="W318" s="41"/>
      <c r="X318" s="41"/>
      <c r="Y318" s="41"/>
      <c r="Z318" s="41"/>
    </row>
    <row r="319" spans="1:26" ht="12.75" customHeight="1">
      <c r="A319" s="51"/>
      <c r="B319" s="41"/>
      <c r="C319" s="41"/>
      <c r="D319" s="41"/>
      <c r="E319" s="41"/>
      <c r="F319" s="41"/>
      <c r="G319" s="41"/>
      <c r="H319" s="41"/>
      <c r="I319" s="41"/>
      <c r="J319" s="41"/>
      <c r="K319" s="41"/>
      <c r="L319" s="50"/>
      <c r="M319" s="41"/>
      <c r="N319" s="41"/>
      <c r="O319" s="41"/>
      <c r="P319" s="41"/>
      <c r="Q319" s="41"/>
      <c r="R319" s="41"/>
      <c r="S319" s="41"/>
      <c r="T319" s="41"/>
      <c r="U319" s="41"/>
      <c r="V319" s="41"/>
      <c r="W319" s="41"/>
      <c r="X319" s="41"/>
      <c r="Y319" s="41"/>
      <c r="Z319" s="41"/>
    </row>
    <row r="320" spans="1:26" ht="12.75" customHeight="1">
      <c r="A320" s="51"/>
      <c r="B320" s="41"/>
      <c r="C320" s="41"/>
      <c r="D320" s="41"/>
      <c r="E320" s="41"/>
      <c r="F320" s="41"/>
      <c r="G320" s="41"/>
      <c r="H320" s="41"/>
      <c r="I320" s="41"/>
      <c r="J320" s="41"/>
      <c r="K320" s="41"/>
      <c r="L320" s="50"/>
      <c r="M320" s="41"/>
      <c r="N320" s="41"/>
      <c r="O320" s="41"/>
      <c r="P320" s="41"/>
      <c r="Q320" s="41"/>
      <c r="R320" s="41"/>
      <c r="S320" s="41"/>
      <c r="T320" s="41"/>
      <c r="U320" s="41"/>
      <c r="V320" s="41"/>
      <c r="W320" s="41"/>
      <c r="X320" s="41"/>
      <c r="Y320" s="41"/>
      <c r="Z320" s="41"/>
    </row>
    <row r="321" spans="1:26" ht="12.75" customHeight="1">
      <c r="A321" s="51"/>
      <c r="B321" s="41"/>
      <c r="C321" s="41"/>
      <c r="D321" s="41"/>
      <c r="E321" s="41"/>
      <c r="F321" s="41"/>
      <c r="G321" s="41"/>
      <c r="H321" s="41"/>
      <c r="I321" s="41"/>
      <c r="J321" s="41"/>
      <c r="K321" s="41"/>
      <c r="L321" s="50"/>
      <c r="M321" s="41"/>
      <c r="N321" s="41"/>
      <c r="O321" s="41"/>
      <c r="P321" s="41"/>
      <c r="Q321" s="41"/>
      <c r="R321" s="41"/>
      <c r="S321" s="41"/>
      <c r="T321" s="41"/>
      <c r="U321" s="41"/>
      <c r="V321" s="41"/>
      <c r="W321" s="41"/>
      <c r="X321" s="41"/>
      <c r="Y321" s="41"/>
      <c r="Z321" s="41"/>
    </row>
    <row r="322" spans="1:26" ht="12.75" customHeight="1">
      <c r="A322" s="51"/>
      <c r="B322" s="41"/>
      <c r="C322" s="41"/>
      <c r="D322" s="41"/>
      <c r="E322" s="41"/>
      <c r="F322" s="41"/>
      <c r="G322" s="41"/>
      <c r="H322" s="41"/>
      <c r="I322" s="41"/>
      <c r="J322" s="41"/>
      <c r="K322" s="41"/>
      <c r="L322" s="50"/>
      <c r="M322" s="41"/>
      <c r="N322" s="41"/>
      <c r="O322" s="41"/>
      <c r="P322" s="41"/>
      <c r="Q322" s="41"/>
      <c r="R322" s="41"/>
      <c r="S322" s="41"/>
      <c r="T322" s="41"/>
      <c r="U322" s="41"/>
      <c r="V322" s="41"/>
      <c r="W322" s="41"/>
      <c r="X322" s="41"/>
      <c r="Y322" s="41"/>
      <c r="Z322" s="41"/>
    </row>
    <row r="323" spans="1:26" ht="12.75" customHeight="1">
      <c r="A323" s="51"/>
      <c r="B323" s="41"/>
      <c r="C323" s="41"/>
      <c r="D323" s="41"/>
      <c r="E323" s="41"/>
      <c r="F323" s="41"/>
      <c r="G323" s="41"/>
      <c r="H323" s="41"/>
      <c r="I323" s="41"/>
      <c r="J323" s="41"/>
      <c r="K323" s="41"/>
      <c r="L323" s="50"/>
      <c r="M323" s="41"/>
      <c r="N323" s="41"/>
      <c r="O323" s="41"/>
      <c r="P323" s="41"/>
      <c r="Q323" s="41"/>
      <c r="R323" s="41"/>
      <c r="S323" s="41"/>
      <c r="T323" s="41"/>
      <c r="U323" s="41"/>
      <c r="V323" s="41"/>
      <c r="W323" s="41"/>
      <c r="X323" s="41"/>
      <c r="Y323" s="41"/>
      <c r="Z323" s="41"/>
    </row>
    <row r="324" spans="1:26" ht="12.75" customHeight="1">
      <c r="A324" s="51"/>
      <c r="B324" s="41"/>
      <c r="C324" s="41"/>
      <c r="D324" s="41"/>
      <c r="E324" s="41"/>
      <c r="F324" s="41"/>
      <c r="G324" s="41"/>
      <c r="H324" s="41"/>
      <c r="I324" s="41"/>
      <c r="J324" s="41"/>
      <c r="K324" s="41"/>
      <c r="L324" s="50"/>
      <c r="M324" s="41"/>
      <c r="N324" s="41"/>
      <c r="O324" s="41"/>
      <c r="P324" s="41"/>
      <c r="Q324" s="41"/>
      <c r="R324" s="41"/>
      <c r="S324" s="41"/>
      <c r="T324" s="41"/>
      <c r="U324" s="41"/>
      <c r="V324" s="41"/>
      <c r="W324" s="41"/>
      <c r="X324" s="41"/>
      <c r="Y324" s="41"/>
      <c r="Z324" s="41"/>
    </row>
    <row r="325" spans="1:26" ht="12.75" customHeight="1">
      <c r="A325" s="51"/>
      <c r="B325" s="41"/>
      <c r="C325" s="41"/>
      <c r="D325" s="41"/>
      <c r="E325" s="41"/>
      <c r="F325" s="41"/>
      <c r="G325" s="41"/>
      <c r="H325" s="41"/>
      <c r="I325" s="41"/>
      <c r="J325" s="41"/>
      <c r="K325" s="41"/>
      <c r="L325" s="50"/>
      <c r="M325" s="41"/>
      <c r="N325" s="41"/>
      <c r="O325" s="41"/>
      <c r="P325" s="41"/>
      <c r="Q325" s="41"/>
      <c r="R325" s="41"/>
      <c r="S325" s="41"/>
      <c r="T325" s="41"/>
      <c r="U325" s="41"/>
      <c r="V325" s="41"/>
      <c r="W325" s="41"/>
      <c r="X325" s="41"/>
      <c r="Y325" s="41"/>
      <c r="Z325" s="41"/>
    </row>
    <row r="326" spans="1:26" ht="12.75" customHeight="1">
      <c r="A326" s="51"/>
      <c r="B326" s="41"/>
      <c r="C326" s="41"/>
      <c r="D326" s="41"/>
      <c r="E326" s="41"/>
      <c r="F326" s="41"/>
      <c r="G326" s="41"/>
      <c r="H326" s="41"/>
      <c r="I326" s="41"/>
      <c r="J326" s="41"/>
      <c r="K326" s="41"/>
      <c r="L326" s="50"/>
      <c r="M326" s="41"/>
      <c r="N326" s="41"/>
      <c r="O326" s="41"/>
      <c r="P326" s="41"/>
      <c r="Q326" s="41"/>
      <c r="R326" s="41"/>
      <c r="S326" s="41"/>
      <c r="T326" s="41"/>
      <c r="U326" s="41"/>
      <c r="V326" s="41"/>
      <c r="W326" s="41"/>
      <c r="X326" s="41"/>
      <c r="Y326" s="41"/>
      <c r="Z326" s="41"/>
    </row>
    <row r="327" spans="1:26" ht="12.75" customHeight="1">
      <c r="A327" s="51"/>
      <c r="B327" s="41"/>
      <c r="C327" s="41"/>
      <c r="D327" s="41"/>
      <c r="E327" s="41"/>
      <c r="F327" s="41"/>
      <c r="G327" s="41"/>
      <c r="H327" s="41"/>
      <c r="I327" s="41"/>
      <c r="J327" s="41"/>
      <c r="K327" s="41"/>
      <c r="L327" s="50"/>
      <c r="M327" s="41"/>
      <c r="N327" s="41"/>
      <c r="O327" s="41"/>
      <c r="P327" s="41"/>
      <c r="Q327" s="41"/>
      <c r="R327" s="41"/>
      <c r="S327" s="41"/>
      <c r="T327" s="41"/>
      <c r="U327" s="41"/>
      <c r="V327" s="41"/>
      <c r="W327" s="41"/>
      <c r="X327" s="41"/>
      <c r="Y327" s="41"/>
      <c r="Z327" s="41"/>
    </row>
    <row r="328" spans="1:26" ht="12.75" customHeight="1">
      <c r="A328" s="51"/>
      <c r="B328" s="41"/>
      <c r="C328" s="41"/>
      <c r="D328" s="41"/>
      <c r="E328" s="41"/>
      <c r="F328" s="41"/>
      <c r="G328" s="41"/>
      <c r="H328" s="41"/>
      <c r="I328" s="41"/>
      <c r="J328" s="41"/>
      <c r="K328" s="41"/>
      <c r="L328" s="50"/>
      <c r="M328" s="41"/>
      <c r="N328" s="41"/>
      <c r="O328" s="41"/>
      <c r="P328" s="41"/>
      <c r="Q328" s="41"/>
      <c r="R328" s="41"/>
      <c r="S328" s="41"/>
      <c r="T328" s="41"/>
      <c r="U328" s="41"/>
      <c r="V328" s="41"/>
      <c r="W328" s="41"/>
      <c r="X328" s="41"/>
      <c r="Y328" s="41"/>
      <c r="Z328" s="41"/>
    </row>
    <row r="329" spans="1:26" ht="12.75" customHeight="1">
      <c r="A329" s="51"/>
      <c r="B329" s="41"/>
      <c r="C329" s="41"/>
      <c r="D329" s="41"/>
      <c r="E329" s="41"/>
      <c r="F329" s="41"/>
      <c r="G329" s="41"/>
      <c r="H329" s="41"/>
      <c r="I329" s="41"/>
      <c r="J329" s="41"/>
      <c r="K329" s="41"/>
      <c r="L329" s="50"/>
      <c r="M329" s="41"/>
      <c r="N329" s="41"/>
      <c r="O329" s="41"/>
      <c r="P329" s="41"/>
      <c r="Q329" s="41"/>
      <c r="R329" s="41"/>
      <c r="S329" s="41"/>
      <c r="T329" s="41"/>
      <c r="U329" s="41"/>
      <c r="V329" s="41"/>
      <c r="W329" s="41"/>
      <c r="X329" s="41"/>
      <c r="Y329" s="41"/>
      <c r="Z329" s="41"/>
    </row>
    <row r="330" spans="1:26" ht="12.75" customHeight="1">
      <c r="A330" s="51"/>
      <c r="B330" s="41"/>
      <c r="C330" s="41"/>
      <c r="D330" s="41"/>
      <c r="E330" s="41"/>
      <c r="F330" s="41"/>
      <c r="G330" s="41"/>
      <c r="H330" s="41"/>
      <c r="I330" s="41"/>
      <c r="J330" s="41"/>
      <c r="K330" s="41"/>
      <c r="L330" s="50"/>
      <c r="M330" s="41"/>
      <c r="N330" s="41"/>
      <c r="O330" s="41"/>
      <c r="P330" s="41"/>
      <c r="Q330" s="41"/>
      <c r="R330" s="41"/>
      <c r="S330" s="41"/>
      <c r="T330" s="41"/>
      <c r="U330" s="41"/>
      <c r="V330" s="41"/>
      <c r="W330" s="41"/>
      <c r="X330" s="41"/>
      <c r="Y330" s="41"/>
      <c r="Z330" s="41"/>
    </row>
    <row r="331" spans="1:26" ht="12.75" customHeight="1">
      <c r="A331" s="51"/>
      <c r="B331" s="41"/>
      <c r="C331" s="41"/>
      <c r="D331" s="41"/>
      <c r="E331" s="41"/>
      <c r="F331" s="41"/>
      <c r="G331" s="41"/>
      <c r="H331" s="41"/>
      <c r="I331" s="41"/>
      <c r="J331" s="41"/>
      <c r="K331" s="41"/>
      <c r="L331" s="50"/>
      <c r="M331" s="41"/>
      <c r="N331" s="41"/>
      <c r="O331" s="41"/>
      <c r="P331" s="41"/>
      <c r="Q331" s="41"/>
      <c r="R331" s="41"/>
      <c r="S331" s="41"/>
      <c r="T331" s="41"/>
      <c r="U331" s="41"/>
      <c r="V331" s="41"/>
      <c r="W331" s="41"/>
      <c r="X331" s="41"/>
      <c r="Y331" s="41"/>
      <c r="Z331" s="41"/>
    </row>
    <row r="332" spans="1:26" ht="12.75" customHeight="1">
      <c r="A332" s="51"/>
      <c r="B332" s="41"/>
      <c r="C332" s="41"/>
      <c r="D332" s="41"/>
      <c r="E332" s="41"/>
      <c r="F332" s="41"/>
      <c r="G332" s="41"/>
      <c r="H332" s="41"/>
      <c r="I332" s="41"/>
      <c r="J332" s="41"/>
      <c r="K332" s="41"/>
      <c r="L332" s="50"/>
      <c r="M332" s="41"/>
      <c r="N332" s="41"/>
      <c r="O332" s="41"/>
      <c r="P332" s="41"/>
      <c r="Q332" s="41"/>
      <c r="R332" s="41"/>
      <c r="S332" s="41"/>
      <c r="T332" s="41"/>
      <c r="U332" s="41"/>
      <c r="V332" s="41"/>
      <c r="W332" s="41"/>
      <c r="X332" s="41"/>
      <c r="Y332" s="41"/>
      <c r="Z332" s="41"/>
    </row>
    <row r="333" spans="1:26" ht="12.75" customHeight="1">
      <c r="A333" s="51"/>
      <c r="B333" s="41"/>
      <c r="C333" s="41"/>
      <c r="D333" s="41"/>
      <c r="E333" s="41"/>
      <c r="F333" s="41"/>
      <c r="G333" s="41"/>
      <c r="H333" s="41"/>
      <c r="I333" s="41"/>
      <c r="J333" s="41"/>
      <c r="K333" s="41"/>
      <c r="L333" s="50"/>
      <c r="M333" s="41"/>
      <c r="N333" s="41"/>
      <c r="O333" s="41"/>
      <c r="P333" s="41"/>
      <c r="Q333" s="41"/>
      <c r="R333" s="41"/>
      <c r="S333" s="41"/>
      <c r="T333" s="41"/>
      <c r="U333" s="41"/>
      <c r="V333" s="41"/>
      <c r="W333" s="41"/>
      <c r="X333" s="41"/>
      <c r="Y333" s="41"/>
      <c r="Z333" s="41"/>
    </row>
    <row r="334" spans="1:26" ht="12.75" customHeight="1">
      <c r="A334" s="51"/>
      <c r="B334" s="41"/>
      <c r="C334" s="41"/>
      <c r="D334" s="41"/>
      <c r="E334" s="41"/>
      <c r="F334" s="41"/>
      <c r="G334" s="41"/>
      <c r="H334" s="41"/>
      <c r="I334" s="41"/>
      <c r="J334" s="41"/>
      <c r="K334" s="41"/>
      <c r="L334" s="50"/>
      <c r="M334" s="41"/>
      <c r="N334" s="41"/>
      <c r="O334" s="41"/>
      <c r="P334" s="41"/>
      <c r="Q334" s="41"/>
      <c r="R334" s="41"/>
      <c r="S334" s="41"/>
      <c r="T334" s="41"/>
      <c r="U334" s="41"/>
      <c r="V334" s="41"/>
      <c r="W334" s="41"/>
      <c r="X334" s="41"/>
      <c r="Y334" s="41"/>
      <c r="Z334" s="41"/>
    </row>
    <row r="335" spans="1:26" ht="12.75" customHeight="1">
      <c r="A335" s="51"/>
      <c r="B335" s="41"/>
      <c r="C335" s="41"/>
      <c r="D335" s="41"/>
      <c r="E335" s="41"/>
      <c r="F335" s="41"/>
      <c r="G335" s="41"/>
      <c r="H335" s="41"/>
      <c r="I335" s="41"/>
      <c r="J335" s="41"/>
      <c r="K335" s="41"/>
      <c r="L335" s="50"/>
      <c r="M335" s="41"/>
      <c r="N335" s="41"/>
      <c r="O335" s="41"/>
      <c r="P335" s="41"/>
      <c r="Q335" s="41"/>
      <c r="R335" s="41"/>
      <c r="S335" s="41"/>
      <c r="T335" s="41"/>
      <c r="U335" s="41"/>
      <c r="V335" s="41"/>
      <c r="W335" s="41"/>
      <c r="X335" s="41"/>
      <c r="Y335" s="41"/>
      <c r="Z335" s="41"/>
    </row>
    <row r="336" spans="1:26" ht="12.75" customHeight="1">
      <c r="A336" s="51"/>
      <c r="B336" s="41"/>
      <c r="C336" s="41"/>
      <c r="D336" s="41"/>
      <c r="E336" s="41"/>
      <c r="F336" s="41"/>
      <c r="G336" s="41"/>
      <c r="H336" s="41"/>
      <c r="I336" s="41"/>
      <c r="J336" s="41"/>
      <c r="K336" s="41"/>
      <c r="L336" s="50"/>
      <c r="M336" s="41"/>
      <c r="N336" s="41"/>
      <c r="O336" s="41"/>
      <c r="P336" s="41"/>
      <c r="Q336" s="41"/>
      <c r="R336" s="41"/>
      <c r="S336" s="41"/>
      <c r="T336" s="41"/>
      <c r="U336" s="41"/>
      <c r="V336" s="41"/>
      <c r="W336" s="41"/>
      <c r="X336" s="41"/>
      <c r="Y336" s="41"/>
      <c r="Z336" s="41"/>
    </row>
    <row r="337" spans="1:26" ht="12.75" customHeight="1">
      <c r="A337" s="51"/>
      <c r="B337" s="41"/>
      <c r="C337" s="41"/>
      <c r="D337" s="41"/>
      <c r="E337" s="41"/>
      <c r="F337" s="41"/>
      <c r="G337" s="41"/>
      <c r="H337" s="41"/>
      <c r="I337" s="41"/>
      <c r="J337" s="41"/>
      <c r="K337" s="41"/>
      <c r="L337" s="50"/>
      <c r="M337" s="41"/>
      <c r="N337" s="41"/>
      <c r="O337" s="41"/>
      <c r="P337" s="41"/>
      <c r="Q337" s="41"/>
      <c r="R337" s="41"/>
      <c r="S337" s="41"/>
      <c r="T337" s="41"/>
      <c r="U337" s="41"/>
      <c r="V337" s="41"/>
      <c r="W337" s="41"/>
      <c r="X337" s="41"/>
      <c r="Y337" s="41"/>
      <c r="Z337" s="41"/>
    </row>
    <row r="338" spans="1:26" ht="12.75" customHeight="1">
      <c r="A338" s="51"/>
      <c r="B338" s="41"/>
      <c r="C338" s="41"/>
      <c r="D338" s="41"/>
      <c r="E338" s="41"/>
      <c r="F338" s="41"/>
      <c r="G338" s="41"/>
      <c r="H338" s="41"/>
      <c r="I338" s="41"/>
      <c r="J338" s="41"/>
      <c r="K338" s="41"/>
      <c r="L338" s="50"/>
      <c r="M338" s="41"/>
      <c r="N338" s="41"/>
      <c r="O338" s="41"/>
      <c r="P338" s="41"/>
      <c r="Q338" s="41"/>
      <c r="R338" s="41"/>
      <c r="S338" s="41"/>
      <c r="T338" s="41"/>
      <c r="U338" s="41"/>
      <c r="V338" s="41"/>
      <c r="W338" s="41"/>
      <c r="X338" s="41"/>
      <c r="Y338" s="41"/>
      <c r="Z338" s="41"/>
    </row>
    <row r="339" spans="1:26" ht="12.75" customHeight="1">
      <c r="A339" s="51"/>
      <c r="B339" s="41"/>
      <c r="C339" s="41"/>
      <c r="D339" s="41"/>
      <c r="E339" s="41"/>
      <c r="F339" s="41"/>
      <c r="G339" s="41"/>
      <c r="H339" s="41"/>
      <c r="I339" s="41"/>
      <c r="J339" s="41"/>
      <c r="K339" s="41"/>
      <c r="L339" s="50"/>
      <c r="M339" s="41"/>
      <c r="N339" s="41"/>
      <c r="O339" s="41"/>
      <c r="P339" s="41"/>
      <c r="Q339" s="41"/>
      <c r="R339" s="41"/>
      <c r="S339" s="41"/>
      <c r="T339" s="41"/>
      <c r="U339" s="41"/>
      <c r="V339" s="41"/>
      <c r="W339" s="41"/>
      <c r="X339" s="41"/>
      <c r="Y339" s="41"/>
      <c r="Z339" s="41"/>
    </row>
    <row r="340" spans="1:26" ht="12.75" customHeight="1">
      <c r="A340" s="51"/>
      <c r="B340" s="41"/>
      <c r="C340" s="41"/>
      <c r="D340" s="41"/>
      <c r="E340" s="41"/>
      <c r="F340" s="41"/>
      <c r="G340" s="41"/>
      <c r="H340" s="41"/>
      <c r="I340" s="41"/>
      <c r="J340" s="41"/>
      <c r="K340" s="41"/>
      <c r="L340" s="50"/>
      <c r="M340" s="41"/>
      <c r="N340" s="41"/>
      <c r="O340" s="41"/>
      <c r="P340" s="41"/>
      <c r="Q340" s="41"/>
      <c r="R340" s="41"/>
      <c r="S340" s="41"/>
      <c r="T340" s="41"/>
      <c r="U340" s="41"/>
      <c r="V340" s="41"/>
      <c r="W340" s="41"/>
      <c r="X340" s="41"/>
      <c r="Y340" s="41"/>
      <c r="Z340" s="41"/>
    </row>
    <row r="341" spans="1:26" ht="12.75" customHeight="1">
      <c r="A341" s="51"/>
      <c r="B341" s="41"/>
      <c r="C341" s="41"/>
      <c r="D341" s="41"/>
      <c r="E341" s="41"/>
      <c r="F341" s="41"/>
      <c r="G341" s="41"/>
      <c r="H341" s="41"/>
      <c r="I341" s="41"/>
      <c r="J341" s="41"/>
      <c r="K341" s="41"/>
      <c r="L341" s="50"/>
      <c r="M341" s="41"/>
      <c r="N341" s="41"/>
      <c r="O341" s="41"/>
      <c r="P341" s="41"/>
      <c r="Q341" s="41"/>
      <c r="R341" s="41"/>
      <c r="S341" s="41"/>
      <c r="T341" s="41"/>
      <c r="U341" s="41"/>
      <c r="V341" s="41"/>
      <c r="W341" s="41"/>
      <c r="X341" s="41"/>
      <c r="Y341" s="41"/>
      <c r="Z341" s="41"/>
    </row>
    <row r="342" spans="1:26" ht="12.75" customHeight="1">
      <c r="A342" s="51"/>
      <c r="B342" s="41"/>
      <c r="C342" s="41"/>
      <c r="D342" s="41"/>
      <c r="E342" s="41"/>
      <c r="F342" s="41"/>
      <c r="G342" s="41"/>
      <c r="H342" s="41"/>
      <c r="I342" s="41"/>
      <c r="J342" s="41"/>
      <c r="K342" s="41"/>
      <c r="L342" s="50"/>
      <c r="M342" s="41"/>
      <c r="N342" s="41"/>
      <c r="O342" s="41"/>
      <c r="P342" s="41"/>
      <c r="Q342" s="41"/>
      <c r="R342" s="41"/>
      <c r="S342" s="41"/>
      <c r="T342" s="41"/>
      <c r="U342" s="41"/>
      <c r="V342" s="41"/>
      <c r="W342" s="41"/>
      <c r="X342" s="41"/>
      <c r="Y342" s="41"/>
      <c r="Z342" s="41"/>
    </row>
    <row r="343" spans="1:26" ht="12.75" customHeight="1">
      <c r="A343" s="51"/>
      <c r="B343" s="41"/>
      <c r="C343" s="41"/>
      <c r="D343" s="41"/>
      <c r="E343" s="41"/>
      <c r="F343" s="41"/>
      <c r="G343" s="41"/>
      <c r="H343" s="41"/>
      <c r="I343" s="41"/>
      <c r="J343" s="41"/>
      <c r="K343" s="41"/>
      <c r="L343" s="50"/>
      <c r="M343" s="41"/>
      <c r="N343" s="41"/>
      <c r="O343" s="41"/>
      <c r="P343" s="41"/>
      <c r="Q343" s="41"/>
      <c r="R343" s="41"/>
      <c r="S343" s="41"/>
      <c r="T343" s="41"/>
      <c r="U343" s="41"/>
      <c r="V343" s="41"/>
      <c r="W343" s="41"/>
      <c r="X343" s="41"/>
      <c r="Y343" s="41"/>
      <c r="Z343" s="41"/>
    </row>
    <row r="344" spans="1:26" ht="12.75" customHeight="1">
      <c r="A344" s="51"/>
      <c r="B344" s="41"/>
      <c r="C344" s="41"/>
      <c r="D344" s="41"/>
      <c r="E344" s="41"/>
      <c r="F344" s="41"/>
      <c r="G344" s="41"/>
      <c r="H344" s="41"/>
      <c r="I344" s="41"/>
      <c r="J344" s="41"/>
      <c r="K344" s="41"/>
      <c r="L344" s="50"/>
      <c r="M344" s="41"/>
      <c r="N344" s="41"/>
      <c r="O344" s="41"/>
      <c r="P344" s="41"/>
      <c r="Q344" s="41"/>
      <c r="R344" s="41"/>
      <c r="S344" s="41"/>
      <c r="T344" s="41"/>
      <c r="U344" s="41"/>
      <c r="V344" s="41"/>
      <c r="W344" s="41"/>
      <c r="X344" s="41"/>
      <c r="Y344" s="41"/>
      <c r="Z344" s="41"/>
    </row>
    <row r="345" spans="1:26" ht="12.75" customHeight="1">
      <c r="A345" s="51"/>
      <c r="B345" s="41"/>
      <c r="C345" s="41"/>
      <c r="D345" s="41"/>
      <c r="E345" s="41"/>
      <c r="F345" s="41"/>
      <c r="G345" s="41"/>
      <c r="H345" s="41"/>
      <c r="I345" s="41"/>
      <c r="J345" s="41"/>
      <c r="K345" s="41"/>
      <c r="L345" s="50"/>
      <c r="M345" s="41"/>
      <c r="N345" s="41"/>
      <c r="O345" s="41"/>
      <c r="P345" s="41"/>
      <c r="Q345" s="41"/>
      <c r="R345" s="41"/>
      <c r="S345" s="41"/>
      <c r="T345" s="41"/>
      <c r="U345" s="41"/>
      <c r="V345" s="41"/>
      <c r="W345" s="41"/>
      <c r="X345" s="41"/>
      <c r="Y345" s="41"/>
      <c r="Z345" s="41"/>
    </row>
    <row r="346" spans="1:26" ht="12.75" customHeight="1">
      <c r="A346" s="51"/>
      <c r="B346" s="41"/>
      <c r="C346" s="41"/>
      <c r="D346" s="41"/>
      <c r="E346" s="41"/>
      <c r="F346" s="41"/>
      <c r="G346" s="41"/>
      <c r="H346" s="41"/>
      <c r="I346" s="41"/>
      <c r="J346" s="41"/>
      <c r="K346" s="41"/>
      <c r="L346" s="50"/>
      <c r="M346" s="41"/>
      <c r="N346" s="41"/>
      <c r="O346" s="41"/>
      <c r="P346" s="41"/>
      <c r="Q346" s="41"/>
      <c r="R346" s="41"/>
      <c r="S346" s="41"/>
      <c r="T346" s="41"/>
      <c r="U346" s="41"/>
      <c r="V346" s="41"/>
      <c r="W346" s="41"/>
      <c r="X346" s="41"/>
      <c r="Y346" s="41"/>
      <c r="Z346" s="41"/>
    </row>
    <row r="347" spans="1:26" ht="12.75" customHeight="1">
      <c r="A347" s="51"/>
      <c r="B347" s="41"/>
      <c r="C347" s="41"/>
      <c r="D347" s="41"/>
      <c r="E347" s="41"/>
      <c r="F347" s="41"/>
      <c r="G347" s="41"/>
      <c r="H347" s="41"/>
      <c r="I347" s="41"/>
      <c r="J347" s="41"/>
      <c r="K347" s="41"/>
      <c r="L347" s="50"/>
      <c r="M347" s="41"/>
      <c r="N347" s="41"/>
      <c r="O347" s="41"/>
      <c r="P347" s="41"/>
      <c r="Q347" s="41"/>
      <c r="R347" s="41"/>
      <c r="S347" s="41"/>
      <c r="T347" s="41"/>
      <c r="U347" s="41"/>
      <c r="V347" s="41"/>
      <c r="W347" s="41"/>
      <c r="X347" s="41"/>
      <c r="Y347" s="41"/>
      <c r="Z347" s="41"/>
    </row>
    <row r="348" spans="1:26" ht="12.75" customHeight="1">
      <c r="A348" s="51"/>
      <c r="B348" s="41"/>
      <c r="C348" s="41"/>
      <c r="D348" s="41"/>
      <c r="E348" s="41"/>
      <c r="F348" s="41"/>
      <c r="G348" s="41"/>
      <c r="H348" s="41"/>
      <c r="I348" s="41"/>
      <c r="J348" s="41"/>
      <c r="K348" s="41"/>
      <c r="L348" s="50"/>
      <c r="M348" s="41"/>
      <c r="N348" s="41"/>
      <c r="O348" s="41"/>
      <c r="P348" s="41"/>
      <c r="Q348" s="41"/>
      <c r="R348" s="41"/>
      <c r="S348" s="41"/>
      <c r="T348" s="41"/>
      <c r="U348" s="41"/>
      <c r="V348" s="41"/>
      <c r="W348" s="41"/>
      <c r="X348" s="41"/>
      <c r="Y348" s="41"/>
      <c r="Z348" s="41"/>
    </row>
    <row r="349" spans="1:26" ht="12.75" customHeight="1">
      <c r="A349" s="51"/>
      <c r="B349" s="41"/>
      <c r="C349" s="41"/>
      <c r="D349" s="41"/>
      <c r="E349" s="41"/>
      <c r="F349" s="41"/>
      <c r="G349" s="41"/>
      <c r="H349" s="41"/>
      <c r="I349" s="41"/>
      <c r="J349" s="41"/>
      <c r="K349" s="41"/>
      <c r="L349" s="50"/>
      <c r="M349" s="41"/>
      <c r="N349" s="41"/>
      <c r="O349" s="41"/>
      <c r="P349" s="41"/>
      <c r="Q349" s="41"/>
      <c r="R349" s="41"/>
      <c r="S349" s="41"/>
      <c r="T349" s="41"/>
      <c r="U349" s="41"/>
      <c r="V349" s="41"/>
      <c r="W349" s="41"/>
      <c r="X349" s="41"/>
      <c r="Y349" s="41"/>
      <c r="Z349" s="41"/>
    </row>
    <row r="350" spans="1:26" ht="12.75" customHeight="1">
      <c r="A350" s="51"/>
      <c r="B350" s="41"/>
      <c r="C350" s="41"/>
      <c r="D350" s="41"/>
      <c r="E350" s="41"/>
      <c r="F350" s="41"/>
      <c r="G350" s="41"/>
      <c r="H350" s="41"/>
      <c r="I350" s="41"/>
      <c r="J350" s="41"/>
      <c r="K350" s="41"/>
      <c r="L350" s="50"/>
      <c r="M350" s="41"/>
      <c r="N350" s="41"/>
      <c r="O350" s="41"/>
      <c r="P350" s="41"/>
      <c r="Q350" s="41"/>
      <c r="R350" s="41"/>
      <c r="S350" s="41"/>
      <c r="T350" s="41"/>
      <c r="U350" s="41"/>
      <c r="V350" s="41"/>
      <c r="W350" s="41"/>
      <c r="X350" s="41"/>
      <c r="Y350" s="41"/>
      <c r="Z350" s="41"/>
    </row>
    <row r="351" spans="1:26" ht="12.75" customHeight="1">
      <c r="A351" s="51"/>
      <c r="B351" s="41"/>
      <c r="C351" s="41"/>
      <c r="D351" s="41"/>
      <c r="E351" s="41"/>
      <c r="F351" s="41"/>
      <c r="G351" s="41"/>
      <c r="H351" s="41"/>
      <c r="I351" s="41"/>
      <c r="J351" s="41"/>
      <c r="K351" s="41"/>
      <c r="L351" s="50"/>
      <c r="M351" s="41"/>
      <c r="N351" s="41"/>
      <c r="O351" s="41"/>
      <c r="P351" s="41"/>
      <c r="Q351" s="41"/>
      <c r="R351" s="41"/>
      <c r="S351" s="41"/>
      <c r="T351" s="41"/>
      <c r="U351" s="41"/>
      <c r="V351" s="41"/>
      <c r="W351" s="41"/>
      <c r="X351" s="41"/>
      <c r="Y351" s="41"/>
      <c r="Z351" s="41"/>
    </row>
    <row r="352" spans="1:26" ht="12.75" customHeight="1">
      <c r="A352" s="51"/>
      <c r="B352" s="41"/>
      <c r="C352" s="41"/>
      <c r="D352" s="41"/>
      <c r="E352" s="41"/>
      <c r="F352" s="41"/>
      <c r="G352" s="41"/>
      <c r="H352" s="41"/>
      <c r="I352" s="41"/>
      <c r="J352" s="41"/>
      <c r="K352" s="41"/>
      <c r="L352" s="50"/>
      <c r="M352" s="41"/>
      <c r="N352" s="41"/>
      <c r="O352" s="41"/>
      <c r="P352" s="41"/>
      <c r="Q352" s="41"/>
      <c r="R352" s="41"/>
      <c r="S352" s="41"/>
      <c r="T352" s="41"/>
      <c r="U352" s="41"/>
      <c r="V352" s="41"/>
      <c r="W352" s="41"/>
      <c r="X352" s="41"/>
      <c r="Y352" s="41"/>
      <c r="Z352" s="41"/>
    </row>
    <row r="353" spans="1:26" ht="12.75" customHeight="1">
      <c r="A353" s="51"/>
      <c r="B353" s="41"/>
      <c r="C353" s="41"/>
      <c r="D353" s="41"/>
      <c r="E353" s="41"/>
      <c r="F353" s="41"/>
      <c r="G353" s="41"/>
      <c r="H353" s="41"/>
      <c r="I353" s="41"/>
      <c r="J353" s="41"/>
      <c r="K353" s="41"/>
      <c r="L353" s="50"/>
      <c r="M353" s="41"/>
      <c r="N353" s="41"/>
      <c r="O353" s="41"/>
      <c r="P353" s="41"/>
      <c r="Q353" s="41"/>
      <c r="R353" s="41"/>
      <c r="S353" s="41"/>
      <c r="T353" s="41"/>
      <c r="U353" s="41"/>
      <c r="V353" s="41"/>
      <c r="W353" s="41"/>
      <c r="X353" s="41"/>
      <c r="Y353" s="41"/>
      <c r="Z353" s="41"/>
    </row>
    <row r="354" spans="1:26" ht="12.75" customHeight="1">
      <c r="A354" s="51"/>
      <c r="B354" s="41"/>
      <c r="C354" s="41"/>
      <c r="D354" s="41"/>
      <c r="E354" s="41"/>
      <c r="F354" s="41"/>
      <c r="G354" s="41"/>
      <c r="H354" s="41"/>
      <c r="I354" s="41"/>
      <c r="J354" s="41"/>
      <c r="K354" s="41"/>
      <c r="L354" s="50"/>
      <c r="M354" s="41"/>
      <c r="N354" s="41"/>
      <c r="O354" s="41"/>
      <c r="P354" s="41"/>
      <c r="Q354" s="41"/>
      <c r="R354" s="41"/>
      <c r="S354" s="41"/>
      <c r="T354" s="41"/>
      <c r="U354" s="41"/>
      <c r="V354" s="41"/>
      <c r="W354" s="41"/>
      <c r="X354" s="41"/>
      <c r="Y354" s="41"/>
      <c r="Z354" s="41"/>
    </row>
    <row r="355" spans="1:26" ht="12.75" customHeight="1">
      <c r="A355" s="51"/>
      <c r="B355" s="41"/>
      <c r="C355" s="41"/>
      <c r="D355" s="41"/>
      <c r="E355" s="41"/>
      <c r="F355" s="41"/>
      <c r="G355" s="41"/>
      <c r="H355" s="41"/>
      <c r="I355" s="41"/>
      <c r="J355" s="41"/>
      <c r="K355" s="41"/>
      <c r="L355" s="50"/>
      <c r="M355" s="41"/>
      <c r="N355" s="41"/>
      <c r="O355" s="41"/>
      <c r="P355" s="41"/>
      <c r="Q355" s="41"/>
      <c r="R355" s="41"/>
      <c r="S355" s="41"/>
      <c r="T355" s="41"/>
      <c r="U355" s="41"/>
      <c r="V355" s="41"/>
      <c r="W355" s="41"/>
      <c r="X355" s="41"/>
      <c r="Y355" s="41"/>
      <c r="Z355" s="41"/>
    </row>
    <row r="356" spans="1:26" ht="12.75" customHeight="1">
      <c r="A356" s="51"/>
      <c r="B356" s="41"/>
      <c r="C356" s="41"/>
      <c r="D356" s="41"/>
      <c r="E356" s="41"/>
      <c r="F356" s="41"/>
      <c r="G356" s="41"/>
      <c r="H356" s="41"/>
      <c r="I356" s="41"/>
      <c r="J356" s="41"/>
      <c r="K356" s="41"/>
      <c r="L356" s="50"/>
      <c r="M356" s="41"/>
      <c r="N356" s="41"/>
      <c r="O356" s="41"/>
      <c r="P356" s="41"/>
      <c r="Q356" s="41"/>
      <c r="R356" s="41"/>
      <c r="S356" s="41"/>
      <c r="T356" s="41"/>
      <c r="U356" s="41"/>
      <c r="V356" s="41"/>
      <c r="W356" s="41"/>
      <c r="X356" s="41"/>
      <c r="Y356" s="41"/>
      <c r="Z356" s="41"/>
    </row>
    <row r="357" spans="1:26" ht="12.75" customHeight="1">
      <c r="A357" s="51"/>
      <c r="B357" s="41"/>
      <c r="C357" s="41"/>
      <c r="D357" s="41"/>
      <c r="E357" s="41"/>
      <c r="F357" s="41"/>
      <c r="G357" s="41"/>
      <c r="H357" s="41"/>
      <c r="I357" s="41"/>
      <c r="J357" s="41"/>
      <c r="K357" s="41"/>
      <c r="L357" s="50"/>
      <c r="M357" s="41"/>
      <c r="N357" s="41"/>
      <c r="O357" s="41"/>
      <c r="P357" s="41"/>
      <c r="Q357" s="41"/>
      <c r="R357" s="41"/>
      <c r="S357" s="41"/>
      <c r="T357" s="41"/>
      <c r="U357" s="41"/>
      <c r="V357" s="41"/>
      <c r="W357" s="41"/>
      <c r="X357" s="41"/>
      <c r="Y357" s="41"/>
      <c r="Z357" s="41"/>
    </row>
    <row r="358" spans="1:26" ht="12.75" customHeight="1">
      <c r="A358" s="51"/>
      <c r="B358" s="41"/>
      <c r="C358" s="41"/>
      <c r="D358" s="41"/>
      <c r="E358" s="41"/>
      <c r="F358" s="41"/>
      <c r="G358" s="41"/>
      <c r="H358" s="41"/>
      <c r="I358" s="41"/>
      <c r="J358" s="41"/>
      <c r="K358" s="41"/>
      <c r="L358" s="50"/>
      <c r="M358" s="41"/>
      <c r="N358" s="41"/>
      <c r="O358" s="41"/>
      <c r="P358" s="41"/>
      <c r="Q358" s="41"/>
      <c r="R358" s="41"/>
      <c r="S358" s="41"/>
      <c r="T358" s="41"/>
      <c r="U358" s="41"/>
      <c r="V358" s="41"/>
      <c r="W358" s="41"/>
      <c r="X358" s="41"/>
      <c r="Y358" s="41"/>
      <c r="Z358" s="41"/>
    </row>
    <row r="359" spans="1:26" ht="12.75" customHeight="1">
      <c r="A359" s="51"/>
      <c r="B359" s="41"/>
      <c r="C359" s="41"/>
      <c r="D359" s="41"/>
      <c r="E359" s="41"/>
      <c r="F359" s="41"/>
      <c r="G359" s="41"/>
      <c r="H359" s="41"/>
      <c r="I359" s="41"/>
      <c r="J359" s="41"/>
      <c r="K359" s="41"/>
      <c r="L359" s="50"/>
      <c r="M359" s="41"/>
      <c r="N359" s="41"/>
      <c r="O359" s="41"/>
      <c r="P359" s="41"/>
      <c r="Q359" s="41"/>
      <c r="R359" s="41"/>
      <c r="S359" s="41"/>
      <c r="T359" s="41"/>
      <c r="U359" s="41"/>
      <c r="V359" s="41"/>
      <c r="W359" s="41"/>
      <c r="X359" s="41"/>
      <c r="Y359" s="41"/>
      <c r="Z359" s="41"/>
    </row>
    <row r="360" spans="1:26" ht="12.75" customHeight="1">
      <c r="A360" s="51"/>
      <c r="B360" s="41"/>
      <c r="C360" s="41"/>
      <c r="D360" s="41"/>
      <c r="E360" s="41"/>
      <c r="F360" s="41"/>
      <c r="G360" s="41"/>
      <c r="H360" s="41"/>
      <c r="I360" s="41"/>
      <c r="J360" s="41"/>
      <c r="K360" s="41"/>
      <c r="L360" s="50"/>
      <c r="M360" s="41"/>
      <c r="N360" s="41"/>
      <c r="O360" s="41"/>
      <c r="P360" s="41"/>
      <c r="Q360" s="41"/>
      <c r="R360" s="41"/>
      <c r="S360" s="41"/>
      <c r="T360" s="41"/>
      <c r="U360" s="41"/>
      <c r="V360" s="41"/>
      <c r="W360" s="41"/>
      <c r="X360" s="41"/>
      <c r="Y360" s="41"/>
      <c r="Z360" s="41"/>
    </row>
    <row r="361" spans="1:26" ht="12.75" customHeight="1">
      <c r="A361" s="51"/>
      <c r="B361" s="41"/>
      <c r="C361" s="41"/>
      <c r="D361" s="41"/>
      <c r="E361" s="41"/>
      <c r="F361" s="41"/>
      <c r="G361" s="41"/>
      <c r="H361" s="41"/>
      <c r="I361" s="41"/>
      <c r="J361" s="41"/>
      <c r="K361" s="41"/>
      <c r="L361" s="50"/>
      <c r="M361" s="41"/>
      <c r="N361" s="41"/>
      <c r="O361" s="41"/>
      <c r="P361" s="41"/>
      <c r="Q361" s="41"/>
      <c r="R361" s="41"/>
      <c r="S361" s="41"/>
      <c r="T361" s="41"/>
      <c r="U361" s="41"/>
      <c r="V361" s="41"/>
      <c r="W361" s="41"/>
      <c r="X361" s="41"/>
      <c r="Y361" s="41"/>
      <c r="Z361" s="41"/>
    </row>
    <row r="362" spans="1:26" ht="12.75" customHeight="1">
      <c r="A362" s="51"/>
      <c r="B362" s="41"/>
      <c r="C362" s="41"/>
      <c r="D362" s="41"/>
      <c r="E362" s="41"/>
      <c r="F362" s="41"/>
      <c r="G362" s="41"/>
      <c r="H362" s="41"/>
      <c r="I362" s="41"/>
      <c r="J362" s="41"/>
      <c r="K362" s="41"/>
      <c r="L362" s="50"/>
      <c r="M362" s="41"/>
      <c r="N362" s="41"/>
      <c r="O362" s="41"/>
      <c r="P362" s="41"/>
      <c r="Q362" s="41"/>
      <c r="R362" s="41"/>
      <c r="S362" s="41"/>
      <c r="T362" s="41"/>
      <c r="U362" s="41"/>
      <c r="V362" s="41"/>
      <c r="W362" s="41"/>
      <c r="X362" s="41"/>
      <c r="Y362" s="41"/>
      <c r="Z362" s="41"/>
    </row>
    <row r="363" spans="1:26" ht="12.75" customHeight="1">
      <c r="A363" s="51"/>
      <c r="B363" s="41"/>
      <c r="C363" s="41"/>
      <c r="D363" s="41"/>
      <c r="E363" s="41"/>
      <c r="F363" s="41"/>
      <c r="G363" s="41"/>
      <c r="H363" s="41"/>
      <c r="I363" s="41"/>
      <c r="J363" s="41"/>
      <c r="K363" s="41"/>
      <c r="L363" s="50"/>
      <c r="M363" s="41"/>
      <c r="N363" s="41"/>
      <c r="O363" s="41"/>
      <c r="P363" s="41"/>
      <c r="Q363" s="41"/>
      <c r="R363" s="41"/>
      <c r="S363" s="41"/>
      <c r="T363" s="41"/>
      <c r="U363" s="41"/>
      <c r="V363" s="41"/>
      <c r="W363" s="41"/>
      <c r="X363" s="41"/>
      <c r="Y363" s="41"/>
      <c r="Z363" s="41"/>
    </row>
    <row r="364" spans="1:26" ht="12.75" customHeight="1">
      <c r="A364" s="51"/>
      <c r="B364" s="41"/>
      <c r="C364" s="41"/>
      <c r="D364" s="41"/>
      <c r="E364" s="41"/>
      <c r="F364" s="41"/>
      <c r="G364" s="41"/>
      <c r="H364" s="41"/>
      <c r="I364" s="41"/>
      <c r="J364" s="41"/>
      <c r="K364" s="41"/>
      <c r="L364" s="50"/>
      <c r="M364" s="41"/>
      <c r="N364" s="41"/>
      <c r="O364" s="41"/>
      <c r="P364" s="41"/>
      <c r="Q364" s="41"/>
      <c r="R364" s="41"/>
      <c r="S364" s="41"/>
      <c r="T364" s="41"/>
      <c r="U364" s="41"/>
      <c r="V364" s="41"/>
      <c r="W364" s="41"/>
      <c r="X364" s="41"/>
      <c r="Y364" s="41"/>
      <c r="Z364" s="41"/>
    </row>
    <row r="365" spans="1:26" ht="12.75" customHeight="1">
      <c r="A365" s="51"/>
      <c r="B365" s="41"/>
      <c r="C365" s="41"/>
      <c r="D365" s="41"/>
      <c r="E365" s="41"/>
      <c r="F365" s="41"/>
      <c r="G365" s="41"/>
      <c r="H365" s="41"/>
      <c r="I365" s="41"/>
      <c r="J365" s="41"/>
      <c r="K365" s="41"/>
      <c r="L365" s="50"/>
      <c r="M365" s="41"/>
      <c r="N365" s="41"/>
      <c r="O365" s="41"/>
      <c r="P365" s="41"/>
      <c r="Q365" s="41"/>
      <c r="R365" s="41"/>
      <c r="S365" s="41"/>
      <c r="T365" s="41"/>
      <c r="U365" s="41"/>
      <c r="V365" s="41"/>
      <c r="W365" s="41"/>
      <c r="X365" s="41"/>
      <c r="Y365" s="41"/>
      <c r="Z365" s="41"/>
    </row>
    <row r="366" spans="1:26" ht="12.75" customHeight="1">
      <c r="A366" s="51"/>
      <c r="B366" s="41"/>
      <c r="C366" s="41"/>
      <c r="D366" s="41"/>
      <c r="E366" s="41"/>
      <c r="F366" s="41"/>
      <c r="G366" s="41"/>
      <c r="H366" s="41"/>
      <c r="I366" s="41"/>
      <c r="J366" s="41"/>
      <c r="K366" s="41"/>
      <c r="L366" s="50"/>
      <c r="M366" s="41"/>
      <c r="N366" s="41"/>
      <c r="O366" s="41"/>
      <c r="P366" s="41"/>
      <c r="Q366" s="41"/>
      <c r="R366" s="41"/>
      <c r="S366" s="41"/>
      <c r="T366" s="41"/>
      <c r="U366" s="41"/>
      <c r="V366" s="41"/>
      <c r="W366" s="41"/>
      <c r="X366" s="41"/>
      <c r="Y366" s="41"/>
      <c r="Z366" s="41"/>
    </row>
    <row r="367" spans="1:26" ht="12.75" customHeight="1">
      <c r="A367" s="51"/>
      <c r="B367" s="41"/>
      <c r="C367" s="41"/>
      <c r="D367" s="41"/>
      <c r="E367" s="41"/>
      <c r="F367" s="41"/>
      <c r="G367" s="41"/>
      <c r="H367" s="41"/>
      <c r="I367" s="41"/>
      <c r="J367" s="41"/>
      <c r="K367" s="41"/>
      <c r="L367" s="50"/>
      <c r="M367" s="41"/>
      <c r="N367" s="41"/>
      <c r="O367" s="41"/>
      <c r="P367" s="41"/>
      <c r="Q367" s="41"/>
      <c r="R367" s="41"/>
      <c r="S367" s="41"/>
      <c r="T367" s="41"/>
      <c r="U367" s="41"/>
      <c r="V367" s="41"/>
      <c r="W367" s="41"/>
      <c r="X367" s="41"/>
      <c r="Y367" s="41"/>
      <c r="Z367" s="41"/>
    </row>
    <row r="368" spans="1:26" ht="12.75" customHeight="1">
      <c r="A368" s="51"/>
      <c r="B368" s="41"/>
      <c r="C368" s="41"/>
      <c r="D368" s="41"/>
      <c r="E368" s="41"/>
      <c r="F368" s="41"/>
      <c r="G368" s="41"/>
      <c r="H368" s="41"/>
      <c r="I368" s="41"/>
      <c r="J368" s="41"/>
      <c r="K368" s="41"/>
      <c r="L368" s="50"/>
      <c r="M368" s="41"/>
      <c r="N368" s="41"/>
      <c r="O368" s="41"/>
      <c r="P368" s="41"/>
      <c r="Q368" s="41"/>
      <c r="R368" s="41"/>
      <c r="S368" s="41"/>
      <c r="T368" s="41"/>
      <c r="U368" s="41"/>
      <c r="V368" s="41"/>
      <c r="W368" s="41"/>
      <c r="X368" s="41"/>
      <c r="Y368" s="41"/>
      <c r="Z368" s="41"/>
    </row>
    <row r="369" spans="1:26" ht="12.75" customHeight="1">
      <c r="A369" s="51"/>
      <c r="B369" s="41"/>
      <c r="C369" s="41"/>
      <c r="D369" s="41"/>
      <c r="E369" s="41"/>
      <c r="F369" s="41"/>
      <c r="G369" s="41"/>
      <c r="H369" s="41"/>
      <c r="I369" s="41"/>
      <c r="J369" s="41"/>
      <c r="K369" s="41"/>
      <c r="L369" s="50"/>
      <c r="M369" s="41"/>
      <c r="N369" s="41"/>
      <c r="O369" s="41"/>
      <c r="P369" s="41"/>
      <c r="Q369" s="41"/>
      <c r="R369" s="41"/>
      <c r="S369" s="41"/>
      <c r="T369" s="41"/>
      <c r="U369" s="41"/>
      <c r="V369" s="41"/>
      <c r="W369" s="41"/>
      <c r="X369" s="41"/>
      <c r="Y369" s="41"/>
      <c r="Z369" s="41"/>
    </row>
    <row r="370" spans="1:26" ht="12.75" customHeight="1">
      <c r="A370" s="51"/>
      <c r="B370" s="41"/>
      <c r="C370" s="41"/>
      <c r="D370" s="41"/>
      <c r="E370" s="41"/>
      <c r="F370" s="41"/>
      <c r="G370" s="41"/>
      <c r="H370" s="41"/>
      <c r="I370" s="41"/>
      <c r="J370" s="41"/>
      <c r="K370" s="41"/>
      <c r="L370" s="50"/>
      <c r="M370" s="41"/>
      <c r="N370" s="41"/>
      <c r="O370" s="41"/>
      <c r="P370" s="41"/>
      <c r="Q370" s="41"/>
      <c r="R370" s="41"/>
      <c r="S370" s="41"/>
      <c r="T370" s="41"/>
      <c r="U370" s="41"/>
      <c r="V370" s="41"/>
      <c r="W370" s="41"/>
      <c r="X370" s="41"/>
      <c r="Y370" s="41"/>
      <c r="Z370" s="41"/>
    </row>
    <row r="371" spans="1:26" ht="12.75" customHeight="1">
      <c r="A371" s="51"/>
      <c r="B371" s="41"/>
      <c r="C371" s="41"/>
      <c r="D371" s="41"/>
      <c r="E371" s="41"/>
      <c r="F371" s="41"/>
      <c r="G371" s="41"/>
      <c r="H371" s="41"/>
      <c r="I371" s="41"/>
      <c r="J371" s="41"/>
      <c r="K371" s="41"/>
      <c r="L371" s="50"/>
      <c r="M371" s="41"/>
      <c r="N371" s="41"/>
      <c r="O371" s="41"/>
      <c r="P371" s="41"/>
      <c r="Q371" s="41"/>
      <c r="R371" s="41"/>
      <c r="S371" s="41"/>
      <c r="T371" s="41"/>
      <c r="U371" s="41"/>
      <c r="V371" s="41"/>
      <c r="W371" s="41"/>
      <c r="X371" s="41"/>
      <c r="Y371" s="41"/>
      <c r="Z371" s="41"/>
    </row>
    <row r="372" spans="1:26" ht="12.75" customHeight="1">
      <c r="A372" s="51"/>
      <c r="B372" s="41"/>
      <c r="C372" s="41"/>
      <c r="D372" s="41"/>
      <c r="E372" s="41"/>
      <c r="F372" s="41"/>
      <c r="G372" s="41"/>
      <c r="H372" s="41"/>
      <c r="I372" s="41"/>
      <c r="J372" s="41"/>
      <c r="K372" s="41"/>
      <c r="L372" s="50"/>
      <c r="M372" s="41"/>
      <c r="N372" s="41"/>
      <c r="O372" s="41"/>
      <c r="P372" s="41"/>
      <c r="Q372" s="41"/>
      <c r="R372" s="41"/>
      <c r="S372" s="41"/>
      <c r="T372" s="41"/>
      <c r="U372" s="41"/>
      <c r="V372" s="41"/>
      <c r="W372" s="41"/>
      <c r="X372" s="41"/>
      <c r="Y372" s="41"/>
      <c r="Z372" s="41"/>
    </row>
    <row r="373" spans="1:26" ht="12.75" customHeight="1">
      <c r="A373" s="51"/>
      <c r="B373" s="41"/>
      <c r="C373" s="41"/>
      <c r="D373" s="41"/>
      <c r="E373" s="41"/>
      <c r="F373" s="41"/>
      <c r="G373" s="41"/>
      <c r="H373" s="41"/>
      <c r="I373" s="41"/>
      <c r="J373" s="41"/>
      <c r="K373" s="41"/>
      <c r="L373" s="50"/>
      <c r="M373" s="41"/>
      <c r="N373" s="41"/>
      <c r="O373" s="41"/>
      <c r="P373" s="41"/>
      <c r="Q373" s="41"/>
      <c r="R373" s="41"/>
      <c r="S373" s="41"/>
      <c r="T373" s="41"/>
      <c r="U373" s="41"/>
      <c r="V373" s="41"/>
      <c r="W373" s="41"/>
      <c r="X373" s="41"/>
      <c r="Y373" s="41"/>
      <c r="Z373" s="41"/>
    </row>
    <row r="374" spans="1:26" ht="12.75" customHeight="1">
      <c r="A374" s="51"/>
      <c r="B374" s="41"/>
      <c r="C374" s="41"/>
      <c r="D374" s="41"/>
      <c r="E374" s="41"/>
      <c r="F374" s="41"/>
      <c r="G374" s="41"/>
      <c r="H374" s="41"/>
      <c r="I374" s="41"/>
      <c r="J374" s="41"/>
      <c r="K374" s="41"/>
      <c r="L374" s="50"/>
      <c r="M374" s="41"/>
      <c r="N374" s="41"/>
      <c r="O374" s="41"/>
      <c r="P374" s="41"/>
      <c r="Q374" s="41"/>
      <c r="R374" s="41"/>
      <c r="S374" s="41"/>
      <c r="T374" s="41"/>
      <c r="U374" s="41"/>
      <c r="V374" s="41"/>
      <c r="W374" s="41"/>
      <c r="X374" s="41"/>
      <c r="Y374" s="41"/>
      <c r="Z374" s="41"/>
    </row>
    <row r="375" spans="1:26" ht="12.75" customHeight="1">
      <c r="A375" s="51"/>
      <c r="B375" s="41"/>
      <c r="C375" s="41"/>
      <c r="D375" s="41"/>
      <c r="E375" s="41"/>
      <c r="F375" s="41"/>
      <c r="G375" s="41"/>
      <c r="H375" s="41"/>
      <c r="I375" s="41"/>
      <c r="J375" s="41"/>
      <c r="K375" s="41"/>
      <c r="L375" s="50"/>
      <c r="M375" s="41"/>
      <c r="N375" s="41"/>
      <c r="O375" s="41"/>
      <c r="P375" s="41"/>
      <c r="Q375" s="41"/>
      <c r="R375" s="41"/>
      <c r="S375" s="41"/>
      <c r="T375" s="41"/>
      <c r="U375" s="41"/>
      <c r="V375" s="41"/>
      <c r="W375" s="41"/>
      <c r="X375" s="41"/>
      <c r="Y375" s="41"/>
      <c r="Z375" s="41"/>
    </row>
    <row r="376" spans="1:26" ht="12.75" customHeight="1">
      <c r="A376" s="51"/>
      <c r="B376" s="41"/>
      <c r="C376" s="41"/>
      <c r="D376" s="41"/>
      <c r="E376" s="41"/>
      <c r="F376" s="41"/>
      <c r="G376" s="41"/>
      <c r="H376" s="41"/>
      <c r="I376" s="41"/>
      <c r="J376" s="41"/>
      <c r="K376" s="41"/>
      <c r="L376" s="50"/>
      <c r="M376" s="41"/>
      <c r="N376" s="41"/>
      <c r="O376" s="41"/>
      <c r="P376" s="41"/>
      <c r="Q376" s="41"/>
      <c r="R376" s="41"/>
      <c r="S376" s="41"/>
      <c r="T376" s="41"/>
      <c r="U376" s="41"/>
      <c r="V376" s="41"/>
      <c r="W376" s="41"/>
      <c r="X376" s="41"/>
      <c r="Y376" s="41"/>
      <c r="Z376" s="41"/>
    </row>
    <row r="377" spans="1:26" ht="12.75" customHeight="1">
      <c r="A377" s="51"/>
      <c r="B377" s="41"/>
      <c r="C377" s="41"/>
      <c r="D377" s="41"/>
      <c r="E377" s="41"/>
      <c r="F377" s="41"/>
      <c r="G377" s="41"/>
      <c r="H377" s="41"/>
      <c r="I377" s="41"/>
      <c r="J377" s="41"/>
      <c r="K377" s="41"/>
      <c r="L377" s="50"/>
      <c r="M377" s="41"/>
      <c r="N377" s="41"/>
      <c r="O377" s="41"/>
      <c r="P377" s="41"/>
      <c r="Q377" s="41"/>
      <c r="R377" s="41"/>
      <c r="S377" s="41"/>
      <c r="T377" s="41"/>
      <c r="U377" s="41"/>
      <c r="V377" s="41"/>
      <c r="W377" s="41"/>
      <c r="X377" s="41"/>
      <c r="Y377" s="41"/>
      <c r="Z377" s="41"/>
    </row>
    <row r="378" spans="1:26" ht="12.75" customHeight="1">
      <c r="A378" s="51"/>
      <c r="B378" s="41"/>
      <c r="C378" s="41"/>
      <c r="D378" s="41"/>
      <c r="E378" s="41"/>
      <c r="F378" s="41"/>
      <c r="G378" s="41"/>
      <c r="H378" s="41"/>
      <c r="I378" s="41"/>
      <c r="J378" s="41"/>
      <c r="K378" s="41"/>
      <c r="L378" s="50"/>
      <c r="M378" s="41"/>
      <c r="N378" s="41"/>
      <c r="O378" s="41"/>
      <c r="P378" s="41"/>
      <c r="Q378" s="41"/>
      <c r="R378" s="41"/>
      <c r="S378" s="41"/>
      <c r="T378" s="41"/>
      <c r="U378" s="41"/>
      <c r="V378" s="41"/>
      <c r="W378" s="41"/>
      <c r="X378" s="41"/>
      <c r="Y378" s="41"/>
      <c r="Z378" s="41"/>
    </row>
    <row r="379" spans="1:26" ht="12.75" customHeight="1">
      <c r="A379" s="51"/>
      <c r="B379" s="41"/>
      <c r="C379" s="41"/>
      <c r="D379" s="41"/>
      <c r="E379" s="41"/>
      <c r="F379" s="41"/>
      <c r="G379" s="41"/>
      <c r="H379" s="41"/>
      <c r="I379" s="41"/>
      <c r="J379" s="41"/>
      <c r="K379" s="41"/>
      <c r="L379" s="50"/>
      <c r="M379" s="41"/>
      <c r="N379" s="41"/>
      <c r="O379" s="41"/>
      <c r="P379" s="41"/>
      <c r="Q379" s="41"/>
      <c r="R379" s="41"/>
      <c r="S379" s="41"/>
      <c r="T379" s="41"/>
      <c r="U379" s="41"/>
      <c r="V379" s="41"/>
      <c r="W379" s="41"/>
      <c r="X379" s="41"/>
      <c r="Y379" s="41"/>
      <c r="Z379" s="41"/>
    </row>
    <row r="380" spans="1:26" ht="12.75" customHeight="1">
      <c r="A380" s="51"/>
      <c r="B380" s="41"/>
      <c r="C380" s="41"/>
      <c r="D380" s="41"/>
      <c r="E380" s="41"/>
      <c r="F380" s="41"/>
      <c r="G380" s="41"/>
      <c r="H380" s="41"/>
      <c r="I380" s="41"/>
      <c r="J380" s="41"/>
      <c r="K380" s="41"/>
      <c r="L380" s="50"/>
      <c r="M380" s="41"/>
      <c r="N380" s="41"/>
      <c r="O380" s="41"/>
      <c r="P380" s="41"/>
      <c r="Q380" s="41"/>
      <c r="R380" s="41"/>
      <c r="S380" s="41"/>
      <c r="T380" s="41"/>
      <c r="U380" s="41"/>
      <c r="V380" s="41"/>
      <c r="W380" s="41"/>
      <c r="X380" s="41"/>
      <c r="Y380" s="41"/>
      <c r="Z380" s="41"/>
    </row>
    <row r="381" spans="1:26" ht="12.75" customHeight="1">
      <c r="A381" s="51"/>
      <c r="B381" s="41"/>
      <c r="C381" s="41"/>
      <c r="D381" s="41"/>
      <c r="E381" s="41"/>
      <c r="F381" s="41"/>
      <c r="G381" s="41"/>
      <c r="H381" s="41"/>
      <c r="I381" s="41"/>
      <c r="J381" s="41"/>
      <c r="K381" s="41"/>
      <c r="L381" s="50"/>
      <c r="M381" s="41"/>
      <c r="N381" s="41"/>
      <c r="O381" s="41"/>
      <c r="P381" s="41"/>
      <c r="Q381" s="41"/>
      <c r="R381" s="41"/>
      <c r="S381" s="41"/>
      <c r="T381" s="41"/>
      <c r="U381" s="41"/>
      <c r="V381" s="41"/>
      <c r="W381" s="41"/>
      <c r="X381" s="41"/>
      <c r="Y381" s="41"/>
      <c r="Z381" s="41"/>
    </row>
    <row r="382" spans="1:26" ht="12.75" customHeight="1">
      <c r="A382" s="51"/>
      <c r="B382" s="41"/>
      <c r="C382" s="41"/>
      <c r="D382" s="41"/>
      <c r="E382" s="41"/>
      <c r="F382" s="41"/>
      <c r="G382" s="41"/>
      <c r="H382" s="41"/>
      <c r="I382" s="41"/>
      <c r="J382" s="41"/>
      <c r="K382" s="41"/>
      <c r="L382" s="50"/>
      <c r="M382" s="41"/>
      <c r="N382" s="41"/>
      <c r="O382" s="41"/>
      <c r="P382" s="41"/>
      <c r="Q382" s="41"/>
      <c r="R382" s="41"/>
      <c r="S382" s="41"/>
      <c r="T382" s="41"/>
      <c r="U382" s="41"/>
      <c r="V382" s="41"/>
      <c r="W382" s="41"/>
      <c r="X382" s="41"/>
      <c r="Y382" s="41"/>
      <c r="Z382" s="41"/>
    </row>
    <row r="383" spans="1:26" ht="12.75" customHeight="1">
      <c r="A383" s="51"/>
      <c r="B383" s="41"/>
      <c r="C383" s="41"/>
      <c r="D383" s="41"/>
      <c r="E383" s="41"/>
      <c r="F383" s="41"/>
      <c r="G383" s="41"/>
      <c r="H383" s="41"/>
      <c r="I383" s="41"/>
      <c r="J383" s="41"/>
      <c r="K383" s="41"/>
      <c r="L383" s="50"/>
      <c r="M383" s="41"/>
      <c r="N383" s="41"/>
      <c r="O383" s="41"/>
      <c r="P383" s="41"/>
      <c r="Q383" s="41"/>
      <c r="R383" s="41"/>
      <c r="S383" s="41"/>
      <c r="T383" s="41"/>
      <c r="U383" s="41"/>
      <c r="V383" s="41"/>
      <c r="W383" s="41"/>
      <c r="X383" s="41"/>
      <c r="Y383" s="41"/>
      <c r="Z383" s="41"/>
    </row>
    <row r="384" spans="1:26" ht="12.75" customHeight="1">
      <c r="A384" s="51"/>
      <c r="B384" s="41"/>
      <c r="C384" s="41"/>
      <c r="D384" s="41"/>
      <c r="E384" s="41"/>
      <c r="F384" s="41"/>
      <c r="G384" s="41"/>
      <c r="H384" s="41"/>
      <c r="I384" s="41"/>
      <c r="J384" s="41"/>
      <c r="K384" s="41"/>
      <c r="L384" s="50"/>
      <c r="M384" s="41"/>
      <c r="N384" s="41"/>
      <c r="O384" s="41"/>
      <c r="P384" s="41"/>
      <c r="Q384" s="41"/>
      <c r="R384" s="41"/>
      <c r="S384" s="41"/>
      <c r="T384" s="41"/>
      <c r="U384" s="41"/>
      <c r="V384" s="41"/>
      <c r="W384" s="41"/>
      <c r="X384" s="41"/>
      <c r="Y384" s="41"/>
      <c r="Z384" s="41"/>
    </row>
    <row r="385" spans="1:26" ht="12.75" customHeight="1">
      <c r="A385" s="51"/>
      <c r="B385" s="41"/>
      <c r="C385" s="41"/>
      <c r="D385" s="41"/>
      <c r="E385" s="41"/>
      <c r="F385" s="41"/>
      <c r="G385" s="41"/>
      <c r="H385" s="41"/>
      <c r="I385" s="41"/>
      <c r="J385" s="41"/>
      <c r="K385" s="41"/>
      <c r="L385" s="50"/>
      <c r="M385" s="41"/>
      <c r="N385" s="41"/>
      <c r="O385" s="41"/>
      <c r="P385" s="41"/>
      <c r="Q385" s="41"/>
      <c r="R385" s="41"/>
      <c r="S385" s="41"/>
      <c r="T385" s="41"/>
      <c r="U385" s="41"/>
      <c r="V385" s="41"/>
      <c r="W385" s="41"/>
      <c r="X385" s="41"/>
      <c r="Y385" s="41"/>
      <c r="Z385" s="41"/>
    </row>
    <row r="386" spans="1:26" ht="12.75" customHeight="1">
      <c r="A386" s="51"/>
      <c r="B386" s="41"/>
      <c r="C386" s="41"/>
      <c r="D386" s="41"/>
      <c r="E386" s="41"/>
      <c r="F386" s="41"/>
      <c r="G386" s="41"/>
      <c r="H386" s="41"/>
      <c r="I386" s="41"/>
      <c r="J386" s="41"/>
      <c r="K386" s="41"/>
      <c r="L386" s="50"/>
      <c r="M386" s="41"/>
      <c r="N386" s="41"/>
      <c r="O386" s="41"/>
      <c r="P386" s="41"/>
      <c r="Q386" s="41"/>
      <c r="R386" s="41"/>
      <c r="S386" s="41"/>
      <c r="T386" s="41"/>
      <c r="U386" s="41"/>
      <c r="V386" s="41"/>
      <c r="W386" s="41"/>
      <c r="X386" s="41"/>
      <c r="Y386" s="41"/>
      <c r="Z386" s="41"/>
    </row>
    <row r="387" spans="1:26" ht="12.75" customHeight="1">
      <c r="A387" s="51"/>
      <c r="B387" s="41"/>
      <c r="C387" s="41"/>
      <c r="D387" s="41"/>
      <c r="E387" s="41"/>
      <c r="F387" s="41"/>
      <c r="G387" s="41"/>
      <c r="H387" s="41"/>
      <c r="I387" s="41"/>
      <c r="J387" s="41"/>
      <c r="K387" s="41"/>
      <c r="L387" s="50"/>
      <c r="M387" s="41"/>
      <c r="N387" s="41"/>
      <c r="O387" s="41"/>
      <c r="P387" s="41"/>
      <c r="Q387" s="41"/>
      <c r="R387" s="41"/>
      <c r="S387" s="41"/>
      <c r="T387" s="41"/>
      <c r="U387" s="41"/>
      <c r="V387" s="41"/>
      <c r="W387" s="41"/>
      <c r="X387" s="41"/>
      <c r="Y387" s="41"/>
      <c r="Z387" s="41"/>
    </row>
    <row r="388" spans="1:26" ht="12.75" customHeight="1">
      <c r="A388" s="51"/>
      <c r="B388" s="41"/>
      <c r="C388" s="41"/>
      <c r="D388" s="41"/>
      <c r="E388" s="41"/>
      <c r="F388" s="41"/>
      <c r="G388" s="41"/>
      <c r="H388" s="41"/>
      <c r="I388" s="41"/>
      <c r="J388" s="41"/>
      <c r="K388" s="41"/>
      <c r="L388" s="50"/>
      <c r="M388" s="41"/>
      <c r="N388" s="41"/>
      <c r="O388" s="41"/>
      <c r="P388" s="41"/>
      <c r="Q388" s="41"/>
      <c r="R388" s="41"/>
      <c r="S388" s="41"/>
      <c r="T388" s="41"/>
      <c r="U388" s="41"/>
      <c r="V388" s="41"/>
      <c r="W388" s="41"/>
      <c r="X388" s="41"/>
      <c r="Y388" s="41"/>
      <c r="Z388" s="41"/>
    </row>
    <row r="389" spans="1:26" ht="12.75" customHeight="1">
      <c r="A389" s="51"/>
      <c r="B389" s="41"/>
      <c r="C389" s="41"/>
      <c r="D389" s="41"/>
      <c r="E389" s="41"/>
      <c r="F389" s="41"/>
      <c r="G389" s="41"/>
      <c r="H389" s="41"/>
      <c r="I389" s="41"/>
      <c r="J389" s="41"/>
      <c r="K389" s="41"/>
      <c r="L389" s="50"/>
      <c r="M389" s="41"/>
      <c r="N389" s="41"/>
      <c r="O389" s="41"/>
      <c r="P389" s="41"/>
      <c r="Q389" s="41"/>
      <c r="R389" s="41"/>
      <c r="S389" s="41"/>
      <c r="T389" s="41"/>
      <c r="U389" s="41"/>
      <c r="V389" s="41"/>
      <c r="W389" s="41"/>
      <c r="X389" s="41"/>
      <c r="Y389" s="41"/>
      <c r="Z389" s="41"/>
    </row>
    <row r="390" spans="1:26" ht="12.75" customHeight="1">
      <c r="A390" s="51"/>
      <c r="B390" s="41"/>
      <c r="C390" s="41"/>
      <c r="D390" s="41"/>
      <c r="E390" s="41"/>
      <c r="F390" s="41"/>
      <c r="G390" s="41"/>
      <c r="H390" s="41"/>
      <c r="I390" s="41"/>
      <c r="J390" s="41"/>
      <c r="K390" s="41"/>
      <c r="L390" s="50"/>
      <c r="M390" s="41"/>
      <c r="N390" s="41"/>
      <c r="O390" s="41"/>
      <c r="P390" s="41"/>
      <c r="Q390" s="41"/>
      <c r="R390" s="41"/>
      <c r="S390" s="41"/>
      <c r="T390" s="41"/>
      <c r="U390" s="41"/>
      <c r="V390" s="41"/>
      <c r="W390" s="41"/>
      <c r="X390" s="41"/>
      <c r="Y390" s="41"/>
      <c r="Z390" s="41"/>
    </row>
    <row r="391" spans="1:26" ht="12.75" customHeight="1">
      <c r="A391" s="51"/>
      <c r="B391" s="41"/>
      <c r="C391" s="41"/>
      <c r="D391" s="41"/>
      <c r="E391" s="41"/>
      <c r="F391" s="41"/>
      <c r="G391" s="41"/>
      <c r="H391" s="41"/>
      <c r="I391" s="41"/>
      <c r="J391" s="41"/>
      <c r="K391" s="41"/>
      <c r="L391" s="50"/>
      <c r="M391" s="41"/>
      <c r="N391" s="41"/>
      <c r="O391" s="41"/>
      <c r="P391" s="41"/>
      <c r="Q391" s="41"/>
      <c r="R391" s="41"/>
      <c r="S391" s="41"/>
      <c r="T391" s="41"/>
      <c r="U391" s="41"/>
      <c r="V391" s="41"/>
      <c r="W391" s="41"/>
      <c r="X391" s="41"/>
      <c r="Y391" s="41"/>
      <c r="Z391" s="41"/>
    </row>
    <row r="392" spans="1:26" ht="12.75" customHeight="1">
      <c r="A392" s="51"/>
      <c r="B392" s="41"/>
      <c r="C392" s="41"/>
      <c r="D392" s="41"/>
      <c r="E392" s="41"/>
      <c r="F392" s="41"/>
      <c r="G392" s="41"/>
      <c r="H392" s="41"/>
      <c r="I392" s="41"/>
      <c r="J392" s="41"/>
      <c r="K392" s="41"/>
      <c r="L392" s="50"/>
      <c r="M392" s="41"/>
      <c r="N392" s="41"/>
      <c r="O392" s="41"/>
      <c r="P392" s="41"/>
      <c r="Q392" s="41"/>
      <c r="R392" s="41"/>
      <c r="S392" s="41"/>
      <c r="T392" s="41"/>
      <c r="U392" s="41"/>
      <c r="V392" s="41"/>
      <c r="W392" s="41"/>
      <c r="X392" s="41"/>
      <c r="Y392" s="41"/>
      <c r="Z392" s="41"/>
    </row>
    <row r="393" spans="1:26" ht="12.75" customHeight="1">
      <c r="A393" s="51"/>
      <c r="B393" s="41"/>
      <c r="C393" s="41"/>
      <c r="D393" s="41"/>
      <c r="E393" s="41"/>
      <c r="F393" s="41"/>
      <c r="G393" s="41"/>
      <c r="H393" s="41"/>
      <c r="I393" s="41"/>
      <c r="J393" s="41"/>
      <c r="K393" s="41"/>
      <c r="L393" s="50"/>
      <c r="M393" s="41"/>
      <c r="N393" s="41"/>
      <c r="O393" s="41"/>
      <c r="P393" s="41"/>
      <c r="Q393" s="41"/>
      <c r="R393" s="41"/>
      <c r="S393" s="41"/>
      <c r="T393" s="41"/>
      <c r="U393" s="41"/>
      <c r="V393" s="41"/>
      <c r="W393" s="41"/>
      <c r="X393" s="41"/>
      <c r="Y393" s="41"/>
      <c r="Z393" s="41"/>
    </row>
    <row r="394" spans="1:26" ht="12.75" customHeight="1">
      <c r="A394" s="51"/>
      <c r="B394" s="41"/>
      <c r="C394" s="41"/>
      <c r="D394" s="41"/>
      <c r="E394" s="41"/>
      <c r="F394" s="41"/>
      <c r="G394" s="41"/>
      <c r="H394" s="41"/>
      <c r="I394" s="41"/>
      <c r="J394" s="41"/>
      <c r="K394" s="41"/>
      <c r="L394" s="50"/>
      <c r="M394" s="41"/>
      <c r="N394" s="41"/>
      <c r="O394" s="41"/>
      <c r="P394" s="41"/>
      <c r="Q394" s="41"/>
      <c r="R394" s="41"/>
      <c r="S394" s="41"/>
      <c r="T394" s="41"/>
      <c r="U394" s="41"/>
      <c r="V394" s="41"/>
      <c r="W394" s="41"/>
      <c r="X394" s="41"/>
      <c r="Y394" s="41"/>
      <c r="Z394" s="41"/>
    </row>
    <row r="395" spans="1:26" ht="12.75" customHeight="1">
      <c r="A395" s="51"/>
      <c r="B395" s="41"/>
      <c r="C395" s="41"/>
      <c r="D395" s="41"/>
      <c r="E395" s="41"/>
      <c r="F395" s="41"/>
      <c r="G395" s="41"/>
      <c r="H395" s="41"/>
      <c r="I395" s="41"/>
      <c r="J395" s="41"/>
      <c r="K395" s="41"/>
      <c r="L395" s="50"/>
      <c r="M395" s="41"/>
      <c r="N395" s="41"/>
      <c r="O395" s="41"/>
      <c r="P395" s="41"/>
      <c r="Q395" s="41"/>
      <c r="R395" s="41"/>
      <c r="S395" s="41"/>
      <c r="T395" s="41"/>
      <c r="U395" s="41"/>
      <c r="V395" s="41"/>
      <c r="W395" s="41"/>
      <c r="X395" s="41"/>
      <c r="Y395" s="41"/>
      <c r="Z395" s="41"/>
    </row>
    <row r="396" spans="1:26" ht="12.75" customHeight="1">
      <c r="A396" s="51"/>
      <c r="B396" s="41"/>
      <c r="C396" s="41"/>
      <c r="D396" s="41"/>
      <c r="E396" s="41"/>
      <c r="F396" s="41"/>
      <c r="G396" s="41"/>
      <c r="H396" s="41"/>
      <c r="I396" s="41"/>
      <c r="J396" s="41"/>
      <c r="K396" s="41"/>
      <c r="L396" s="50"/>
      <c r="M396" s="41"/>
      <c r="N396" s="41"/>
      <c r="O396" s="41"/>
      <c r="P396" s="41"/>
      <c r="Q396" s="41"/>
      <c r="R396" s="41"/>
      <c r="S396" s="41"/>
      <c r="T396" s="41"/>
      <c r="U396" s="41"/>
      <c r="V396" s="41"/>
      <c r="W396" s="41"/>
      <c r="X396" s="41"/>
      <c r="Y396" s="41"/>
      <c r="Z396" s="41"/>
    </row>
    <row r="397" spans="1:26" ht="12.75" customHeight="1">
      <c r="A397" s="51"/>
      <c r="B397" s="41"/>
      <c r="C397" s="41"/>
      <c r="D397" s="41"/>
      <c r="E397" s="41"/>
      <c r="F397" s="41"/>
      <c r="G397" s="41"/>
      <c r="H397" s="41"/>
      <c r="I397" s="41"/>
      <c r="J397" s="41"/>
      <c r="K397" s="41"/>
      <c r="L397" s="50"/>
      <c r="M397" s="41"/>
      <c r="N397" s="41"/>
      <c r="O397" s="41"/>
      <c r="P397" s="41"/>
      <c r="Q397" s="41"/>
      <c r="R397" s="41"/>
      <c r="S397" s="41"/>
      <c r="T397" s="41"/>
      <c r="U397" s="41"/>
      <c r="V397" s="41"/>
      <c r="W397" s="41"/>
      <c r="X397" s="41"/>
      <c r="Y397" s="41"/>
      <c r="Z397" s="41"/>
    </row>
    <row r="398" spans="1:26" ht="12.75" customHeight="1">
      <c r="A398" s="51"/>
      <c r="B398" s="41"/>
      <c r="C398" s="41"/>
      <c r="D398" s="41"/>
      <c r="E398" s="41"/>
      <c r="F398" s="41"/>
      <c r="G398" s="41"/>
      <c r="H398" s="41"/>
      <c r="I398" s="41"/>
      <c r="J398" s="41"/>
      <c r="K398" s="41"/>
      <c r="L398" s="50"/>
      <c r="M398" s="41"/>
      <c r="N398" s="41"/>
      <c r="O398" s="41"/>
      <c r="P398" s="41"/>
      <c r="Q398" s="41"/>
      <c r="R398" s="41"/>
      <c r="S398" s="41"/>
      <c r="T398" s="41"/>
      <c r="U398" s="41"/>
      <c r="V398" s="41"/>
      <c r="W398" s="41"/>
      <c r="X398" s="41"/>
      <c r="Y398" s="41"/>
      <c r="Z398" s="41"/>
    </row>
    <row r="399" spans="1:26" ht="12.75" customHeight="1">
      <c r="A399" s="51"/>
      <c r="B399" s="41"/>
      <c r="C399" s="41"/>
      <c r="D399" s="41"/>
      <c r="E399" s="41"/>
      <c r="F399" s="41"/>
      <c r="G399" s="41"/>
      <c r="H399" s="41"/>
      <c r="I399" s="41"/>
      <c r="J399" s="41"/>
      <c r="K399" s="41"/>
      <c r="L399" s="50"/>
      <c r="M399" s="41"/>
      <c r="N399" s="41"/>
      <c r="O399" s="41"/>
      <c r="P399" s="41"/>
      <c r="Q399" s="41"/>
      <c r="R399" s="41"/>
      <c r="S399" s="41"/>
      <c r="T399" s="41"/>
      <c r="U399" s="41"/>
      <c r="V399" s="41"/>
      <c r="W399" s="41"/>
      <c r="X399" s="41"/>
      <c r="Y399" s="41"/>
      <c r="Z399" s="41"/>
    </row>
    <row r="400" spans="1:26" ht="12.75" customHeight="1">
      <c r="A400" s="51"/>
      <c r="B400" s="41"/>
      <c r="C400" s="41"/>
      <c r="D400" s="41"/>
      <c r="E400" s="41"/>
      <c r="F400" s="41"/>
      <c r="G400" s="41"/>
      <c r="H400" s="41"/>
      <c r="I400" s="41"/>
      <c r="J400" s="41"/>
      <c r="K400" s="41"/>
      <c r="L400" s="50"/>
      <c r="M400" s="41"/>
      <c r="N400" s="41"/>
      <c r="O400" s="41"/>
      <c r="P400" s="41"/>
      <c r="Q400" s="41"/>
      <c r="R400" s="41"/>
      <c r="S400" s="41"/>
      <c r="T400" s="41"/>
      <c r="U400" s="41"/>
      <c r="V400" s="41"/>
      <c r="W400" s="41"/>
      <c r="X400" s="41"/>
      <c r="Y400" s="41"/>
      <c r="Z400" s="41"/>
    </row>
    <row r="401" spans="1:26" ht="12.75" customHeight="1">
      <c r="A401" s="51"/>
      <c r="B401" s="41"/>
      <c r="C401" s="41"/>
      <c r="D401" s="41"/>
      <c r="E401" s="41"/>
      <c r="F401" s="41"/>
      <c r="G401" s="41"/>
      <c r="H401" s="41"/>
      <c r="I401" s="41"/>
      <c r="J401" s="41"/>
      <c r="K401" s="41"/>
      <c r="L401" s="50"/>
      <c r="M401" s="41"/>
      <c r="N401" s="41"/>
      <c r="O401" s="41"/>
      <c r="P401" s="41"/>
      <c r="Q401" s="41"/>
      <c r="R401" s="41"/>
      <c r="S401" s="41"/>
      <c r="T401" s="41"/>
      <c r="U401" s="41"/>
      <c r="V401" s="41"/>
      <c r="W401" s="41"/>
      <c r="X401" s="41"/>
      <c r="Y401" s="41"/>
      <c r="Z401" s="41"/>
    </row>
    <row r="402" spans="1:26" ht="12.75" customHeight="1">
      <c r="A402" s="51"/>
      <c r="B402" s="41"/>
      <c r="C402" s="41"/>
      <c r="D402" s="41"/>
      <c r="E402" s="41"/>
      <c r="F402" s="41"/>
      <c r="G402" s="41"/>
      <c r="H402" s="41"/>
      <c r="I402" s="41"/>
      <c r="J402" s="41"/>
      <c r="K402" s="41"/>
      <c r="L402" s="50"/>
      <c r="M402" s="41"/>
      <c r="N402" s="41"/>
      <c r="O402" s="41"/>
      <c r="P402" s="41"/>
      <c r="Q402" s="41"/>
      <c r="R402" s="41"/>
      <c r="S402" s="41"/>
      <c r="T402" s="41"/>
      <c r="U402" s="41"/>
      <c r="V402" s="41"/>
      <c r="W402" s="41"/>
      <c r="X402" s="41"/>
      <c r="Y402" s="41"/>
      <c r="Z402" s="41"/>
    </row>
    <row r="403" spans="1:26" ht="12.75" customHeight="1">
      <c r="A403" s="51"/>
      <c r="B403" s="41"/>
      <c r="C403" s="41"/>
      <c r="D403" s="41"/>
      <c r="E403" s="41"/>
      <c r="F403" s="41"/>
      <c r="G403" s="41"/>
      <c r="H403" s="41"/>
      <c r="I403" s="41"/>
      <c r="J403" s="41"/>
      <c r="K403" s="41"/>
      <c r="L403" s="50"/>
      <c r="M403" s="41"/>
      <c r="N403" s="41"/>
      <c r="O403" s="41"/>
      <c r="P403" s="41"/>
      <c r="Q403" s="41"/>
      <c r="R403" s="41"/>
      <c r="S403" s="41"/>
      <c r="T403" s="41"/>
      <c r="U403" s="41"/>
      <c r="V403" s="41"/>
      <c r="W403" s="41"/>
      <c r="X403" s="41"/>
      <c r="Y403" s="41"/>
      <c r="Z403" s="41"/>
    </row>
    <row r="404" spans="1:26" ht="12.75" customHeight="1">
      <c r="A404" s="51"/>
      <c r="B404" s="41"/>
      <c r="C404" s="41"/>
      <c r="D404" s="41"/>
      <c r="E404" s="41"/>
      <c r="F404" s="41"/>
      <c r="G404" s="41"/>
      <c r="H404" s="41"/>
      <c r="I404" s="41"/>
      <c r="J404" s="41"/>
      <c r="K404" s="41"/>
      <c r="L404" s="50"/>
      <c r="M404" s="41"/>
      <c r="N404" s="41"/>
      <c r="O404" s="41"/>
      <c r="P404" s="41"/>
      <c r="Q404" s="41"/>
      <c r="R404" s="41"/>
      <c r="S404" s="41"/>
      <c r="T404" s="41"/>
      <c r="U404" s="41"/>
      <c r="V404" s="41"/>
      <c r="W404" s="41"/>
      <c r="X404" s="41"/>
      <c r="Y404" s="41"/>
      <c r="Z404" s="41"/>
    </row>
    <row r="405" spans="1:26" ht="12.75" customHeight="1">
      <c r="A405" s="51"/>
      <c r="B405" s="41"/>
      <c r="C405" s="41"/>
      <c r="D405" s="41"/>
      <c r="E405" s="41"/>
      <c r="F405" s="41"/>
      <c r="G405" s="41"/>
      <c r="H405" s="41"/>
      <c r="I405" s="41"/>
      <c r="J405" s="41"/>
      <c r="K405" s="41"/>
      <c r="L405" s="50"/>
      <c r="M405" s="41"/>
      <c r="N405" s="41"/>
      <c r="O405" s="41"/>
      <c r="P405" s="41"/>
      <c r="Q405" s="41"/>
      <c r="R405" s="41"/>
      <c r="S405" s="41"/>
      <c r="T405" s="41"/>
      <c r="U405" s="41"/>
      <c r="V405" s="41"/>
      <c r="W405" s="41"/>
      <c r="X405" s="41"/>
      <c r="Y405" s="41"/>
      <c r="Z405" s="41"/>
    </row>
    <row r="406" spans="1:26" ht="12.75" customHeight="1">
      <c r="A406" s="51"/>
      <c r="B406" s="41"/>
      <c r="C406" s="41"/>
      <c r="D406" s="41"/>
      <c r="E406" s="41"/>
      <c r="F406" s="41"/>
      <c r="G406" s="41"/>
      <c r="H406" s="41"/>
      <c r="I406" s="41"/>
      <c r="J406" s="41"/>
      <c r="K406" s="41"/>
      <c r="L406" s="50"/>
      <c r="M406" s="41"/>
      <c r="N406" s="41"/>
      <c r="O406" s="41"/>
      <c r="P406" s="41"/>
      <c r="Q406" s="41"/>
      <c r="R406" s="41"/>
      <c r="S406" s="41"/>
      <c r="T406" s="41"/>
      <c r="U406" s="41"/>
      <c r="V406" s="41"/>
      <c r="W406" s="41"/>
      <c r="X406" s="41"/>
      <c r="Y406" s="41"/>
      <c r="Z406" s="41"/>
    </row>
    <row r="407" spans="1:26" ht="12.75" customHeight="1">
      <c r="A407" s="51"/>
      <c r="B407" s="41"/>
      <c r="C407" s="41"/>
      <c r="D407" s="41"/>
      <c r="E407" s="41"/>
      <c r="F407" s="41"/>
      <c r="G407" s="41"/>
      <c r="H407" s="41"/>
      <c r="I407" s="41"/>
      <c r="J407" s="41"/>
      <c r="K407" s="41"/>
      <c r="L407" s="50"/>
      <c r="M407" s="41"/>
      <c r="N407" s="41"/>
      <c r="O407" s="41"/>
      <c r="P407" s="41"/>
      <c r="Q407" s="41"/>
      <c r="R407" s="41"/>
      <c r="S407" s="41"/>
      <c r="T407" s="41"/>
      <c r="U407" s="41"/>
      <c r="V407" s="41"/>
      <c r="W407" s="41"/>
      <c r="X407" s="41"/>
      <c r="Y407" s="41"/>
      <c r="Z407" s="41"/>
    </row>
    <row r="408" spans="1:26" ht="12.75" customHeight="1">
      <c r="A408" s="51"/>
      <c r="B408" s="41"/>
      <c r="C408" s="41"/>
      <c r="D408" s="41"/>
      <c r="E408" s="41"/>
      <c r="F408" s="41"/>
      <c r="G408" s="41"/>
      <c r="H408" s="41"/>
      <c r="I408" s="41"/>
      <c r="J408" s="41"/>
      <c r="K408" s="41"/>
      <c r="L408" s="50"/>
      <c r="M408" s="41"/>
      <c r="N408" s="41"/>
      <c r="O408" s="41"/>
      <c r="P408" s="41"/>
      <c r="Q408" s="41"/>
      <c r="R408" s="41"/>
      <c r="S408" s="41"/>
      <c r="T408" s="41"/>
      <c r="U408" s="41"/>
      <c r="V408" s="41"/>
      <c r="W408" s="41"/>
      <c r="X408" s="41"/>
      <c r="Y408" s="41"/>
      <c r="Z408" s="41"/>
    </row>
    <row r="409" spans="1:26" ht="12.75" customHeight="1">
      <c r="A409" s="51"/>
      <c r="B409" s="41"/>
      <c r="C409" s="41"/>
      <c r="D409" s="41"/>
      <c r="E409" s="41"/>
      <c r="F409" s="41"/>
      <c r="G409" s="41"/>
      <c r="H409" s="41"/>
      <c r="I409" s="41"/>
      <c r="J409" s="41"/>
      <c r="K409" s="41"/>
      <c r="L409" s="50"/>
      <c r="M409" s="41"/>
      <c r="N409" s="41"/>
      <c r="O409" s="41"/>
      <c r="P409" s="41"/>
      <c r="Q409" s="41"/>
      <c r="R409" s="41"/>
      <c r="S409" s="41"/>
      <c r="T409" s="41"/>
      <c r="U409" s="41"/>
      <c r="V409" s="41"/>
      <c r="W409" s="41"/>
      <c r="X409" s="41"/>
      <c r="Y409" s="41"/>
      <c r="Z409" s="41"/>
    </row>
    <row r="410" spans="1:26" ht="12.75" customHeight="1">
      <c r="A410" s="51"/>
      <c r="B410" s="41"/>
      <c r="C410" s="41"/>
      <c r="D410" s="41"/>
      <c r="E410" s="41"/>
      <c r="F410" s="41"/>
      <c r="G410" s="41"/>
      <c r="H410" s="41"/>
      <c r="I410" s="41"/>
      <c r="J410" s="41"/>
      <c r="K410" s="41"/>
      <c r="L410" s="50"/>
      <c r="M410" s="41"/>
      <c r="N410" s="41"/>
      <c r="O410" s="41"/>
      <c r="P410" s="41"/>
      <c r="Q410" s="41"/>
      <c r="R410" s="41"/>
      <c r="S410" s="41"/>
      <c r="T410" s="41"/>
      <c r="U410" s="41"/>
      <c r="V410" s="41"/>
      <c r="W410" s="41"/>
      <c r="X410" s="41"/>
      <c r="Y410" s="41"/>
      <c r="Z410" s="41"/>
    </row>
    <row r="411" spans="1:26" ht="12.75" customHeight="1">
      <c r="A411" s="51"/>
      <c r="B411" s="41"/>
      <c r="C411" s="41"/>
      <c r="D411" s="41"/>
      <c r="E411" s="41"/>
      <c r="F411" s="41"/>
      <c r="G411" s="41"/>
      <c r="H411" s="41"/>
      <c r="I411" s="41"/>
      <c r="J411" s="41"/>
      <c r="K411" s="41"/>
      <c r="L411" s="50"/>
      <c r="M411" s="41"/>
      <c r="N411" s="41"/>
      <c r="O411" s="41"/>
      <c r="P411" s="41"/>
      <c r="Q411" s="41"/>
      <c r="R411" s="41"/>
      <c r="S411" s="41"/>
      <c r="T411" s="41"/>
      <c r="U411" s="41"/>
      <c r="V411" s="41"/>
      <c r="W411" s="41"/>
      <c r="X411" s="41"/>
      <c r="Y411" s="41"/>
      <c r="Z411" s="41"/>
    </row>
    <row r="412" spans="1:26" ht="12.75" customHeight="1">
      <c r="A412" s="51"/>
      <c r="B412" s="41"/>
      <c r="C412" s="41"/>
      <c r="D412" s="41"/>
      <c r="E412" s="41"/>
      <c r="F412" s="41"/>
      <c r="G412" s="41"/>
      <c r="H412" s="41"/>
      <c r="I412" s="41"/>
      <c r="J412" s="41"/>
      <c r="K412" s="41"/>
      <c r="L412" s="50"/>
      <c r="M412" s="41"/>
      <c r="N412" s="41"/>
      <c r="O412" s="41"/>
      <c r="P412" s="41"/>
      <c r="Q412" s="41"/>
      <c r="R412" s="41"/>
      <c r="S412" s="41"/>
      <c r="T412" s="41"/>
      <c r="U412" s="41"/>
      <c r="V412" s="41"/>
      <c r="W412" s="41"/>
      <c r="X412" s="41"/>
      <c r="Y412" s="41"/>
      <c r="Z412" s="41"/>
    </row>
    <row r="413" spans="1:26" ht="12.75" customHeight="1">
      <c r="A413" s="51"/>
      <c r="B413" s="41"/>
      <c r="C413" s="41"/>
      <c r="D413" s="41"/>
      <c r="E413" s="41"/>
      <c r="F413" s="41"/>
      <c r="G413" s="41"/>
      <c r="H413" s="41"/>
      <c r="I413" s="41"/>
      <c r="J413" s="41"/>
      <c r="K413" s="41"/>
      <c r="L413" s="50"/>
      <c r="M413" s="41"/>
      <c r="N413" s="41"/>
      <c r="O413" s="41"/>
      <c r="P413" s="41"/>
      <c r="Q413" s="41"/>
      <c r="R413" s="41"/>
      <c r="S413" s="41"/>
      <c r="T413" s="41"/>
      <c r="U413" s="41"/>
      <c r="V413" s="41"/>
      <c r="W413" s="41"/>
      <c r="X413" s="41"/>
      <c r="Y413" s="41"/>
      <c r="Z413" s="41"/>
    </row>
    <row r="414" spans="1:26" ht="12.75" customHeight="1">
      <c r="A414" s="51"/>
      <c r="B414" s="41"/>
      <c r="C414" s="41"/>
      <c r="D414" s="41"/>
      <c r="E414" s="41"/>
      <c r="F414" s="41"/>
      <c r="G414" s="41"/>
      <c r="H414" s="41"/>
      <c r="I414" s="41"/>
      <c r="J414" s="41"/>
      <c r="K414" s="41"/>
      <c r="L414" s="50"/>
      <c r="M414" s="41"/>
      <c r="N414" s="41"/>
      <c r="O414" s="41"/>
      <c r="P414" s="41"/>
      <c r="Q414" s="41"/>
      <c r="R414" s="41"/>
      <c r="S414" s="41"/>
      <c r="T414" s="41"/>
      <c r="U414" s="41"/>
      <c r="V414" s="41"/>
      <c r="W414" s="41"/>
      <c r="X414" s="41"/>
      <c r="Y414" s="41"/>
      <c r="Z414" s="41"/>
    </row>
    <row r="415" spans="1:26" ht="12.75" customHeight="1">
      <c r="A415" s="51"/>
      <c r="B415" s="41"/>
      <c r="C415" s="41"/>
      <c r="D415" s="41"/>
      <c r="E415" s="41"/>
      <c r="F415" s="41"/>
      <c r="G415" s="41"/>
      <c r="H415" s="41"/>
      <c r="I415" s="41"/>
      <c r="J415" s="41"/>
      <c r="K415" s="41"/>
      <c r="L415" s="50"/>
      <c r="M415" s="41"/>
      <c r="N415" s="41"/>
      <c r="O415" s="41"/>
      <c r="P415" s="41"/>
      <c r="Q415" s="41"/>
      <c r="R415" s="41"/>
      <c r="S415" s="41"/>
      <c r="T415" s="41"/>
      <c r="U415" s="41"/>
      <c r="V415" s="41"/>
      <c r="W415" s="41"/>
      <c r="X415" s="41"/>
      <c r="Y415" s="41"/>
      <c r="Z415" s="41"/>
    </row>
    <row r="416" spans="1:26" ht="12.75" customHeight="1">
      <c r="A416" s="51"/>
      <c r="B416" s="41"/>
      <c r="C416" s="41"/>
      <c r="D416" s="41"/>
      <c r="E416" s="41"/>
      <c r="F416" s="41"/>
      <c r="G416" s="41"/>
      <c r="H416" s="41"/>
      <c r="I416" s="41"/>
      <c r="J416" s="41"/>
      <c r="K416" s="41"/>
      <c r="L416" s="50"/>
      <c r="M416" s="41"/>
      <c r="N416" s="41"/>
      <c r="O416" s="41"/>
      <c r="P416" s="41"/>
      <c r="Q416" s="41"/>
      <c r="R416" s="41"/>
      <c r="S416" s="41"/>
      <c r="T416" s="41"/>
      <c r="U416" s="41"/>
      <c r="V416" s="41"/>
      <c r="W416" s="41"/>
      <c r="X416" s="41"/>
      <c r="Y416" s="41"/>
      <c r="Z416" s="41"/>
    </row>
    <row r="417" spans="1:26" ht="12.75" customHeight="1">
      <c r="A417" s="51"/>
      <c r="B417" s="41"/>
      <c r="C417" s="41"/>
      <c r="D417" s="41"/>
      <c r="E417" s="41"/>
      <c r="F417" s="41"/>
      <c r="G417" s="41"/>
      <c r="H417" s="41"/>
      <c r="I417" s="41"/>
      <c r="J417" s="41"/>
      <c r="K417" s="41"/>
      <c r="L417" s="50"/>
      <c r="M417" s="41"/>
      <c r="N417" s="41"/>
      <c r="O417" s="41"/>
      <c r="P417" s="41"/>
      <c r="Q417" s="41"/>
      <c r="R417" s="41"/>
      <c r="S417" s="41"/>
      <c r="T417" s="41"/>
      <c r="U417" s="41"/>
      <c r="V417" s="41"/>
      <c r="W417" s="41"/>
      <c r="X417" s="41"/>
      <c r="Y417" s="41"/>
      <c r="Z417" s="41"/>
    </row>
    <row r="418" spans="1:26" ht="12.75" customHeight="1">
      <c r="A418" s="51"/>
      <c r="B418" s="41"/>
      <c r="C418" s="41"/>
      <c r="D418" s="41"/>
      <c r="E418" s="41"/>
      <c r="F418" s="41"/>
      <c r="G418" s="41"/>
      <c r="H418" s="41"/>
      <c r="I418" s="41"/>
      <c r="J418" s="41"/>
      <c r="K418" s="41"/>
      <c r="L418" s="50"/>
      <c r="M418" s="41"/>
      <c r="N418" s="41"/>
      <c r="O418" s="41"/>
      <c r="P418" s="41"/>
      <c r="Q418" s="41"/>
      <c r="R418" s="41"/>
      <c r="S418" s="41"/>
      <c r="T418" s="41"/>
      <c r="U418" s="41"/>
      <c r="V418" s="41"/>
      <c r="W418" s="41"/>
      <c r="X418" s="41"/>
      <c r="Y418" s="41"/>
      <c r="Z418" s="41"/>
    </row>
    <row r="419" spans="1:26" ht="12.75" customHeight="1">
      <c r="A419" s="51"/>
      <c r="B419" s="41"/>
      <c r="C419" s="41"/>
      <c r="D419" s="41"/>
      <c r="E419" s="41"/>
      <c r="F419" s="41"/>
      <c r="G419" s="41"/>
      <c r="H419" s="41"/>
      <c r="I419" s="41"/>
      <c r="J419" s="41"/>
      <c r="K419" s="41"/>
      <c r="L419" s="50"/>
      <c r="M419" s="41"/>
      <c r="N419" s="41"/>
      <c r="O419" s="41"/>
      <c r="P419" s="41"/>
      <c r="Q419" s="41"/>
      <c r="R419" s="41"/>
      <c r="S419" s="41"/>
      <c r="T419" s="41"/>
      <c r="U419" s="41"/>
      <c r="V419" s="41"/>
      <c r="W419" s="41"/>
      <c r="X419" s="41"/>
      <c r="Y419" s="41"/>
      <c r="Z419" s="41"/>
    </row>
    <row r="420" spans="1:26" ht="12.75" customHeight="1">
      <c r="A420" s="51"/>
      <c r="B420" s="41"/>
      <c r="C420" s="41"/>
      <c r="D420" s="41"/>
      <c r="E420" s="41"/>
      <c r="F420" s="41"/>
      <c r="G420" s="41"/>
      <c r="H420" s="41"/>
      <c r="I420" s="41"/>
      <c r="J420" s="41"/>
      <c r="K420" s="41"/>
      <c r="L420" s="50"/>
      <c r="M420" s="41"/>
      <c r="N420" s="41"/>
      <c r="O420" s="41"/>
      <c r="P420" s="41"/>
      <c r="Q420" s="41"/>
      <c r="R420" s="41"/>
      <c r="S420" s="41"/>
      <c r="T420" s="41"/>
      <c r="U420" s="41"/>
      <c r="V420" s="41"/>
      <c r="W420" s="41"/>
      <c r="X420" s="41"/>
      <c r="Y420" s="41"/>
      <c r="Z420" s="41"/>
    </row>
    <row r="421" spans="1:26" ht="12.75" customHeight="1">
      <c r="A421" s="51"/>
      <c r="B421" s="41"/>
      <c r="C421" s="41"/>
      <c r="D421" s="41"/>
      <c r="E421" s="41"/>
      <c r="F421" s="41"/>
      <c r="G421" s="41"/>
      <c r="H421" s="41"/>
      <c r="I421" s="41"/>
      <c r="J421" s="41"/>
      <c r="K421" s="41"/>
      <c r="L421" s="50"/>
      <c r="M421" s="41"/>
      <c r="N421" s="41"/>
      <c r="O421" s="41"/>
      <c r="P421" s="41"/>
      <c r="Q421" s="41"/>
      <c r="R421" s="41"/>
      <c r="S421" s="41"/>
      <c r="T421" s="41"/>
      <c r="U421" s="41"/>
      <c r="V421" s="41"/>
      <c r="W421" s="41"/>
      <c r="X421" s="41"/>
      <c r="Y421" s="41"/>
      <c r="Z421" s="41"/>
    </row>
    <row r="422" spans="1:26" ht="12.75" customHeight="1">
      <c r="A422" s="51"/>
      <c r="B422" s="41"/>
      <c r="C422" s="41"/>
      <c r="D422" s="41"/>
      <c r="E422" s="41"/>
      <c r="F422" s="41"/>
      <c r="G422" s="41"/>
      <c r="H422" s="41"/>
      <c r="I422" s="41"/>
      <c r="J422" s="41"/>
      <c r="K422" s="41"/>
      <c r="L422" s="50"/>
      <c r="M422" s="41"/>
      <c r="N422" s="41"/>
      <c r="O422" s="41"/>
      <c r="P422" s="41"/>
      <c r="Q422" s="41"/>
      <c r="R422" s="41"/>
      <c r="S422" s="41"/>
      <c r="T422" s="41"/>
      <c r="U422" s="41"/>
      <c r="V422" s="41"/>
      <c r="W422" s="41"/>
      <c r="X422" s="41"/>
      <c r="Y422" s="41"/>
      <c r="Z422" s="41"/>
    </row>
    <row r="423" spans="1:26" ht="12.75" customHeight="1">
      <c r="A423" s="51"/>
      <c r="B423" s="41"/>
      <c r="C423" s="41"/>
      <c r="D423" s="41"/>
      <c r="E423" s="41"/>
      <c r="F423" s="41"/>
      <c r="G423" s="41"/>
      <c r="H423" s="41"/>
      <c r="I423" s="41"/>
      <c r="J423" s="41"/>
      <c r="K423" s="41"/>
      <c r="L423" s="50"/>
      <c r="M423" s="41"/>
      <c r="N423" s="41"/>
      <c r="O423" s="41"/>
      <c r="P423" s="41"/>
      <c r="Q423" s="41"/>
      <c r="R423" s="41"/>
      <c r="S423" s="41"/>
      <c r="T423" s="41"/>
      <c r="U423" s="41"/>
      <c r="V423" s="41"/>
      <c r="W423" s="41"/>
      <c r="X423" s="41"/>
      <c r="Y423" s="41"/>
      <c r="Z423" s="41"/>
    </row>
    <row r="424" spans="1:26" ht="12.75" customHeight="1">
      <c r="A424" s="51"/>
      <c r="B424" s="41"/>
      <c r="C424" s="41"/>
      <c r="D424" s="41"/>
      <c r="E424" s="41"/>
      <c r="F424" s="41"/>
      <c r="G424" s="41"/>
      <c r="H424" s="41"/>
      <c r="I424" s="41"/>
      <c r="J424" s="41"/>
      <c r="K424" s="41"/>
      <c r="L424" s="50"/>
      <c r="M424" s="41"/>
      <c r="N424" s="41"/>
      <c r="O424" s="41"/>
      <c r="P424" s="41"/>
      <c r="Q424" s="41"/>
      <c r="R424" s="41"/>
      <c r="S424" s="41"/>
      <c r="T424" s="41"/>
      <c r="U424" s="41"/>
      <c r="V424" s="41"/>
      <c r="W424" s="41"/>
      <c r="X424" s="41"/>
      <c r="Y424" s="41"/>
      <c r="Z424" s="41"/>
    </row>
    <row r="425" spans="1:26" ht="12.75" customHeight="1">
      <c r="A425" s="51"/>
      <c r="B425" s="41"/>
      <c r="C425" s="41"/>
      <c r="D425" s="41"/>
      <c r="E425" s="41"/>
      <c r="F425" s="41"/>
      <c r="G425" s="41"/>
      <c r="H425" s="41"/>
      <c r="I425" s="41"/>
      <c r="J425" s="41"/>
      <c r="K425" s="41"/>
      <c r="L425" s="50"/>
      <c r="M425" s="41"/>
      <c r="N425" s="41"/>
      <c r="O425" s="41"/>
      <c r="P425" s="41"/>
      <c r="Q425" s="41"/>
      <c r="R425" s="41"/>
      <c r="S425" s="41"/>
      <c r="T425" s="41"/>
      <c r="U425" s="41"/>
      <c r="V425" s="41"/>
      <c r="W425" s="41"/>
      <c r="X425" s="41"/>
      <c r="Y425" s="41"/>
      <c r="Z425" s="41"/>
    </row>
    <row r="426" spans="1:26" ht="12.75" customHeight="1">
      <c r="A426" s="51"/>
      <c r="B426" s="41"/>
      <c r="C426" s="41"/>
      <c r="D426" s="41"/>
      <c r="E426" s="41"/>
      <c r="F426" s="41"/>
      <c r="G426" s="41"/>
      <c r="H426" s="41"/>
      <c r="I426" s="41"/>
      <c r="J426" s="41"/>
      <c r="K426" s="41"/>
      <c r="L426" s="50"/>
      <c r="M426" s="41"/>
      <c r="N426" s="41"/>
      <c r="O426" s="41"/>
      <c r="P426" s="41"/>
      <c r="Q426" s="41"/>
      <c r="R426" s="41"/>
      <c r="S426" s="41"/>
      <c r="T426" s="41"/>
      <c r="U426" s="41"/>
      <c r="V426" s="41"/>
      <c r="W426" s="41"/>
      <c r="X426" s="41"/>
      <c r="Y426" s="41"/>
      <c r="Z426" s="41"/>
    </row>
    <row r="427" spans="1:26" ht="12.75" customHeight="1">
      <c r="A427" s="51"/>
      <c r="B427" s="41"/>
      <c r="C427" s="41"/>
      <c r="D427" s="41"/>
      <c r="E427" s="41"/>
      <c r="F427" s="41"/>
      <c r="G427" s="41"/>
      <c r="H427" s="41"/>
      <c r="I427" s="41"/>
      <c r="J427" s="41"/>
      <c r="K427" s="41"/>
      <c r="L427" s="50"/>
      <c r="M427" s="41"/>
      <c r="N427" s="41"/>
      <c r="O427" s="41"/>
      <c r="P427" s="41"/>
      <c r="Q427" s="41"/>
      <c r="R427" s="41"/>
      <c r="S427" s="41"/>
      <c r="T427" s="41"/>
      <c r="U427" s="41"/>
      <c r="V427" s="41"/>
      <c r="W427" s="41"/>
      <c r="X427" s="41"/>
      <c r="Y427" s="41"/>
      <c r="Z427" s="41"/>
    </row>
    <row r="428" spans="1:26" ht="12.75" customHeight="1">
      <c r="A428" s="51"/>
      <c r="B428" s="41"/>
      <c r="C428" s="41"/>
      <c r="D428" s="41"/>
      <c r="E428" s="41"/>
      <c r="F428" s="41"/>
      <c r="G428" s="41"/>
      <c r="H428" s="41"/>
      <c r="I428" s="41"/>
      <c r="J428" s="41"/>
      <c r="K428" s="41"/>
      <c r="L428" s="50"/>
      <c r="M428" s="41"/>
      <c r="N428" s="41"/>
      <c r="O428" s="41"/>
      <c r="P428" s="41"/>
      <c r="Q428" s="41"/>
      <c r="R428" s="41"/>
      <c r="S428" s="41"/>
      <c r="T428" s="41"/>
      <c r="U428" s="41"/>
      <c r="V428" s="41"/>
      <c r="W428" s="41"/>
      <c r="X428" s="41"/>
      <c r="Y428" s="41"/>
      <c r="Z428" s="41"/>
    </row>
    <row r="429" spans="1:26" ht="12.75" customHeight="1">
      <c r="A429" s="51"/>
      <c r="B429" s="41"/>
      <c r="C429" s="41"/>
      <c r="D429" s="41"/>
      <c r="E429" s="41"/>
      <c r="F429" s="41"/>
      <c r="G429" s="41"/>
      <c r="H429" s="41"/>
      <c r="I429" s="41"/>
      <c r="J429" s="41"/>
      <c r="K429" s="41"/>
      <c r="L429" s="50"/>
      <c r="M429" s="41"/>
      <c r="N429" s="41"/>
      <c r="O429" s="41"/>
      <c r="P429" s="41"/>
      <c r="Q429" s="41"/>
      <c r="R429" s="41"/>
      <c r="S429" s="41"/>
      <c r="T429" s="41"/>
      <c r="U429" s="41"/>
      <c r="V429" s="41"/>
      <c r="W429" s="41"/>
      <c r="X429" s="41"/>
      <c r="Y429" s="41"/>
      <c r="Z429" s="41"/>
    </row>
    <row r="430" spans="1:26" ht="12.75" customHeight="1">
      <c r="A430" s="51"/>
      <c r="B430" s="41"/>
      <c r="C430" s="41"/>
      <c r="D430" s="41"/>
      <c r="E430" s="41"/>
      <c r="F430" s="41"/>
      <c r="G430" s="41"/>
      <c r="H430" s="41"/>
      <c r="I430" s="41"/>
      <c r="J430" s="41"/>
      <c r="K430" s="41"/>
      <c r="L430" s="50"/>
      <c r="M430" s="41"/>
      <c r="N430" s="41"/>
      <c r="O430" s="41"/>
      <c r="P430" s="41"/>
      <c r="Q430" s="41"/>
      <c r="R430" s="41"/>
      <c r="S430" s="41"/>
      <c r="T430" s="41"/>
      <c r="U430" s="41"/>
      <c r="V430" s="41"/>
      <c r="W430" s="41"/>
      <c r="X430" s="41"/>
      <c r="Y430" s="41"/>
      <c r="Z430" s="41"/>
    </row>
    <row r="431" spans="1:26" ht="12.75" customHeight="1">
      <c r="A431" s="51"/>
      <c r="B431" s="41"/>
      <c r="C431" s="41"/>
      <c r="D431" s="41"/>
      <c r="E431" s="41"/>
      <c r="F431" s="41"/>
      <c r="G431" s="41"/>
      <c r="H431" s="41"/>
      <c r="I431" s="41"/>
      <c r="J431" s="41"/>
      <c r="K431" s="41"/>
      <c r="L431" s="50"/>
      <c r="M431" s="41"/>
      <c r="N431" s="41"/>
      <c r="O431" s="41"/>
      <c r="P431" s="41"/>
      <c r="Q431" s="41"/>
      <c r="R431" s="41"/>
      <c r="S431" s="41"/>
      <c r="T431" s="41"/>
      <c r="U431" s="41"/>
      <c r="V431" s="41"/>
      <c r="W431" s="41"/>
      <c r="X431" s="41"/>
      <c r="Y431" s="41"/>
      <c r="Z431" s="41"/>
    </row>
    <row r="432" spans="1:26" ht="12.75" customHeight="1">
      <c r="A432" s="51"/>
      <c r="B432" s="41"/>
      <c r="C432" s="41"/>
      <c r="D432" s="41"/>
      <c r="E432" s="41"/>
      <c r="F432" s="41"/>
      <c r="G432" s="41"/>
      <c r="H432" s="41"/>
      <c r="I432" s="41"/>
      <c r="J432" s="41"/>
      <c r="K432" s="41"/>
      <c r="L432" s="50"/>
      <c r="M432" s="41"/>
      <c r="N432" s="41"/>
      <c r="O432" s="41"/>
      <c r="P432" s="41"/>
      <c r="Q432" s="41"/>
      <c r="R432" s="41"/>
      <c r="S432" s="41"/>
      <c r="T432" s="41"/>
      <c r="U432" s="41"/>
      <c r="V432" s="41"/>
      <c r="W432" s="41"/>
      <c r="X432" s="41"/>
      <c r="Y432" s="41"/>
      <c r="Z432" s="41"/>
    </row>
    <row r="433" spans="1:26" ht="12.75" customHeight="1">
      <c r="A433" s="51"/>
      <c r="B433" s="41"/>
      <c r="C433" s="41"/>
      <c r="D433" s="41"/>
      <c r="E433" s="41"/>
      <c r="F433" s="41"/>
      <c r="G433" s="41"/>
      <c r="H433" s="41"/>
      <c r="I433" s="41"/>
      <c r="J433" s="41"/>
      <c r="K433" s="41"/>
      <c r="L433" s="50"/>
      <c r="M433" s="41"/>
      <c r="N433" s="41"/>
      <c r="O433" s="41"/>
      <c r="P433" s="41"/>
      <c r="Q433" s="41"/>
      <c r="R433" s="41"/>
      <c r="S433" s="41"/>
      <c r="T433" s="41"/>
      <c r="U433" s="41"/>
      <c r="V433" s="41"/>
      <c r="W433" s="41"/>
      <c r="X433" s="41"/>
      <c r="Y433" s="41"/>
      <c r="Z433" s="41"/>
    </row>
    <row r="434" spans="1:26" ht="12.75" customHeight="1">
      <c r="A434" s="51"/>
      <c r="B434" s="41"/>
      <c r="C434" s="41"/>
      <c r="D434" s="41"/>
      <c r="E434" s="41"/>
      <c r="F434" s="41"/>
      <c r="G434" s="41"/>
      <c r="H434" s="41"/>
      <c r="I434" s="41"/>
      <c r="J434" s="41"/>
      <c r="K434" s="41"/>
      <c r="L434" s="50"/>
      <c r="M434" s="41"/>
      <c r="N434" s="41"/>
      <c r="O434" s="41"/>
      <c r="P434" s="41"/>
      <c r="Q434" s="41"/>
      <c r="R434" s="41"/>
      <c r="S434" s="41"/>
      <c r="T434" s="41"/>
      <c r="U434" s="41"/>
      <c r="V434" s="41"/>
      <c r="W434" s="41"/>
      <c r="X434" s="41"/>
      <c r="Y434" s="41"/>
      <c r="Z434" s="41"/>
    </row>
    <row r="435" spans="1:26" ht="12.75" customHeight="1">
      <c r="A435" s="51"/>
      <c r="B435" s="41"/>
      <c r="C435" s="41"/>
      <c r="D435" s="41"/>
      <c r="E435" s="41"/>
      <c r="F435" s="41"/>
      <c r="G435" s="41"/>
      <c r="H435" s="41"/>
      <c r="I435" s="41"/>
      <c r="J435" s="41"/>
      <c r="K435" s="41"/>
      <c r="L435" s="50"/>
      <c r="M435" s="41"/>
      <c r="N435" s="41"/>
      <c r="O435" s="41"/>
      <c r="P435" s="41"/>
      <c r="Q435" s="41"/>
      <c r="R435" s="41"/>
      <c r="S435" s="41"/>
      <c r="T435" s="41"/>
      <c r="U435" s="41"/>
      <c r="V435" s="41"/>
      <c r="W435" s="41"/>
      <c r="X435" s="41"/>
      <c r="Y435" s="41"/>
      <c r="Z435" s="41"/>
    </row>
    <row r="436" spans="1:26" ht="12.75" customHeight="1">
      <c r="A436" s="51"/>
      <c r="B436" s="41"/>
      <c r="C436" s="41"/>
      <c r="D436" s="41"/>
      <c r="E436" s="41"/>
      <c r="F436" s="41"/>
      <c r="G436" s="41"/>
      <c r="H436" s="41"/>
      <c r="I436" s="41"/>
      <c r="J436" s="41"/>
      <c r="K436" s="41"/>
      <c r="L436" s="50"/>
      <c r="M436" s="41"/>
      <c r="N436" s="41"/>
      <c r="O436" s="41"/>
      <c r="P436" s="41"/>
      <c r="Q436" s="41"/>
      <c r="R436" s="41"/>
      <c r="S436" s="41"/>
      <c r="T436" s="41"/>
      <c r="U436" s="41"/>
      <c r="V436" s="41"/>
      <c r="W436" s="41"/>
      <c r="X436" s="41"/>
      <c r="Y436" s="41"/>
      <c r="Z436" s="41"/>
    </row>
    <row r="437" spans="1:26" ht="12.75" customHeight="1">
      <c r="A437" s="51"/>
      <c r="B437" s="41"/>
      <c r="C437" s="41"/>
      <c r="D437" s="41"/>
      <c r="E437" s="41"/>
      <c r="F437" s="41"/>
      <c r="G437" s="41"/>
      <c r="H437" s="41"/>
      <c r="I437" s="41"/>
      <c r="J437" s="41"/>
      <c r="K437" s="41"/>
      <c r="L437" s="50"/>
      <c r="M437" s="41"/>
      <c r="N437" s="41"/>
      <c r="O437" s="41"/>
      <c r="P437" s="41"/>
      <c r="Q437" s="41"/>
      <c r="R437" s="41"/>
      <c r="S437" s="41"/>
      <c r="T437" s="41"/>
      <c r="U437" s="41"/>
      <c r="V437" s="41"/>
      <c r="W437" s="41"/>
      <c r="X437" s="41"/>
      <c r="Y437" s="41"/>
      <c r="Z437" s="41"/>
    </row>
    <row r="438" spans="1:26" ht="12.75" customHeight="1">
      <c r="A438" s="51"/>
      <c r="B438" s="41"/>
      <c r="C438" s="41"/>
      <c r="D438" s="41"/>
      <c r="E438" s="41"/>
      <c r="F438" s="41"/>
      <c r="G438" s="41"/>
      <c r="H438" s="41"/>
      <c r="I438" s="41"/>
      <c r="J438" s="41"/>
      <c r="K438" s="41"/>
      <c r="L438" s="50"/>
      <c r="M438" s="41"/>
      <c r="N438" s="41"/>
      <c r="O438" s="41"/>
      <c r="P438" s="41"/>
      <c r="Q438" s="41"/>
      <c r="R438" s="41"/>
      <c r="S438" s="41"/>
      <c r="T438" s="41"/>
      <c r="U438" s="41"/>
      <c r="V438" s="41"/>
      <c r="W438" s="41"/>
      <c r="X438" s="41"/>
      <c r="Y438" s="41"/>
      <c r="Z438" s="41"/>
    </row>
    <row r="439" spans="1:26" ht="12.75" customHeight="1">
      <c r="A439" s="51"/>
      <c r="B439" s="41"/>
      <c r="C439" s="41"/>
      <c r="D439" s="41"/>
      <c r="E439" s="41"/>
      <c r="F439" s="41"/>
      <c r="G439" s="41"/>
      <c r="H439" s="41"/>
      <c r="I439" s="41"/>
      <c r="J439" s="41"/>
      <c r="K439" s="41"/>
      <c r="L439" s="50"/>
      <c r="M439" s="41"/>
      <c r="N439" s="41"/>
      <c r="O439" s="41"/>
      <c r="P439" s="41"/>
      <c r="Q439" s="41"/>
      <c r="R439" s="41"/>
      <c r="S439" s="41"/>
      <c r="T439" s="41"/>
      <c r="U439" s="41"/>
      <c r="V439" s="41"/>
      <c r="W439" s="41"/>
      <c r="X439" s="41"/>
      <c r="Y439" s="41"/>
      <c r="Z439" s="41"/>
    </row>
    <row r="440" spans="1:26" ht="12.75" customHeight="1">
      <c r="A440" s="51"/>
      <c r="B440" s="41"/>
      <c r="C440" s="41"/>
      <c r="D440" s="41"/>
      <c r="E440" s="41"/>
      <c r="F440" s="41"/>
      <c r="G440" s="41"/>
      <c r="H440" s="41"/>
      <c r="I440" s="41"/>
      <c r="J440" s="41"/>
      <c r="K440" s="41"/>
      <c r="L440" s="50"/>
      <c r="M440" s="41"/>
      <c r="N440" s="41"/>
      <c r="O440" s="41"/>
      <c r="P440" s="41"/>
      <c r="Q440" s="41"/>
      <c r="R440" s="41"/>
      <c r="S440" s="41"/>
      <c r="T440" s="41"/>
      <c r="U440" s="41"/>
      <c r="V440" s="41"/>
      <c r="W440" s="41"/>
      <c r="X440" s="41"/>
      <c r="Y440" s="41"/>
      <c r="Z440" s="41"/>
    </row>
    <row r="441" spans="1:26" ht="12.75" customHeight="1">
      <c r="A441" s="51"/>
      <c r="B441" s="41"/>
      <c r="C441" s="41"/>
      <c r="D441" s="41"/>
      <c r="E441" s="41"/>
      <c r="F441" s="41"/>
      <c r="G441" s="41"/>
      <c r="H441" s="41"/>
      <c r="I441" s="41"/>
      <c r="J441" s="41"/>
      <c r="K441" s="41"/>
      <c r="L441" s="50"/>
      <c r="M441" s="41"/>
      <c r="N441" s="41"/>
      <c r="O441" s="41"/>
      <c r="P441" s="41"/>
      <c r="Q441" s="41"/>
      <c r="R441" s="41"/>
      <c r="S441" s="41"/>
      <c r="T441" s="41"/>
      <c r="U441" s="41"/>
      <c r="V441" s="41"/>
      <c r="W441" s="41"/>
      <c r="X441" s="41"/>
      <c r="Y441" s="41"/>
      <c r="Z441" s="41"/>
    </row>
    <row r="442" spans="1:26" ht="12.75" customHeight="1">
      <c r="A442" s="51"/>
      <c r="B442" s="41"/>
      <c r="C442" s="41"/>
      <c r="D442" s="41"/>
      <c r="E442" s="41"/>
      <c r="F442" s="41"/>
      <c r="G442" s="41"/>
      <c r="H442" s="41"/>
      <c r="I442" s="41"/>
      <c r="J442" s="41"/>
      <c r="K442" s="41"/>
      <c r="L442" s="50"/>
      <c r="M442" s="41"/>
      <c r="N442" s="41"/>
      <c r="O442" s="41"/>
      <c r="P442" s="41"/>
      <c r="Q442" s="41"/>
      <c r="R442" s="41"/>
      <c r="S442" s="41"/>
      <c r="T442" s="41"/>
      <c r="U442" s="41"/>
      <c r="V442" s="41"/>
      <c r="W442" s="41"/>
      <c r="X442" s="41"/>
      <c r="Y442" s="41"/>
      <c r="Z442" s="41"/>
    </row>
    <row r="443" spans="1:26" ht="12.75" customHeight="1">
      <c r="A443" s="51"/>
      <c r="B443" s="41"/>
      <c r="C443" s="41"/>
      <c r="D443" s="41"/>
      <c r="E443" s="41"/>
      <c r="F443" s="41"/>
      <c r="G443" s="41"/>
      <c r="H443" s="41"/>
      <c r="I443" s="41"/>
      <c r="J443" s="41"/>
      <c r="K443" s="41"/>
      <c r="L443" s="50"/>
      <c r="M443" s="41"/>
      <c r="N443" s="41"/>
      <c r="O443" s="41"/>
      <c r="P443" s="41"/>
      <c r="Q443" s="41"/>
      <c r="R443" s="41"/>
      <c r="S443" s="41"/>
      <c r="T443" s="41"/>
      <c r="U443" s="41"/>
      <c r="V443" s="41"/>
      <c r="W443" s="41"/>
      <c r="X443" s="41"/>
      <c r="Y443" s="41"/>
      <c r="Z443" s="41"/>
    </row>
    <row r="444" spans="1:26" ht="12.75" customHeight="1">
      <c r="A444" s="51"/>
      <c r="B444" s="41"/>
      <c r="C444" s="41"/>
      <c r="D444" s="41"/>
      <c r="E444" s="41"/>
      <c r="F444" s="41"/>
      <c r="G444" s="41"/>
      <c r="H444" s="41"/>
      <c r="I444" s="41"/>
      <c r="J444" s="41"/>
      <c r="K444" s="41"/>
      <c r="L444" s="50"/>
      <c r="M444" s="41"/>
      <c r="N444" s="41"/>
      <c r="O444" s="41"/>
      <c r="P444" s="41"/>
      <c r="Q444" s="41"/>
      <c r="R444" s="41"/>
      <c r="S444" s="41"/>
      <c r="T444" s="41"/>
      <c r="U444" s="41"/>
      <c r="V444" s="41"/>
      <c r="W444" s="41"/>
      <c r="X444" s="41"/>
      <c r="Y444" s="41"/>
      <c r="Z444" s="41"/>
    </row>
    <row r="445" spans="1:26" ht="12.75" customHeight="1">
      <c r="A445" s="51"/>
      <c r="B445" s="41"/>
      <c r="C445" s="41"/>
      <c r="D445" s="41"/>
      <c r="E445" s="41"/>
      <c r="F445" s="41"/>
      <c r="G445" s="41"/>
      <c r="H445" s="41"/>
      <c r="I445" s="41"/>
      <c r="J445" s="41"/>
      <c r="K445" s="41"/>
      <c r="L445" s="50"/>
      <c r="M445" s="41"/>
      <c r="N445" s="41"/>
      <c r="O445" s="41"/>
      <c r="P445" s="41"/>
      <c r="Q445" s="41"/>
      <c r="R445" s="41"/>
      <c r="S445" s="41"/>
      <c r="T445" s="41"/>
      <c r="U445" s="41"/>
      <c r="V445" s="41"/>
      <c r="W445" s="41"/>
      <c r="X445" s="41"/>
      <c r="Y445" s="41"/>
      <c r="Z445" s="41"/>
    </row>
    <row r="446" spans="1:26" ht="12.75" customHeight="1">
      <c r="A446" s="51"/>
      <c r="B446" s="41"/>
      <c r="C446" s="41"/>
      <c r="D446" s="41"/>
      <c r="E446" s="41"/>
      <c r="F446" s="41"/>
      <c r="G446" s="41"/>
      <c r="H446" s="41"/>
      <c r="I446" s="41"/>
      <c r="J446" s="41"/>
      <c r="K446" s="41"/>
      <c r="L446" s="50"/>
      <c r="M446" s="41"/>
      <c r="N446" s="41"/>
      <c r="O446" s="41"/>
      <c r="P446" s="41"/>
      <c r="Q446" s="41"/>
      <c r="R446" s="41"/>
      <c r="S446" s="41"/>
      <c r="T446" s="41"/>
      <c r="U446" s="41"/>
      <c r="V446" s="41"/>
      <c r="W446" s="41"/>
      <c r="X446" s="41"/>
      <c r="Y446" s="41"/>
      <c r="Z446" s="41"/>
    </row>
    <row r="447" spans="1:26" ht="12.75" customHeight="1">
      <c r="A447" s="51"/>
      <c r="B447" s="41"/>
      <c r="C447" s="41"/>
      <c r="D447" s="41"/>
      <c r="E447" s="41"/>
      <c r="F447" s="41"/>
      <c r="G447" s="41"/>
      <c r="H447" s="41"/>
      <c r="I447" s="41"/>
      <c r="J447" s="41"/>
      <c r="K447" s="41"/>
      <c r="L447" s="50"/>
      <c r="M447" s="41"/>
      <c r="N447" s="41"/>
      <c r="O447" s="41"/>
      <c r="P447" s="41"/>
      <c r="Q447" s="41"/>
      <c r="R447" s="41"/>
      <c r="S447" s="41"/>
      <c r="T447" s="41"/>
      <c r="U447" s="41"/>
      <c r="V447" s="41"/>
      <c r="W447" s="41"/>
      <c r="X447" s="41"/>
      <c r="Y447" s="41"/>
      <c r="Z447" s="41"/>
    </row>
    <row r="448" spans="1:26" ht="12.75" customHeight="1">
      <c r="A448" s="51"/>
      <c r="B448" s="41"/>
      <c r="C448" s="41"/>
      <c r="D448" s="41"/>
      <c r="E448" s="41"/>
      <c r="F448" s="41"/>
      <c r="G448" s="41"/>
      <c r="H448" s="41"/>
      <c r="I448" s="41"/>
      <c r="J448" s="41"/>
      <c r="K448" s="41"/>
      <c r="L448" s="50"/>
      <c r="M448" s="41"/>
      <c r="N448" s="41"/>
      <c r="O448" s="41"/>
      <c r="P448" s="41"/>
      <c r="Q448" s="41"/>
      <c r="R448" s="41"/>
      <c r="S448" s="41"/>
      <c r="T448" s="41"/>
      <c r="U448" s="41"/>
      <c r="V448" s="41"/>
      <c r="W448" s="41"/>
      <c r="X448" s="41"/>
      <c r="Y448" s="41"/>
      <c r="Z448" s="41"/>
    </row>
    <row r="449" spans="1:26" ht="12.75" customHeight="1">
      <c r="A449" s="51"/>
      <c r="B449" s="41"/>
      <c r="C449" s="41"/>
      <c r="D449" s="41"/>
      <c r="E449" s="41"/>
      <c r="F449" s="41"/>
      <c r="G449" s="41"/>
      <c r="H449" s="41"/>
      <c r="I449" s="41"/>
      <c r="J449" s="41"/>
      <c r="K449" s="41"/>
      <c r="L449" s="50"/>
      <c r="M449" s="41"/>
      <c r="N449" s="41"/>
      <c r="O449" s="41"/>
      <c r="P449" s="41"/>
      <c r="Q449" s="41"/>
      <c r="R449" s="41"/>
      <c r="S449" s="41"/>
      <c r="T449" s="41"/>
      <c r="U449" s="41"/>
      <c r="V449" s="41"/>
      <c r="W449" s="41"/>
      <c r="X449" s="41"/>
      <c r="Y449" s="41"/>
      <c r="Z449" s="41"/>
    </row>
    <row r="450" spans="1:26" ht="12.75" customHeight="1">
      <c r="A450" s="51"/>
      <c r="B450" s="41"/>
      <c r="C450" s="41"/>
      <c r="D450" s="41"/>
      <c r="E450" s="41"/>
      <c r="F450" s="41"/>
      <c r="G450" s="41"/>
      <c r="H450" s="41"/>
      <c r="I450" s="41"/>
      <c r="J450" s="41"/>
      <c r="K450" s="41"/>
      <c r="L450" s="50"/>
      <c r="M450" s="41"/>
      <c r="N450" s="41"/>
      <c r="O450" s="41"/>
      <c r="P450" s="41"/>
      <c r="Q450" s="41"/>
      <c r="R450" s="41"/>
      <c r="S450" s="41"/>
      <c r="T450" s="41"/>
      <c r="U450" s="41"/>
      <c r="V450" s="41"/>
      <c r="W450" s="41"/>
      <c r="X450" s="41"/>
      <c r="Y450" s="41"/>
      <c r="Z450" s="41"/>
    </row>
    <row r="451" spans="1:26" ht="12.75" customHeight="1">
      <c r="A451" s="51"/>
      <c r="B451" s="41"/>
      <c r="C451" s="41"/>
      <c r="D451" s="41"/>
      <c r="E451" s="41"/>
      <c r="F451" s="41"/>
      <c r="G451" s="41"/>
      <c r="H451" s="41"/>
      <c r="I451" s="41"/>
      <c r="J451" s="41"/>
      <c r="K451" s="41"/>
      <c r="L451" s="50"/>
      <c r="M451" s="41"/>
      <c r="N451" s="41"/>
      <c r="O451" s="41"/>
      <c r="P451" s="41"/>
      <c r="Q451" s="41"/>
      <c r="R451" s="41"/>
      <c r="S451" s="41"/>
      <c r="T451" s="41"/>
      <c r="U451" s="41"/>
      <c r="V451" s="41"/>
      <c r="W451" s="41"/>
      <c r="X451" s="41"/>
      <c r="Y451" s="41"/>
      <c r="Z451" s="41"/>
    </row>
    <row r="452" spans="1:26" ht="12.75" customHeight="1">
      <c r="A452" s="51"/>
      <c r="B452" s="41"/>
      <c r="C452" s="41"/>
      <c r="D452" s="41"/>
      <c r="E452" s="41"/>
      <c r="F452" s="41"/>
      <c r="G452" s="41"/>
      <c r="H452" s="41"/>
      <c r="I452" s="41"/>
      <c r="J452" s="41"/>
      <c r="K452" s="41"/>
      <c r="L452" s="50"/>
      <c r="M452" s="41"/>
      <c r="N452" s="41"/>
      <c r="O452" s="41"/>
      <c r="P452" s="41"/>
      <c r="Q452" s="41"/>
      <c r="R452" s="41"/>
      <c r="S452" s="41"/>
      <c r="T452" s="41"/>
      <c r="U452" s="41"/>
      <c r="V452" s="41"/>
      <c r="W452" s="41"/>
      <c r="X452" s="41"/>
      <c r="Y452" s="41"/>
      <c r="Z452" s="41"/>
    </row>
    <row r="453" spans="1:26" ht="12.75" customHeight="1">
      <c r="A453" s="51"/>
      <c r="B453" s="41"/>
      <c r="C453" s="41"/>
      <c r="D453" s="41"/>
      <c r="E453" s="41"/>
      <c r="F453" s="41"/>
      <c r="G453" s="41"/>
      <c r="H453" s="41"/>
      <c r="I453" s="41"/>
      <c r="J453" s="41"/>
      <c r="K453" s="41"/>
      <c r="L453" s="50"/>
      <c r="M453" s="41"/>
      <c r="N453" s="41"/>
      <c r="O453" s="41"/>
      <c r="P453" s="41"/>
      <c r="Q453" s="41"/>
      <c r="R453" s="41"/>
      <c r="S453" s="41"/>
      <c r="T453" s="41"/>
      <c r="U453" s="41"/>
      <c r="V453" s="41"/>
      <c r="W453" s="41"/>
      <c r="X453" s="41"/>
      <c r="Y453" s="41"/>
      <c r="Z453" s="41"/>
    </row>
    <row r="454" spans="1:26" ht="12.75" customHeight="1">
      <c r="A454" s="51"/>
      <c r="B454" s="41"/>
      <c r="C454" s="41"/>
      <c r="D454" s="41"/>
      <c r="E454" s="41"/>
      <c r="F454" s="41"/>
      <c r="G454" s="41"/>
      <c r="H454" s="41"/>
      <c r="I454" s="41"/>
      <c r="J454" s="41"/>
      <c r="K454" s="41"/>
      <c r="L454" s="50"/>
      <c r="M454" s="41"/>
      <c r="N454" s="41"/>
      <c r="O454" s="41"/>
      <c r="P454" s="41"/>
      <c r="Q454" s="41"/>
      <c r="R454" s="41"/>
      <c r="S454" s="41"/>
      <c r="T454" s="41"/>
      <c r="U454" s="41"/>
      <c r="V454" s="41"/>
      <c r="W454" s="41"/>
      <c r="X454" s="41"/>
      <c r="Y454" s="41"/>
      <c r="Z454" s="41"/>
    </row>
    <row r="455" spans="1:26" ht="12.75" customHeight="1">
      <c r="A455" s="51"/>
      <c r="B455" s="41"/>
      <c r="C455" s="41"/>
      <c r="D455" s="41"/>
      <c r="E455" s="41"/>
      <c r="F455" s="41"/>
      <c r="G455" s="41"/>
      <c r="H455" s="41"/>
      <c r="I455" s="41"/>
      <c r="J455" s="41"/>
      <c r="K455" s="41"/>
      <c r="L455" s="50"/>
      <c r="M455" s="41"/>
      <c r="N455" s="41"/>
      <c r="O455" s="41"/>
      <c r="P455" s="41"/>
      <c r="Q455" s="41"/>
      <c r="R455" s="41"/>
      <c r="S455" s="41"/>
      <c r="T455" s="41"/>
      <c r="U455" s="41"/>
      <c r="V455" s="41"/>
      <c r="W455" s="41"/>
      <c r="X455" s="41"/>
      <c r="Y455" s="41"/>
      <c r="Z455" s="41"/>
    </row>
    <row r="456" spans="1:26" ht="12.75" customHeight="1">
      <c r="A456" s="51"/>
      <c r="B456" s="41"/>
      <c r="C456" s="41"/>
      <c r="D456" s="41"/>
      <c r="E456" s="41"/>
      <c r="F456" s="41"/>
      <c r="G456" s="41"/>
      <c r="H456" s="41"/>
      <c r="I456" s="41"/>
      <c r="J456" s="41"/>
      <c r="K456" s="41"/>
      <c r="L456" s="50"/>
      <c r="M456" s="41"/>
      <c r="N456" s="41"/>
      <c r="O456" s="41"/>
      <c r="P456" s="41"/>
      <c r="Q456" s="41"/>
      <c r="R456" s="41"/>
      <c r="S456" s="41"/>
      <c r="T456" s="41"/>
      <c r="U456" s="41"/>
      <c r="V456" s="41"/>
      <c r="W456" s="41"/>
      <c r="X456" s="41"/>
      <c r="Y456" s="41"/>
      <c r="Z456" s="41"/>
    </row>
    <row r="457" spans="1:26" ht="12.75" customHeight="1">
      <c r="A457" s="51"/>
      <c r="B457" s="41"/>
      <c r="C457" s="41"/>
      <c r="D457" s="41"/>
      <c r="E457" s="41"/>
      <c r="F457" s="41"/>
      <c r="G457" s="41"/>
      <c r="H457" s="41"/>
      <c r="I457" s="41"/>
      <c r="J457" s="41"/>
      <c r="K457" s="41"/>
      <c r="L457" s="50"/>
      <c r="M457" s="41"/>
      <c r="N457" s="41"/>
      <c r="O457" s="41"/>
      <c r="P457" s="41"/>
      <c r="Q457" s="41"/>
      <c r="R457" s="41"/>
      <c r="S457" s="41"/>
      <c r="T457" s="41"/>
      <c r="U457" s="41"/>
      <c r="V457" s="41"/>
      <c r="W457" s="41"/>
      <c r="X457" s="41"/>
      <c r="Y457" s="41"/>
      <c r="Z457" s="41"/>
    </row>
    <row r="458" spans="1:26" ht="12.75" customHeight="1">
      <c r="A458" s="51"/>
      <c r="B458" s="41"/>
      <c r="C458" s="41"/>
      <c r="D458" s="41"/>
      <c r="E458" s="41"/>
      <c r="F458" s="41"/>
      <c r="G458" s="41"/>
      <c r="H458" s="41"/>
      <c r="I458" s="41"/>
      <c r="J458" s="41"/>
      <c r="K458" s="41"/>
      <c r="L458" s="50"/>
      <c r="M458" s="41"/>
      <c r="N458" s="41"/>
      <c r="O458" s="41"/>
      <c r="P458" s="41"/>
      <c r="Q458" s="41"/>
      <c r="R458" s="41"/>
      <c r="S458" s="41"/>
      <c r="T458" s="41"/>
      <c r="U458" s="41"/>
      <c r="V458" s="41"/>
      <c r="W458" s="41"/>
      <c r="X458" s="41"/>
      <c r="Y458" s="41"/>
      <c r="Z458" s="41"/>
    </row>
    <row r="459" spans="1:26" ht="12.75" customHeight="1">
      <c r="A459" s="51"/>
      <c r="B459" s="41"/>
      <c r="C459" s="41"/>
      <c r="D459" s="41"/>
      <c r="E459" s="41"/>
      <c r="F459" s="41"/>
      <c r="G459" s="41"/>
      <c r="H459" s="41"/>
      <c r="I459" s="41"/>
      <c r="J459" s="41"/>
      <c r="K459" s="41"/>
      <c r="L459" s="50"/>
      <c r="M459" s="41"/>
      <c r="N459" s="41"/>
      <c r="O459" s="41"/>
      <c r="P459" s="41"/>
      <c r="Q459" s="41"/>
      <c r="R459" s="41"/>
      <c r="S459" s="41"/>
      <c r="T459" s="41"/>
      <c r="U459" s="41"/>
      <c r="V459" s="41"/>
      <c r="W459" s="41"/>
      <c r="X459" s="41"/>
      <c r="Y459" s="41"/>
      <c r="Z459" s="41"/>
    </row>
    <row r="460" spans="1:26" ht="12.75" customHeight="1">
      <c r="A460" s="51"/>
      <c r="B460" s="41"/>
      <c r="C460" s="41"/>
      <c r="D460" s="41"/>
      <c r="E460" s="41"/>
      <c r="F460" s="41"/>
      <c r="G460" s="41"/>
      <c r="H460" s="41"/>
      <c r="I460" s="41"/>
      <c r="J460" s="41"/>
      <c r="K460" s="41"/>
      <c r="L460" s="50"/>
      <c r="M460" s="41"/>
      <c r="N460" s="41"/>
      <c r="O460" s="41"/>
      <c r="P460" s="41"/>
      <c r="Q460" s="41"/>
      <c r="R460" s="41"/>
      <c r="S460" s="41"/>
      <c r="T460" s="41"/>
      <c r="U460" s="41"/>
      <c r="V460" s="41"/>
      <c r="W460" s="41"/>
      <c r="X460" s="41"/>
      <c r="Y460" s="41"/>
      <c r="Z460" s="41"/>
    </row>
    <row r="461" spans="1:26" ht="12.75" customHeight="1">
      <c r="A461" s="51"/>
      <c r="B461" s="41"/>
      <c r="C461" s="41"/>
      <c r="D461" s="41"/>
      <c r="E461" s="41"/>
      <c r="F461" s="41"/>
      <c r="G461" s="41"/>
      <c r="H461" s="41"/>
      <c r="I461" s="41"/>
      <c r="J461" s="41"/>
      <c r="K461" s="41"/>
      <c r="L461" s="50"/>
      <c r="M461" s="41"/>
      <c r="N461" s="41"/>
      <c r="O461" s="41"/>
      <c r="P461" s="41"/>
      <c r="Q461" s="41"/>
      <c r="R461" s="41"/>
      <c r="S461" s="41"/>
      <c r="T461" s="41"/>
      <c r="U461" s="41"/>
      <c r="V461" s="41"/>
      <c r="W461" s="41"/>
      <c r="X461" s="41"/>
      <c r="Y461" s="41"/>
      <c r="Z461" s="41"/>
    </row>
    <row r="462" spans="1:26" ht="12.75" customHeight="1">
      <c r="A462" s="51"/>
      <c r="B462" s="41"/>
      <c r="C462" s="41"/>
      <c r="D462" s="41"/>
      <c r="E462" s="41"/>
      <c r="F462" s="41"/>
      <c r="G462" s="41"/>
      <c r="H462" s="41"/>
      <c r="I462" s="41"/>
      <c r="J462" s="41"/>
      <c r="K462" s="41"/>
      <c r="L462" s="50"/>
      <c r="M462" s="41"/>
      <c r="N462" s="41"/>
      <c r="O462" s="41"/>
      <c r="P462" s="41"/>
      <c r="Q462" s="41"/>
      <c r="R462" s="41"/>
      <c r="S462" s="41"/>
      <c r="T462" s="41"/>
      <c r="U462" s="41"/>
      <c r="V462" s="41"/>
      <c r="W462" s="41"/>
      <c r="X462" s="41"/>
      <c r="Y462" s="41"/>
      <c r="Z462" s="41"/>
    </row>
    <row r="463" spans="1:26" ht="12.75" customHeight="1">
      <c r="A463" s="51"/>
      <c r="B463" s="41"/>
      <c r="C463" s="41"/>
      <c r="D463" s="41"/>
      <c r="E463" s="41"/>
      <c r="F463" s="41"/>
      <c r="G463" s="41"/>
      <c r="H463" s="41"/>
      <c r="I463" s="41"/>
      <c r="J463" s="41"/>
      <c r="K463" s="41"/>
      <c r="L463" s="50"/>
      <c r="M463" s="41"/>
      <c r="N463" s="41"/>
      <c r="O463" s="41"/>
      <c r="P463" s="41"/>
      <c r="Q463" s="41"/>
      <c r="R463" s="41"/>
      <c r="S463" s="41"/>
      <c r="T463" s="41"/>
      <c r="U463" s="41"/>
      <c r="V463" s="41"/>
      <c r="W463" s="41"/>
      <c r="X463" s="41"/>
      <c r="Y463" s="41"/>
      <c r="Z463" s="41"/>
    </row>
    <row r="464" spans="1:26" ht="12.75" customHeight="1">
      <c r="A464" s="51"/>
      <c r="B464" s="41"/>
      <c r="C464" s="41"/>
      <c r="D464" s="41"/>
      <c r="E464" s="41"/>
      <c r="F464" s="41"/>
      <c r="G464" s="41"/>
      <c r="H464" s="41"/>
      <c r="I464" s="41"/>
      <c r="J464" s="41"/>
      <c r="K464" s="41"/>
      <c r="L464" s="50"/>
      <c r="M464" s="41"/>
      <c r="N464" s="41"/>
      <c r="O464" s="41"/>
      <c r="P464" s="41"/>
      <c r="Q464" s="41"/>
      <c r="R464" s="41"/>
      <c r="S464" s="41"/>
      <c r="T464" s="41"/>
      <c r="U464" s="41"/>
      <c r="V464" s="41"/>
      <c r="W464" s="41"/>
      <c r="X464" s="41"/>
      <c r="Y464" s="41"/>
      <c r="Z464" s="41"/>
    </row>
    <row r="465" spans="1:26" ht="12.75" customHeight="1">
      <c r="A465" s="51"/>
      <c r="B465" s="41"/>
      <c r="C465" s="41"/>
      <c r="D465" s="41"/>
      <c r="E465" s="41"/>
      <c r="F465" s="41"/>
      <c r="G465" s="41"/>
      <c r="H465" s="41"/>
      <c r="I465" s="41"/>
      <c r="J465" s="41"/>
      <c r="K465" s="41"/>
      <c r="L465" s="50"/>
      <c r="M465" s="41"/>
      <c r="N465" s="41"/>
      <c r="O465" s="41"/>
      <c r="P465" s="41"/>
      <c r="Q465" s="41"/>
      <c r="R465" s="41"/>
      <c r="S465" s="41"/>
      <c r="T465" s="41"/>
      <c r="U465" s="41"/>
      <c r="V465" s="41"/>
      <c r="W465" s="41"/>
      <c r="X465" s="41"/>
      <c r="Y465" s="41"/>
      <c r="Z465" s="41"/>
    </row>
    <row r="466" spans="1:26" ht="12.75" customHeight="1">
      <c r="A466" s="51"/>
      <c r="B466" s="41"/>
      <c r="C466" s="41"/>
      <c r="D466" s="41"/>
      <c r="E466" s="41"/>
      <c r="F466" s="41"/>
      <c r="G466" s="41"/>
      <c r="H466" s="41"/>
      <c r="I466" s="41"/>
      <c r="J466" s="41"/>
      <c r="K466" s="41"/>
      <c r="L466" s="50"/>
      <c r="M466" s="41"/>
      <c r="N466" s="41"/>
      <c r="O466" s="41"/>
      <c r="P466" s="41"/>
      <c r="Q466" s="41"/>
      <c r="R466" s="41"/>
      <c r="S466" s="41"/>
      <c r="T466" s="41"/>
      <c r="U466" s="41"/>
      <c r="V466" s="41"/>
      <c r="W466" s="41"/>
      <c r="X466" s="41"/>
      <c r="Y466" s="41"/>
      <c r="Z466" s="41"/>
    </row>
    <row r="467" spans="1:26" ht="12.75" customHeight="1">
      <c r="A467" s="51"/>
      <c r="B467" s="41"/>
      <c r="C467" s="41"/>
      <c r="D467" s="41"/>
      <c r="E467" s="41"/>
      <c r="F467" s="41"/>
      <c r="G467" s="41"/>
      <c r="H467" s="41"/>
      <c r="I467" s="41"/>
      <c r="J467" s="41"/>
      <c r="K467" s="41"/>
      <c r="L467" s="50"/>
      <c r="M467" s="41"/>
      <c r="N467" s="41"/>
      <c r="O467" s="41"/>
      <c r="P467" s="41"/>
      <c r="Q467" s="41"/>
      <c r="R467" s="41"/>
      <c r="S467" s="41"/>
      <c r="T467" s="41"/>
      <c r="U467" s="41"/>
      <c r="V467" s="41"/>
      <c r="W467" s="41"/>
      <c r="X467" s="41"/>
      <c r="Y467" s="41"/>
      <c r="Z467" s="41"/>
    </row>
    <row r="468" spans="1:26" ht="12.75" customHeight="1">
      <c r="A468" s="51"/>
      <c r="B468" s="41"/>
      <c r="C468" s="41"/>
      <c r="D468" s="41"/>
      <c r="E468" s="41"/>
      <c r="F468" s="41"/>
      <c r="G468" s="41"/>
      <c r="H468" s="41"/>
      <c r="I468" s="41"/>
      <c r="J468" s="41"/>
      <c r="K468" s="41"/>
      <c r="L468" s="50"/>
      <c r="M468" s="41"/>
      <c r="N468" s="41"/>
      <c r="O468" s="41"/>
      <c r="P468" s="41"/>
      <c r="Q468" s="41"/>
      <c r="R468" s="41"/>
      <c r="S468" s="41"/>
      <c r="T468" s="41"/>
      <c r="U468" s="41"/>
      <c r="V468" s="41"/>
      <c r="W468" s="41"/>
      <c r="X468" s="41"/>
      <c r="Y468" s="41"/>
      <c r="Z468" s="41"/>
    </row>
    <row r="469" spans="1:26" ht="12.75" customHeight="1">
      <c r="A469" s="51"/>
      <c r="B469" s="41"/>
      <c r="C469" s="41"/>
      <c r="D469" s="41"/>
      <c r="E469" s="41"/>
      <c r="F469" s="41"/>
      <c r="G469" s="41"/>
      <c r="H469" s="41"/>
      <c r="I469" s="41"/>
      <c r="J469" s="41"/>
      <c r="K469" s="41"/>
      <c r="L469" s="50"/>
      <c r="M469" s="41"/>
      <c r="N469" s="41"/>
      <c r="O469" s="41"/>
      <c r="P469" s="41"/>
      <c r="Q469" s="41"/>
      <c r="R469" s="41"/>
      <c r="S469" s="41"/>
      <c r="T469" s="41"/>
      <c r="U469" s="41"/>
      <c r="V469" s="41"/>
      <c r="W469" s="41"/>
      <c r="X469" s="41"/>
      <c r="Y469" s="41"/>
      <c r="Z469" s="41"/>
    </row>
    <row r="470" spans="1:26" ht="12.75" customHeight="1">
      <c r="A470" s="51"/>
      <c r="B470" s="41"/>
      <c r="C470" s="41"/>
      <c r="D470" s="41"/>
      <c r="E470" s="41"/>
      <c r="F470" s="41"/>
      <c r="G470" s="41"/>
      <c r="H470" s="41"/>
      <c r="I470" s="41"/>
      <c r="J470" s="41"/>
      <c r="K470" s="41"/>
      <c r="L470" s="50"/>
      <c r="M470" s="41"/>
      <c r="N470" s="41"/>
      <c r="O470" s="41"/>
      <c r="P470" s="41"/>
      <c r="Q470" s="41"/>
      <c r="R470" s="41"/>
      <c r="S470" s="41"/>
      <c r="T470" s="41"/>
      <c r="U470" s="41"/>
      <c r="V470" s="41"/>
      <c r="W470" s="41"/>
      <c r="X470" s="41"/>
      <c r="Y470" s="41"/>
      <c r="Z470" s="41"/>
    </row>
    <row r="471" spans="1:26" ht="12.75" customHeight="1">
      <c r="A471" s="51"/>
      <c r="B471" s="41"/>
      <c r="C471" s="41"/>
      <c r="D471" s="41"/>
      <c r="E471" s="41"/>
      <c r="F471" s="41"/>
      <c r="G471" s="41"/>
      <c r="H471" s="41"/>
      <c r="I471" s="41"/>
      <c r="J471" s="41"/>
      <c r="K471" s="41"/>
      <c r="L471" s="50"/>
      <c r="M471" s="41"/>
      <c r="N471" s="41"/>
      <c r="O471" s="41"/>
      <c r="P471" s="41"/>
      <c r="Q471" s="41"/>
      <c r="R471" s="41"/>
      <c r="S471" s="41"/>
      <c r="T471" s="41"/>
      <c r="U471" s="41"/>
      <c r="V471" s="41"/>
      <c r="W471" s="41"/>
      <c r="X471" s="41"/>
      <c r="Y471" s="41"/>
      <c r="Z471" s="41"/>
    </row>
    <row r="472" spans="1:26" ht="12.75" customHeight="1">
      <c r="A472" s="51"/>
      <c r="B472" s="41"/>
      <c r="C472" s="41"/>
      <c r="D472" s="41"/>
      <c r="E472" s="41"/>
      <c r="F472" s="41"/>
      <c r="G472" s="41"/>
      <c r="H472" s="41"/>
      <c r="I472" s="41"/>
      <c r="J472" s="41"/>
      <c r="K472" s="41"/>
      <c r="L472" s="50"/>
      <c r="M472" s="41"/>
      <c r="N472" s="41"/>
      <c r="O472" s="41"/>
      <c r="P472" s="41"/>
      <c r="Q472" s="41"/>
      <c r="R472" s="41"/>
      <c r="S472" s="41"/>
      <c r="T472" s="41"/>
      <c r="U472" s="41"/>
      <c r="V472" s="41"/>
      <c r="W472" s="41"/>
      <c r="X472" s="41"/>
      <c r="Y472" s="41"/>
      <c r="Z472" s="41"/>
    </row>
    <row r="473" spans="1:26" ht="12.75" customHeight="1">
      <c r="A473" s="51"/>
      <c r="B473" s="41"/>
      <c r="C473" s="41"/>
      <c r="D473" s="41"/>
      <c r="E473" s="41"/>
      <c r="F473" s="41"/>
      <c r="G473" s="41"/>
      <c r="H473" s="41"/>
      <c r="I473" s="41"/>
      <c r="J473" s="41"/>
      <c r="K473" s="41"/>
      <c r="L473" s="50"/>
      <c r="M473" s="41"/>
      <c r="N473" s="41"/>
      <c r="O473" s="41"/>
      <c r="P473" s="41"/>
      <c r="Q473" s="41"/>
      <c r="R473" s="41"/>
      <c r="S473" s="41"/>
      <c r="T473" s="41"/>
      <c r="U473" s="41"/>
      <c r="V473" s="41"/>
      <c r="W473" s="41"/>
      <c r="X473" s="41"/>
      <c r="Y473" s="41"/>
      <c r="Z473" s="41"/>
    </row>
    <row r="474" spans="1:26" ht="12.75" customHeight="1">
      <c r="A474" s="51"/>
      <c r="B474" s="41"/>
      <c r="C474" s="41"/>
      <c r="D474" s="41"/>
      <c r="E474" s="41"/>
      <c r="F474" s="41"/>
      <c r="G474" s="41"/>
      <c r="H474" s="41"/>
      <c r="I474" s="41"/>
      <c r="J474" s="41"/>
      <c r="K474" s="41"/>
      <c r="L474" s="50"/>
      <c r="M474" s="41"/>
      <c r="N474" s="41"/>
      <c r="O474" s="41"/>
      <c r="P474" s="41"/>
      <c r="Q474" s="41"/>
      <c r="R474" s="41"/>
      <c r="S474" s="41"/>
      <c r="T474" s="41"/>
      <c r="U474" s="41"/>
      <c r="V474" s="41"/>
      <c r="W474" s="41"/>
      <c r="X474" s="41"/>
      <c r="Y474" s="41"/>
      <c r="Z474" s="41"/>
    </row>
    <row r="475" spans="1:26" ht="12.75" customHeight="1">
      <c r="A475" s="51"/>
      <c r="B475" s="41"/>
      <c r="C475" s="41"/>
      <c r="D475" s="41"/>
      <c r="E475" s="41"/>
      <c r="F475" s="41"/>
      <c r="G475" s="41"/>
      <c r="H475" s="41"/>
      <c r="I475" s="41"/>
      <c r="J475" s="41"/>
      <c r="K475" s="41"/>
      <c r="L475" s="50"/>
      <c r="M475" s="41"/>
      <c r="N475" s="41"/>
      <c r="O475" s="41"/>
      <c r="P475" s="41"/>
      <c r="Q475" s="41"/>
      <c r="R475" s="41"/>
      <c r="S475" s="41"/>
      <c r="T475" s="41"/>
      <c r="U475" s="41"/>
      <c r="V475" s="41"/>
      <c r="W475" s="41"/>
      <c r="X475" s="41"/>
      <c r="Y475" s="41"/>
      <c r="Z475" s="41"/>
    </row>
    <row r="476" spans="1:26" ht="12.75" customHeight="1">
      <c r="A476" s="51"/>
      <c r="B476" s="41"/>
      <c r="C476" s="41"/>
      <c r="D476" s="41"/>
      <c r="E476" s="41"/>
      <c r="F476" s="41"/>
      <c r="G476" s="41"/>
      <c r="H476" s="41"/>
      <c r="I476" s="41"/>
      <c r="J476" s="41"/>
      <c r="K476" s="41"/>
      <c r="L476" s="50"/>
      <c r="M476" s="41"/>
      <c r="N476" s="41"/>
      <c r="O476" s="41"/>
      <c r="P476" s="41"/>
      <c r="Q476" s="41"/>
      <c r="R476" s="41"/>
      <c r="S476" s="41"/>
      <c r="T476" s="41"/>
      <c r="U476" s="41"/>
      <c r="V476" s="41"/>
      <c r="W476" s="41"/>
      <c r="X476" s="41"/>
      <c r="Y476" s="41"/>
      <c r="Z476" s="41"/>
    </row>
    <row r="477" spans="1:26" ht="12.75" customHeight="1">
      <c r="A477" s="51"/>
      <c r="B477" s="41"/>
      <c r="C477" s="41"/>
      <c r="D477" s="41"/>
      <c r="E477" s="41"/>
      <c r="F477" s="41"/>
      <c r="G477" s="41"/>
      <c r="H477" s="41"/>
      <c r="I477" s="41"/>
      <c r="J477" s="41"/>
      <c r="K477" s="41"/>
      <c r="L477" s="50"/>
      <c r="M477" s="41"/>
      <c r="N477" s="41"/>
      <c r="O477" s="41"/>
      <c r="P477" s="41"/>
      <c r="Q477" s="41"/>
      <c r="R477" s="41"/>
      <c r="S477" s="41"/>
      <c r="T477" s="41"/>
      <c r="U477" s="41"/>
      <c r="V477" s="41"/>
      <c r="W477" s="41"/>
      <c r="X477" s="41"/>
      <c r="Y477" s="41"/>
      <c r="Z477" s="41"/>
    </row>
    <row r="478" spans="1:26" ht="12.75" customHeight="1">
      <c r="A478" s="51"/>
      <c r="B478" s="41"/>
      <c r="C478" s="41"/>
      <c r="D478" s="41"/>
      <c r="E478" s="41"/>
      <c r="F478" s="41"/>
      <c r="G478" s="41"/>
      <c r="H478" s="41"/>
      <c r="I478" s="41"/>
      <c r="J478" s="41"/>
      <c r="K478" s="41"/>
      <c r="L478" s="50"/>
      <c r="M478" s="41"/>
      <c r="N478" s="41"/>
      <c r="O478" s="41"/>
      <c r="P478" s="41"/>
      <c r="Q478" s="41"/>
      <c r="R478" s="41"/>
      <c r="S478" s="41"/>
      <c r="T478" s="41"/>
      <c r="U478" s="41"/>
      <c r="V478" s="41"/>
      <c r="W478" s="41"/>
      <c r="X478" s="41"/>
      <c r="Y478" s="41"/>
      <c r="Z478" s="41"/>
    </row>
    <row r="479" spans="1:26" ht="12.75" customHeight="1">
      <c r="A479" s="51"/>
      <c r="B479" s="41"/>
      <c r="C479" s="41"/>
      <c r="D479" s="41"/>
      <c r="E479" s="41"/>
      <c r="F479" s="41"/>
      <c r="G479" s="41"/>
      <c r="H479" s="41"/>
      <c r="I479" s="41"/>
      <c r="J479" s="41"/>
      <c r="K479" s="41"/>
      <c r="L479" s="50"/>
      <c r="M479" s="41"/>
      <c r="N479" s="41"/>
      <c r="O479" s="41"/>
      <c r="P479" s="41"/>
      <c r="Q479" s="41"/>
      <c r="R479" s="41"/>
      <c r="S479" s="41"/>
      <c r="T479" s="41"/>
      <c r="U479" s="41"/>
      <c r="V479" s="41"/>
      <c r="W479" s="41"/>
      <c r="X479" s="41"/>
      <c r="Y479" s="41"/>
      <c r="Z479" s="41"/>
    </row>
    <row r="480" spans="1:26" ht="12.75" customHeight="1">
      <c r="A480" s="51"/>
      <c r="B480" s="41"/>
      <c r="C480" s="41"/>
      <c r="D480" s="41"/>
      <c r="E480" s="41"/>
      <c r="F480" s="41"/>
      <c r="G480" s="41"/>
      <c r="H480" s="41"/>
      <c r="I480" s="41"/>
      <c r="J480" s="41"/>
      <c r="K480" s="41"/>
      <c r="L480" s="50"/>
      <c r="M480" s="41"/>
      <c r="N480" s="41"/>
      <c r="O480" s="41"/>
      <c r="P480" s="41"/>
      <c r="Q480" s="41"/>
      <c r="R480" s="41"/>
      <c r="S480" s="41"/>
      <c r="T480" s="41"/>
      <c r="U480" s="41"/>
      <c r="V480" s="41"/>
      <c r="W480" s="41"/>
      <c r="X480" s="41"/>
      <c r="Y480" s="41"/>
      <c r="Z480" s="41"/>
    </row>
    <row r="481" spans="1:26" ht="12.75" customHeight="1">
      <c r="A481" s="51"/>
      <c r="B481" s="41"/>
      <c r="C481" s="41"/>
      <c r="D481" s="41"/>
      <c r="E481" s="41"/>
      <c r="F481" s="41"/>
      <c r="G481" s="41"/>
      <c r="H481" s="41"/>
      <c r="I481" s="41"/>
      <c r="J481" s="41"/>
      <c r="K481" s="41"/>
      <c r="L481" s="50"/>
      <c r="M481" s="41"/>
      <c r="N481" s="41"/>
      <c r="O481" s="41"/>
      <c r="P481" s="41"/>
      <c r="Q481" s="41"/>
      <c r="R481" s="41"/>
      <c r="S481" s="41"/>
      <c r="T481" s="41"/>
      <c r="U481" s="41"/>
      <c r="V481" s="41"/>
      <c r="W481" s="41"/>
      <c r="X481" s="41"/>
      <c r="Y481" s="41"/>
      <c r="Z481" s="41"/>
    </row>
    <row r="482" spans="1:26" ht="12.75" customHeight="1">
      <c r="A482" s="51"/>
      <c r="B482" s="41"/>
      <c r="C482" s="41"/>
      <c r="D482" s="41"/>
      <c r="E482" s="41"/>
      <c r="F482" s="41"/>
      <c r="G482" s="41"/>
      <c r="H482" s="41"/>
      <c r="I482" s="41"/>
      <c r="J482" s="41"/>
      <c r="K482" s="41"/>
      <c r="L482" s="50"/>
      <c r="M482" s="41"/>
      <c r="N482" s="41"/>
      <c r="O482" s="41"/>
      <c r="P482" s="41"/>
      <c r="Q482" s="41"/>
      <c r="R482" s="41"/>
      <c r="S482" s="41"/>
      <c r="T482" s="41"/>
      <c r="U482" s="41"/>
      <c r="V482" s="41"/>
      <c r="W482" s="41"/>
      <c r="X482" s="41"/>
      <c r="Y482" s="41"/>
      <c r="Z482" s="41"/>
    </row>
    <row r="483" spans="1:26" ht="12.75" customHeight="1">
      <c r="A483" s="51"/>
      <c r="B483" s="41"/>
      <c r="C483" s="41"/>
      <c r="D483" s="41"/>
      <c r="E483" s="41"/>
      <c r="F483" s="41"/>
      <c r="G483" s="41"/>
      <c r="H483" s="41"/>
      <c r="I483" s="41"/>
      <c r="J483" s="41"/>
      <c r="K483" s="41"/>
      <c r="L483" s="50"/>
      <c r="M483" s="41"/>
      <c r="N483" s="41"/>
      <c r="O483" s="41"/>
      <c r="P483" s="41"/>
      <c r="Q483" s="41"/>
      <c r="R483" s="41"/>
      <c r="S483" s="41"/>
      <c r="T483" s="41"/>
      <c r="U483" s="41"/>
      <c r="V483" s="41"/>
      <c r="W483" s="41"/>
      <c r="X483" s="41"/>
      <c r="Y483" s="41"/>
      <c r="Z483" s="41"/>
    </row>
    <row r="484" spans="1:26" ht="12.75" customHeight="1">
      <c r="A484" s="51"/>
      <c r="B484" s="41"/>
      <c r="C484" s="41"/>
      <c r="D484" s="41"/>
      <c r="E484" s="41"/>
      <c r="F484" s="41"/>
      <c r="G484" s="41"/>
      <c r="H484" s="41"/>
      <c r="I484" s="41"/>
      <c r="J484" s="41"/>
      <c r="K484" s="41"/>
      <c r="L484" s="50"/>
      <c r="M484" s="41"/>
      <c r="N484" s="41"/>
      <c r="O484" s="41"/>
      <c r="P484" s="41"/>
      <c r="Q484" s="41"/>
      <c r="R484" s="41"/>
      <c r="S484" s="41"/>
      <c r="T484" s="41"/>
      <c r="U484" s="41"/>
      <c r="V484" s="41"/>
      <c r="W484" s="41"/>
      <c r="X484" s="41"/>
      <c r="Y484" s="41"/>
      <c r="Z484" s="41"/>
    </row>
    <row r="485" spans="1:26" ht="12.75" customHeight="1">
      <c r="A485" s="51"/>
      <c r="B485" s="41"/>
      <c r="C485" s="41"/>
      <c r="D485" s="41"/>
      <c r="E485" s="41"/>
      <c r="F485" s="41"/>
      <c r="G485" s="41"/>
      <c r="H485" s="41"/>
      <c r="I485" s="41"/>
      <c r="J485" s="41"/>
      <c r="K485" s="41"/>
      <c r="L485" s="50"/>
      <c r="M485" s="41"/>
      <c r="N485" s="41"/>
      <c r="O485" s="41"/>
      <c r="P485" s="41"/>
      <c r="Q485" s="41"/>
      <c r="R485" s="41"/>
      <c r="S485" s="41"/>
      <c r="T485" s="41"/>
      <c r="U485" s="41"/>
      <c r="V485" s="41"/>
      <c r="W485" s="41"/>
      <c r="X485" s="41"/>
      <c r="Y485" s="41"/>
      <c r="Z485" s="41"/>
    </row>
    <row r="486" spans="1:26" ht="12.75" customHeight="1">
      <c r="A486" s="51"/>
      <c r="B486" s="41"/>
      <c r="C486" s="41"/>
      <c r="D486" s="41"/>
      <c r="E486" s="41"/>
      <c r="F486" s="41"/>
      <c r="G486" s="41"/>
      <c r="H486" s="41"/>
      <c r="I486" s="41"/>
      <c r="J486" s="41"/>
      <c r="K486" s="41"/>
      <c r="L486" s="50"/>
      <c r="M486" s="41"/>
      <c r="N486" s="41"/>
      <c r="O486" s="41"/>
      <c r="P486" s="41"/>
      <c r="Q486" s="41"/>
      <c r="R486" s="41"/>
      <c r="S486" s="41"/>
      <c r="T486" s="41"/>
      <c r="U486" s="41"/>
      <c r="V486" s="41"/>
      <c r="W486" s="41"/>
      <c r="X486" s="41"/>
      <c r="Y486" s="41"/>
      <c r="Z486" s="41"/>
    </row>
    <row r="487" spans="1:26" ht="12.75" customHeight="1">
      <c r="A487" s="51"/>
      <c r="B487" s="41"/>
      <c r="C487" s="41"/>
      <c r="D487" s="41"/>
      <c r="E487" s="41"/>
      <c r="F487" s="41"/>
      <c r="G487" s="41"/>
      <c r="H487" s="41"/>
      <c r="I487" s="41"/>
      <c r="J487" s="41"/>
      <c r="K487" s="41"/>
      <c r="L487" s="50"/>
      <c r="M487" s="41"/>
      <c r="N487" s="41"/>
      <c r="O487" s="41"/>
      <c r="P487" s="41"/>
      <c r="Q487" s="41"/>
      <c r="R487" s="41"/>
      <c r="S487" s="41"/>
      <c r="T487" s="41"/>
      <c r="U487" s="41"/>
      <c r="V487" s="41"/>
      <c r="W487" s="41"/>
      <c r="X487" s="41"/>
      <c r="Y487" s="41"/>
      <c r="Z487" s="41"/>
    </row>
    <row r="488" spans="1:26" ht="12.75" customHeight="1">
      <c r="A488" s="51"/>
      <c r="B488" s="41"/>
      <c r="C488" s="41"/>
      <c r="D488" s="41"/>
      <c r="E488" s="41"/>
      <c r="F488" s="41"/>
      <c r="G488" s="41"/>
      <c r="H488" s="41"/>
      <c r="I488" s="41"/>
      <c r="J488" s="41"/>
      <c r="K488" s="41"/>
      <c r="L488" s="50"/>
      <c r="M488" s="41"/>
      <c r="N488" s="41"/>
      <c r="O488" s="41"/>
      <c r="P488" s="41"/>
      <c r="Q488" s="41"/>
      <c r="R488" s="41"/>
      <c r="S488" s="41"/>
      <c r="T488" s="41"/>
      <c r="U488" s="41"/>
      <c r="V488" s="41"/>
      <c r="W488" s="41"/>
      <c r="X488" s="41"/>
      <c r="Y488" s="41"/>
      <c r="Z488" s="41"/>
    </row>
    <row r="489" spans="1:26" ht="12.75" customHeight="1">
      <c r="A489" s="51"/>
      <c r="B489" s="41"/>
      <c r="C489" s="41"/>
      <c r="D489" s="41"/>
      <c r="E489" s="41"/>
      <c r="F489" s="41"/>
      <c r="G489" s="41"/>
      <c r="H489" s="41"/>
      <c r="I489" s="41"/>
      <c r="J489" s="41"/>
      <c r="K489" s="41"/>
      <c r="L489" s="50"/>
      <c r="M489" s="41"/>
      <c r="N489" s="41"/>
      <c r="O489" s="41"/>
      <c r="P489" s="41"/>
      <c r="Q489" s="41"/>
      <c r="R489" s="41"/>
      <c r="S489" s="41"/>
      <c r="T489" s="41"/>
      <c r="U489" s="41"/>
      <c r="V489" s="41"/>
      <c r="W489" s="41"/>
      <c r="X489" s="41"/>
      <c r="Y489" s="41"/>
      <c r="Z489" s="41"/>
    </row>
    <row r="490" spans="1:26" ht="12.75" customHeight="1">
      <c r="A490" s="51"/>
      <c r="B490" s="41"/>
      <c r="C490" s="41"/>
      <c r="D490" s="41"/>
      <c r="E490" s="41"/>
      <c r="F490" s="41"/>
      <c r="G490" s="41"/>
      <c r="H490" s="41"/>
      <c r="I490" s="41"/>
      <c r="J490" s="41"/>
      <c r="K490" s="41"/>
      <c r="L490" s="50"/>
      <c r="M490" s="41"/>
      <c r="N490" s="41"/>
      <c r="O490" s="41"/>
      <c r="P490" s="41"/>
      <c r="Q490" s="41"/>
      <c r="R490" s="41"/>
      <c r="S490" s="41"/>
      <c r="T490" s="41"/>
      <c r="U490" s="41"/>
      <c r="V490" s="41"/>
      <c r="W490" s="41"/>
      <c r="X490" s="41"/>
      <c r="Y490" s="41"/>
      <c r="Z490" s="41"/>
    </row>
    <row r="491" spans="1:26" ht="12.75" customHeight="1">
      <c r="A491" s="51"/>
      <c r="B491" s="41"/>
      <c r="C491" s="41"/>
      <c r="D491" s="41"/>
      <c r="E491" s="41"/>
      <c r="F491" s="41"/>
      <c r="G491" s="41"/>
      <c r="H491" s="41"/>
      <c r="I491" s="41"/>
      <c r="J491" s="41"/>
      <c r="K491" s="41"/>
      <c r="L491" s="50"/>
      <c r="M491" s="41"/>
      <c r="N491" s="41"/>
      <c r="O491" s="41"/>
      <c r="P491" s="41"/>
      <c r="Q491" s="41"/>
      <c r="R491" s="41"/>
      <c r="S491" s="41"/>
      <c r="T491" s="41"/>
      <c r="U491" s="41"/>
      <c r="V491" s="41"/>
      <c r="W491" s="41"/>
      <c r="X491" s="41"/>
      <c r="Y491" s="41"/>
      <c r="Z491" s="41"/>
    </row>
    <row r="492" spans="1:26" ht="12.75" customHeight="1">
      <c r="A492" s="51"/>
      <c r="B492" s="41"/>
      <c r="C492" s="41"/>
      <c r="D492" s="41"/>
      <c r="E492" s="41"/>
      <c r="F492" s="41"/>
      <c r="G492" s="41"/>
      <c r="H492" s="41"/>
      <c r="I492" s="41"/>
      <c r="J492" s="41"/>
      <c r="K492" s="41"/>
      <c r="L492" s="50"/>
      <c r="M492" s="41"/>
      <c r="N492" s="41"/>
      <c r="O492" s="41"/>
      <c r="P492" s="41"/>
      <c r="Q492" s="41"/>
      <c r="R492" s="41"/>
      <c r="S492" s="41"/>
      <c r="T492" s="41"/>
      <c r="U492" s="41"/>
      <c r="V492" s="41"/>
      <c r="W492" s="41"/>
      <c r="X492" s="41"/>
      <c r="Y492" s="41"/>
      <c r="Z492" s="41"/>
    </row>
    <row r="493" spans="1:26" ht="12.75" customHeight="1">
      <c r="A493" s="51"/>
      <c r="B493" s="41"/>
      <c r="C493" s="41"/>
      <c r="D493" s="41"/>
      <c r="E493" s="41"/>
      <c r="F493" s="41"/>
      <c r="G493" s="41"/>
      <c r="H493" s="41"/>
      <c r="I493" s="41"/>
      <c r="J493" s="41"/>
      <c r="K493" s="41"/>
      <c r="L493" s="50"/>
      <c r="M493" s="41"/>
      <c r="N493" s="41"/>
      <c r="O493" s="41"/>
      <c r="P493" s="41"/>
      <c r="Q493" s="41"/>
      <c r="R493" s="41"/>
      <c r="S493" s="41"/>
      <c r="T493" s="41"/>
      <c r="U493" s="41"/>
      <c r="V493" s="41"/>
      <c r="W493" s="41"/>
      <c r="X493" s="41"/>
      <c r="Y493" s="41"/>
      <c r="Z493" s="41"/>
    </row>
    <row r="494" spans="1:26" ht="12.75" customHeight="1">
      <c r="A494" s="51"/>
      <c r="B494" s="41"/>
      <c r="C494" s="41"/>
      <c r="D494" s="41"/>
      <c r="E494" s="41"/>
      <c r="F494" s="41"/>
      <c r="G494" s="41"/>
      <c r="H494" s="41"/>
      <c r="I494" s="41"/>
      <c r="J494" s="41"/>
      <c r="K494" s="41"/>
      <c r="L494" s="50"/>
      <c r="M494" s="41"/>
      <c r="N494" s="41"/>
      <c r="O494" s="41"/>
      <c r="P494" s="41"/>
      <c r="Q494" s="41"/>
      <c r="R494" s="41"/>
      <c r="S494" s="41"/>
      <c r="T494" s="41"/>
      <c r="U494" s="41"/>
      <c r="V494" s="41"/>
      <c r="W494" s="41"/>
      <c r="X494" s="41"/>
      <c r="Y494" s="41"/>
      <c r="Z494" s="41"/>
    </row>
    <row r="495" spans="1:26" ht="12.75" customHeight="1">
      <c r="A495" s="51"/>
      <c r="B495" s="41"/>
      <c r="C495" s="41"/>
      <c r="D495" s="41"/>
      <c r="E495" s="41"/>
      <c r="F495" s="41"/>
      <c r="G495" s="41"/>
      <c r="H495" s="41"/>
      <c r="I495" s="41"/>
      <c r="J495" s="41"/>
      <c r="K495" s="41"/>
      <c r="L495" s="50"/>
      <c r="M495" s="41"/>
      <c r="N495" s="41"/>
      <c r="O495" s="41"/>
      <c r="P495" s="41"/>
      <c r="Q495" s="41"/>
      <c r="R495" s="41"/>
      <c r="S495" s="41"/>
      <c r="T495" s="41"/>
      <c r="U495" s="41"/>
      <c r="V495" s="41"/>
      <c r="W495" s="41"/>
      <c r="X495" s="41"/>
      <c r="Y495" s="41"/>
      <c r="Z495" s="41"/>
    </row>
    <row r="496" spans="1:26" ht="12.75" customHeight="1">
      <c r="A496" s="51"/>
      <c r="B496" s="41"/>
      <c r="C496" s="41"/>
      <c r="D496" s="41"/>
      <c r="E496" s="41"/>
      <c r="F496" s="41"/>
      <c r="G496" s="41"/>
      <c r="H496" s="41"/>
      <c r="I496" s="41"/>
      <c r="J496" s="41"/>
      <c r="K496" s="41"/>
      <c r="L496" s="50"/>
      <c r="M496" s="41"/>
      <c r="N496" s="41"/>
      <c r="O496" s="41"/>
      <c r="P496" s="41"/>
      <c r="Q496" s="41"/>
      <c r="R496" s="41"/>
      <c r="S496" s="41"/>
      <c r="T496" s="41"/>
      <c r="U496" s="41"/>
      <c r="V496" s="41"/>
      <c r="W496" s="41"/>
      <c r="X496" s="41"/>
      <c r="Y496" s="41"/>
      <c r="Z496" s="41"/>
    </row>
    <row r="497" spans="1:26" ht="12.75" customHeight="1">
      <c r="A497" s="51"/>
      <c r="B497" s="41"/>
      <c r="C497" s="41"/>
      <c r="D497" s="41"/>
      <c r="E497" s="41"/>
      <c r="F497" s="41"/>
      <c r="G497" s="41"/>
      <c r="H497" s="41"/>
      <c r="I497" s="41"/>
      <c r="J497" s="41"/>
      <c r="K497" s="41"/>
      <c r="L497" s="50"/>
      <c r="M497" s="41"/>
      <c r="N497" s="41"/>
      <c r="O497" s="41"/>
      <c r="P497" s="41"/>
      <c r="Q497" s="41"/>
      <c r="R497" s="41"/>
      <c r="S497" s="41"/>
      <c r="T497" s="41"/>
      <c r="U497" s="41"/>
      <c r="V497" s="41"/>
      <c r="W497" s="41"/>
      <c r="X497" s="41"/>
      <c r="Y497" s="41"/>
      <c r="Z497" s="41"/>
    </row>
    <row r="498" spans="1:26" ht="12.75" customHeight="1">
      <c r="A498" s="51"/>
      <c r="B498" s="41"/>
      <c r="C498" s="41"/>
      <c r="D498" s="41"/>
      <c r="E498" s="41"/>
      <c r="F498" s="41"/>
      <c r="G498" s="41"/>
      <c r="H498" s="41"/>
      <c r="I498" s="41"/>
      <c r="J498" s="41"/>
      <c r="K498" s="41"/>
      <c r="L498" s="50"/>
      <c r="M498" s="41"/>
      <c r="N498" s="41"/>
      <c r="O498" s="41"/>
      <c r="P498" s="41"/>
      <c r="Q498" s="41"/>
      <c r="R498" s="41"/>
      <c r="S498" s="41"/>
      <c r="T498" s="41"/>
      <c r="U498" s="41"/>
      <c r="V498" s="41"/>
      <c r="W498" s="41"/>
      <c r="X498" s="41"/>
      <c r="Y498" s="41"/>
      <c r="Z498" s="41"/>
    </row>
    <row r="499" spans="1:26" ht="12.75" customHeight="1">
      <c r="A499" s="51"/>
      <c r="B499" s="41"/>
      <c r="C499" s="41"/>
      <c r="D499" s="41"/>
      <c r="E499" s="41"/>
      <c r="F499" s="41"/>
      <c r="G499" s="41"/>
      <c r="H499" s="41"/>
      <c r="I499" s="41"/>
      <c r="J499" s="41"/>
      <c r="K499" s="41"/>
      <c r="L499" s="50"/>
      <c r="M499" s="41"/>
      <c r="N499" s="41"/>
      <c r="O499" s="41"/>
      <c r="P499" s="41"/>
      <c r="Q499" s="41"/>
      <c r="R499" s="41"/>
      <c r="S499" s="41"/>
      <c r="T499" s="41"/>
      <c r="U499" s="41"/>
      <c r="V499" s="41"/>
      <c r="W499" s="41"/>
      <c r="X499" s="41"/>
      <c r="Y499" s="41"/>
      <c r="Z499" s="41"/>
    </row>
    <row r="500" spans="1:26" ht="12.75" customHeight="1">
      <c r="A500" s="51"/>
      <c r="B500" s="41"/>
      <c r="C500" s="41"/>
      <c r="D500" s="41"/>
      <c r="E500" s="41"/>
      <c r="F500" s="41"/>
      <c r="G500" s="41"/>
      <c r="H500" s="41"/>
      <c r="I500" s="41"/>
      <c r="J500" s="41"/>
      <c r="K500" s="41"/>
      <c r="L500" s="50"/>
      <c r="M500" s="41"/>
      <c r="N500" s="41"/>
      <c r="O500" s="41"/>
      <c r="P500" s="41"/>
      <c r="Q500" s="41"/>
      <c r="R500" s="41"/>
      <c r="S500" s="41"/>
      <c r="T500" s="41"/>
      <c r="U500" s="41"/>
      <c r="V500" s="41"/>
      <c r="W500" s="41"/>
      <c r="X500" s="41"/>
      <c r="Y500" s="41"/>
      <c r="Z500" s="41"/>
    </row>
    <row r="501" spans="1:26" ht="12.75" customHeight="1">
      <c r="A501" s="51"/>
      <c r="B501" s="41"/>
      <c r="C501" s="41"/>
      <c r="D501" s="41"/>
      <c r="E501" s="41"/>
      <c r="F501" s="41"/>
      <c r="G501" s="41"/>
      <c r="H501" s="41"/>
      <c r="I501" s="41"/>
      <c r="J501" s="41"/>
      <c r="K501" s="41"/>
      <c r="L501" s="50"/>
      <c r="M501" s="41"/>
      <c r="N501" s="41"/>
      <c r="O501" s="41"/>
      <c r="P501" s="41"/>
      <c r="Q501" s="41"/>
      <c r="R501" s="41"/>
      <c r="S501" s="41"/>
      <c r="T501" s="41"/>
      <c r="U501" s="41"/>
      <c r="V501" s="41"/>
      <c r="W501" s="41"/>
      <c r="X501" s="41"/>
      <c r="Y501" s="41"/>
      <c r="Z501" s="41"/>
    </row>
    <row r="502" spans="1:26" ht="12.75" customHeight="1">
      <c r="A502" s="51"/>
      <c r="B502" s="41"/>
      <c r="C502" s="41"/>
      <c r="D502" s="41"/>
      <c r="E502" s="41"/>
      <c r="F502" s="41"/>
      <c r="G502" s="41"/>
      <c r="H502" s="41"/>
      <c r="I502" s="41"/>
      <c r="J502" s="41"/>
      <c r="K502" s="41"/>
      <c r="L502" s="50"/>
      <c r="M502" s="41"/>
      <c r="N502" s="41"/>
      <c r="O502" s="41"/>
      <c r="P502" s="41"/>
      <c r="Q502" s="41"/>
      <c r="R502" s="41"/>
      <c r="S502" s="41"/>
      <c r="T502" s="41"/>
      <c r="U502" s="41"/>
      <c r="V502" s="41"/>
      <c r="W502" s="41"/>
      <c r="X502" s="41"/>
      <c r="Y502" s="41"/>
      <c r="Z502" s="41"/>
    </row>
    <row r="503" spans="1:26" ht="12.75" customHeight="1">
      <c r="A503" s="51"/>
      <c r="B503" s="41"/>
      <c r="C503" s="41"/>
      <c r="D503" s="41"/>
      <c r="E503" s="41"/>
      <c r="F503" s="41"/>
      <c r="G503" s="41"/>
      <c r="H503" s="41"/>
      <c r="I503" s="41"/>
      <c r="J503" s="41"/>
      <c r="K503" s="41"/>
      <c r="L503" s="50"/>
      <c r="M503" s="41"/>
      <c r="N503" s="41"/>
      <c r="O503" s="41"/>
      <c r="P503" s="41"/>
      <c r="Q503" s="41"/>
      <c r="R503" s="41"/>
      <c r="S503" s="41"/>
      <c r="T503" s="41"/>
      <c r="U503" s="41"/>
      <c r="V503" s="41"/>
      <c r="W503" s="41"/>
      <c r="X503" s="41"/>
      <c r="Y503" s="41"/>
      <c r="Z503" s="41"/>
    </row>
    <row r="504" spans="1:26" ht="12.75" customHeight="1">
      <c r="A504" s="51"/>
      <c r="B504" s="41"/>
      <c r="C504" s="41"/>
      <c r="D504" s="41"/>
      <c r="E504" s="41"/>
      <c r="F504" s="41"/>
      <c r="G504" s="41"/>
      <c r="H504" s="41"/>
      <c r="I504" s="41"/>
      <c r="J504" s="41"/>
      <c r="K504" s="41"/>
      <c r="L504" s="50"/>
      <c r="M504" s="41"/>
      <c r="N504" s="41"/>
      <c r="O504" s="41"/>
      <c r="P504" s="41"/>
      <c r="Q504" s="41"/>
      <c r="R504" s="41"/>
      <c r="S504" s="41"/>
      <c r="T504" s="41"/>
      <c r="U504" s="41"/>
      <c r="V504" s="41"/>
      <c r="W504" s="41"/>
      <c r="X504" s="41"/>
      <c r="Y504" s="41"/>
      <c r="Z504" s="41"/>
    </row>
    <row r="505" spans="1:26" ht="12.75" customHeight="1">
      <c r="A505" s="51"/>
      <c r="B505" s="41"/>
      <c r="C505" s="41"/>
      <c r="D505" s="41"/>
      <c r="E505" s="41"/>
      <c r="F505" s="41"/>
      <c r="G505" s="41"/>
      <c r="H505" s="41"/>
      <c r="I505" s="41"/>
      <c r="J505" s="41"/>
      <c r="K505" s="41"/>
      <c r="L505" s="50"/>
      <c r="M505" s="41"/>
      <c r="N505" s="41"/>
      <c r="O505" s="41"/>
      <c r="P505" s="41"/>
      <c r="Q505" s="41"/>
      <c r="R505" s="41"/>
      <c r="S505" s="41"/>
      <c r="T505" s="41"/>
      <c r="U505" s="41"/>
      <c r="V505" s="41"/>
      <c r="W505" s="41"/>
      <c r="X505" s="41"/>
      <c r="Y505" s="41"/>
      <c r="Z505" s="41"/>
    </row>
    <row r="506" spans="1:26" ht="12.75" customHeight="1">
      <c r="A506" s="51"/>
      <c r="B506" s="41"/>
      <c r="C506" s="41"/>
      <c r="D506" s="41"/>
      <c r="E506" s="41"/>
      <c r="F506" s="41"/>
      <c r="G506" s="41"/>
      <c r="H506" s="41"/>
      <c r="I506" s="41"/>
      <c r="J506" s="41"/>
      <c r="K506" s="41"/>
      <c r="L506" s="50"/>
      <c r="M506" s="41"/>
      <c r="N506" s="41"/>
      <c r="O506" s="41"/>
      <c r="P506" s="41"/>
      <c r="Q506" s="41"/>
      <c r="R506" s="41"/>
      <c r="S506" s="41"/>
      <c r="T506" s="41"/>
      <c r="U506" s="41"/>
      <c r="V506" s="41"/>
      <c r="W506" s="41"/>
      <c r="X506" s="41"/>
      <c r="Y506" s="41"/>
      <c r="Z506" s="41"/>
    </row>
    <row r="507" spans="1:26" ht="12.75" customHeight="1">
      <c r="A507" s="51"/>
      <c r="B507" s="41"/>
      <c r="C507" s="41"/>
      <c r="D507" s="41"/>
      <c r="E507" s="41"/>
      <c r="F507" s="41"/>
      <c r="G507" s="41"/>
      <c r="H507" s="41"/>
      <c r="I507" s="41"/>
      <c r="J507" s="41"/>
      <c r="K507" s="41"/>
      <c r="L507" s="50"/>
      <c r="M507" s="41"/>
      <c r="N507" s="41"/>
      <c r="O507" s="41"/>
      <c r="P507" s="41"/>
      <c r="Q507" s="41"/>
      <c r="R507" s="41"/>
      <c r="S507" s="41"/>
      <c r="T507" s="41"/>
      <c r="U507" s="41"/>
      <c r="V507" s="41"/>
      <c r="W507" s="41"/>
      <c r="X507" s="41"/>
      <c r="Y507" s="41"/>
      <c r="Z507" s="41"/>
    </row>
    <row r="508" spans="1:26" ht="12.75" customHeight="1">
      <c r="A508" s="51"/>
      <c r="B508" s="41"/>
      <c r="C508" s="41"/>
      <c r="D508" s="41"/>
      <c r="E508" s="41"/>
      <c r="F508" s="41"/>
      <c r="G508" s="41"/>
      <c r="H508" s="41"/>
      <c r="I508" s="41"/>
      <c r="J508" s="41"/>
      <c r="K508" s="41"/>
      <c r="L508" s="50"/>
      <c r="M508" s="41"/>
      <c r="N508" s="41"/>
      <c r="O508" s="41"/>
      <c r="P508" s="41"/>
      <c r="Q508" s="41"/>
      <c r="R508" s="41"/>
      <c r="S508" s="41"/>
      <c r="T508" s="41"/>
      <c r="U508" s="41"/>
      <c r="V508" s="41"/>
      <c r="W508" s="41"/>
      <c r="X508" s="41"/>
      <c r="Y508" s="41"/>
      <c r="Z508" s="41"/>
    </row>
    <row r="509" spans="1:26" ht="12.75" customHeight="1">
      <c r="A509" s="51"/>
      <c r="B509" s="41"/>
      <c r="C509" s="41"/>
      <c r="D509" s="41"/>
      <c r="E509" s="41"/>
      <c r="F509" s="41"/>
      <c r="G509" s="41"/>
      <c r="H509" s="41"/>
      <c r="I509" s="41"/>
      <c r="J509" s="41"/>
      <c r="K509" s="41"/>
      <c r="L509" s="50"/>
      <c r="M509" s="41"/>
      <c r="N509" s="41"/>
      <c r="O509" s="41"/>
      <c r="P509" s="41"/>
      <c r="Q509" s="41"/>
      <c r="R509" s="41"/>
      <c r="S509" s="41"/>
      <c r="T509" s="41"/>
      <c r="U509" s="41"/>
      <c r="V509" s="41"/>
      <c r="W509" s="41"/>
      <c r="X509" s="41"/>
      <c r="Y509" s="41"/>
      <c r="Z509" s="41"/>
    </row>
    <row r="510" spans="1:26" ht="12.75" customHeight="1">
      <c r="A510" s="51"/>
      <c r="B510" s="41"/>
      <c r="C510" s="41"/>
      <c r="D510" s="41"/>
      <c r="E510" s="41"/>
      <c r="F510" s="41"/>
      <c r="G510" s="41"/>
      <c r="H510" s="41"/>
      <c r="I510" s="41"/>
      <c r="J510" s="41"/>
      <c r="K510" s="41"/>
      <c r="L510" s="50"/>
      <c r="M510" s="41"/>
      <c r="N510" s="41"/>
      <c r="O510" s="41"/>
      <c r="P510" s="41"/>
      <c r="Q510" s="41"/>
      <c r="R510" s="41"/>
      <c r="S510" s="41"/>
      <c r="T510" s="41"/>
      <c r="U510" s="41"/>
      <c r="V510" s="41"/>
      <c r="W510" s="41"/>
      <c r="X510" s="41"/>
      <c r="Y510" s="41"/>
      <c r="Z510" s="41"/>
    </row>
    <row r="511" spans="1:26" ht="12.75" customHeight="1">
      <c r="A511" s="51"/>
      <c r="B511" s="41"/>
      <c r="C511" s="41"/>
      <c r="D511" s="41"/>
      <c r="E511" s="41"/>
      <c r="F511" s="41"/>
      <c r="G511" s="41"/>
      <c r="H511" s="41"/>
      <c r="I511" s="41"/>
      <c r="J511" s="41"/>
      <c r="K511" s="41"/>
      <c r="L511" s="50"/>
      <c r="M511" s="41"/>
      <c r="N511" s="41"/>
      <c r="O511" s="41"/>
      <c r="P511" s="41"/>
      <c r="Q511" s="41"/>
      <c r="R511" s="41"/>
      <c r="S511" s="41"/>
      <c r="T511" s="41"/>
      <c r="U511" s="41"/>
      <c r="V511" s="41"/>
      <c r="W511" s="41"/>
      <c r="X511" s="41"/>
      <c r="Y511" s="41"/>
      <c r="Z511" s="41"/>
    </row>
    <row r="512" spans="1:26" ht="12.75" customHeight="1">
      <c r="A512" s="51"/>
      <c r="B512" s="41"/>
      <c r="C512" s="41"/>
      <c r="D512" s="41"/>
      <c r="E512" s="41"/>
      <c r="F512" s="41"/>
      <c r="G512" s="41"/>
      <c r="H512" s="41"/>
      <c r="I512" s="41"/>
      <c r="J512" s="41"/>
      <c r="K512" s="41"/>
      <c r="L512" s="50"/>
      <c r="M512" s="41"/>
      <c r="N512" s="41"/>
      <c r="O512" s="41"/>
      <c r="P512" s="41"/>
      <c r="Q512" s="41"/>
      <c r="R512" s="41"/>
      <c r="S512" s="41"/>
      <c r="T512" s="41"/>
      <c r="U512" s="41"/>
      <c r="V512" s="41"/>
      <c r="W512" s="41"/>
      <c r="X512" s="41"/>
      <c r="Y512" s="41"/>
      <c r="Z512" s="41"/>
    </row>
    <row r="513" spans="1:26" ht="12.75" customHeight="1">
      <c r="A513" s="51"/>
      <c r="B513" s="41"/>
      <c r="C513" s="41"/>
      <c r="D513" s="41"/>
      <c r="E513" s="41"/>
      <c r="F513" s="41"/>
      <c r="G513" s="41"/>
      <c r="H513" s="41"/>
      <c r="I513" s="41"/>
      <c r="J513" s="41"/>
      <c r="K513" s="41"/>
      <c r="L513" s="50"/>
      <c r="M513" s="41"/>
      <c r="N513" s="41"/>
      <c r="O513" s="41"/>
      <c r="P513" s="41"/>
      <c r="Q513" s="41"/>
      <c r="R513" s="41"/>
      <c r="S513" s="41"/>
      <c r="T513" s="41"/>
      <c r="U513" s="41"/>
      <c r="V513" s="41"/>
      <c r="W513" s="41"/>
      <c r="X513" s="41"/>
      <c r="Y513" s="41"/>
      <c r="Z513" s="41"/>
    </row>
    <row r="514" spans="1:26" ht="12.75" customHeight="1">
      <c r="A514" s="51"/>
      <c r="B514" s="41"/>
      <c r="C514" s="41"/>
      <c r="D514" s="41"/>
      <c r="E514" s="41"/>
      <c r="F514" s="41"/>
      <c r="G514" s="41"/>
      <c r="H514" s="41"/>
      <c r="I514" s="41"/>
      <c r="J514" s="41"/>
      <c r="K514" s="41"/>
      <c r="L514" s="50"/>
      <c r="M514" s="41"/>
      <c r="N514" s="41"/>
      <c r="O514" s="41"/>
      <c r="P514" s="41"/>
      <c r="Q514" s="41"/>
      <c r="R514" s="41"/>
      <c r="S514" s="41"/>
      <c r="T514" s="41"/>
      <c r="U514" s="41"/>
      <c r="V514" s="41"/>
      <c r="W514" s="41"/>
      <c r="X514" s="41"/>
      <c r="Y514" s="41"/>
      <c r="Z514" s="41"/>
    </row>
    <row r="515" spans="1:26" ht="12.75" customHeight="1">
      <c r="A515" s="51"/>
      <c r="B515" s="41"/>
      <c r="C515" s="41"/>
      <c r="D515" s="41"/>
      <c r="E515" s="41"/>
      <c r="F515" s="41"/>
      <c r="G515" s="41"/>
      <c r="H515" s="41"/>
      <c r="I515" s="41"/>
      <c r="J515" s="41"/>
      <c r="K515" s="41"/>
      <c r="L515" s="50"/>
      <c r="M515" s="41"/>
      <c r="N515" s="41"/>
      <c r="O515" s="41"/>
      <c r="P515" s="41"/>
      <c r="Q515" s="41"/>
      <c r="R515" s="41"/>
      <c r="S515" s="41"/>
      <c r="T515" s="41"/>
      <c r="U515" s="41"/>
      <c r="V515" s="41"/>
      <c r="W515" s="41"/>
      <c r="X515" s="41"/>
      <c r="Y515" s="41"/>
      <c r="Z515" s="41"/>
    </row>
    <row r="516" spans="1:26" ht="12.75" customHeight="1">
      <c r="A516" s="51"/>
      <c r="B516" s="41"/>
      <c r="C516" s="41"/>
      <c r="D516" s="41"/>
      <c r="E516" s="41"/>
      <c r="F516" s="41"/>
      <c r="G516" s="41"/>
      <c r="H516" s="41"/>
      <c r="I516" s="41"/>
      <c r="J516" s="41"/>
      <c r="K516" s="41"/>
      <c r="L516" s="50"/>
      <c r="M516" s="41"/>
      <c r="N516" s="41"/>
      <c r="O516" s="41"/>
      <c r="P516" s="41"/>
      <c r="Q516" s="41"/>
      <c r="R516" s="41"/>
      <c r="S516" s="41"/>
      <c r="T516" s="41"/>
      <c r="U516" s="41"/>
      <c r="V516" s="41"/>
      <c r="W516" s="41"/>
      <c r="X516" s="41"/>
      <c r="Y516" s="41"/>
      <c r="Z516" s="41"/>
    </row>
  </sheetData>
  <mergeCells count="1">
    <mergeCell ref="B1:L1"/>
  </mergeCells>
  <conditionalFormatting sqref="B2:B17">
    <cfRule type="containsText" dxfId="245" priority="10" operator="containsText" text="Ingrese el numero del item">
      <formula>NOT(ISERROR(SEARCH(("Ingrese el numero del item"),(B2))))</formula>
    </cfRule>
  </conditionalFormatting>
  <conditionalFormatting sqref="E2:E17">
    <cfRule type="containsText" dxfId="244" priority="11" operator="containsText" text="Ingrese la cantidad">
      <formula>NOT(ISERROR(SEARCH(("Ingrese la cantidad"),(E2))))</formula>
    </cfRule>
  </conditionalFormatting>
  <conditionalFormatting sqref="F2:G2 F3:H17">
    <cfRule type="cellIs" dxfId="243" priority="12" operator="equal">
      <formula>0</formula>
    </cfRule>
  </conditionalFormatting>
  <conditionalFormatting sqref="C2:D17">
    <cfRule type="cellIs" dxfId="242" priority="13" operator="equal">
      <formula>"No"</formula>
    </cfRule>
  </conditionalFormatting>
  <conditionalFormatting sqref="I3:J17">
    <cfRule type="notContainsBlanks" dxfId="241" priority="14">
      <formula>LEN(TRIM(I3))&gt;0</formula>
    </cfRule>
  </conditionalFormatting>
  <conditionalFormatting sqref="E2:E17">
    <cfRule type="cellIs" dxfId="240" priority="17" operator="equal">
      <formula>0</formula>
    </cfRule>
  </conditionalFormatting>
  <conditionalFormatting sqref="G2:J2">
    <cfRule type="cellIs" dxfId="239" priority="18" operator="equal">
      <formula>0</formula>
    </cfRule>
  </conditionalFormatting>
  <conditionalFormatting sqref="A3:A15">
    <cfRule type="expression" dxfId="238" priority="888">
      <formula>COUNTIF(A3:A518,A3)&gt;1</formula>
    </cfRule>
  </conditionalFormatting>
  <conditionalFormatting sqref="A2">
    <cfRule type="expression" dxfId="237" priority="889">
      <formula>COUNTIF(A2:A516,A2)&gt;1</formula>
    </cfRule>
  </conditionalFormatting>
  <conditionalFormatting sqref="A16:A17">
    <cfRule type="expression" dxfId="236" priority="890">
      <formula>COUNTIF(A16:A533,A16)&gt;1</formula>
    </cfRule>
  </conditionalFormatting>
  <printOptions horizontalCentered="1" verticalCentered="1"/>
  <pageMargins left="0.98425196850393704" right="0.98425196850393704" top="0.74803149606299213" bottom="0.74803149606299213" header="0" footer="0"/>
  <pageSetup orientation="portrait"/>
  <headerFooter>
    <oddFooter>&amp;LV1-22-07-22</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371EE-3A82-4A36-BA0E-E9E49EC5CEE5}">
  <sheetPr>
    <tabColor rgb="FF00FF00"/>
    <pageSetUpPr fitToPage="1"/>
  </sheetPr>
  <dimension ref="A1:Z534"/>
  <sheetViews>
    <sheetView topLeftCell="D18" workbookViewId="0">
      <selection activeCell="L36" sqref="L36"/>
    </sheetView>
  </sheetViews>
  <sheetFormatPr baseColWidth="10" defaultColWidth="12.5703125" defaultRowHeight="15" customHeight="1"/>
  <cols>
    <col min="1" max="1" width="19.28515625" customWidth="1"/>
    <col min="2" max="2" width="47.42578125" customWidth="1"/>
    <col min="3" max="3" width="16.42578125" customWidth="1"/>
    <col min="4" max="4" width="10.7109375" customWidth="1"/>
    <col min="5" max="5" width="18.140625" customWidth="1"/>
    <col min="6" max="6" width="19.42578125" customWidth="1"/>
    <col min="7" max="7" width="19.140625" customWidth="1"/>
    <col min="8" max="8" width="17.7109375" customWidth="1"/>
    <col min="9" max="9" width="11.7109375" customWidth="1"/>
    <col min="10" max="10" width="13.7109375" customWidth="1"/>
    <col min="11" max="11" width="25.7109375" customWidth="1"/>
    <col min="12" max="12" width="42.7109375" customWidth="1"/>
    <col min="13" max="13" width="12.42578125" customWidth="1"/>
    <col min="14" max="14" width="13.140625" customWidth="1"/>
    <col min="15" max="26" width="12.42578125" customWidth="1"/>
  </cols>
  <sheetData>
    <row r="1" spans="1:26" ht="105.75" customHeight="1">
      <c r="A1" s="40" t="s">
        <v>552</v>
      </c>
      <c r="B1" s="88" t="s">
        <v>596</v>
      </c>
      <c r="C1" s="86"/>
      <c r="D1" s="86"/>
      <c r="E1" s="86"/>
      <c r="F1" s="86"/>
      <c r="G1" s="86"/>
      <c r="H1" s="86"/>
      <c r="I1" s="86"/>
      <c r="J1" s="86"/>
      <c r="K1" s="86"/>
      <c r="L1" s="87"/>
      <c r="M1" s="41"/>
      <c r="N1" s="41"/>
      <c r="O1" s="41"/>
      <c r="P1" s="41"/>
      <c r="Q1" s="41"/>
      <c r="R1" s="41"/>
      <c r="S1" s="41"/>
      <c r="T1" s="41"/>
      <c r="U1" s="41"/>
      <c r="V1" s="41"/>
      <c r="W1" s="41"/>
      <c r="X1" s="41"/>
      <c r="Y1" s="41"/>
      <c r="Z1" s="41"/>
    </row>
    <row r="2" spans="1:26" ht="12.75" customHeight="1">
      <c r="A2" s="42" t="s">
        <v>553</v>
      </c>
      <c r="B2" s="43" t="s">
        <v>1</v>
      </c>
      <c r="C2" s="44" t="s">
        <v>554</v>
      </c>
      <c r="D2" s="44" t="s">
        <v>555</v>
      </c>
      <c r="E2" s="44" t="s">
        <v>556</v>
      </c>
      <c r="F2" s="44" t="s">
        <v>557</v>
      </c>
      <c r="G2" s="44" t="s">
        <v>558</v>
      </c>
      <c r="H2" s="44" t="s">
        <v>559</v>
      </c>
      <c r="I2" s="44" t="s">
        <v>560</v>
      </c>
      <c r="J2" s="44" t="s">
        <v>561</v>
      </c>
      <c r="K2" s="44" t="s">
        <v>562</v>
      </c>
      <c r="L2" s="44" t="s">
        <v>563</v>
      </c>
      <c r="M2" s="41"/>
      <c r="N2" s="41"/>
      <c r="O2" s="41"/>
      <c r="P2" s="41"/>
      <c r="Q2" s="41"/>
      <c r="R2" s="41"/>
      <c r="S2" s="41"/>
      <c r="T2" s="41"/>
      <c r="U2" s="41"/>
      <c r="V2" s="41"/>
      <c r="W2" s="41"/>
      <c r="X2" s="41"/>
      <c r="Y2" s="41"/>
      <c r="Z2" s="41"/>
    </row>
    <row r="3" spans="1:26" ht="195">
      <c r="A3" s="49">
        <v>147</v>
      </c>
      <c r="B3" s="60" t="str">
        <f>IF(AND(A3&gt;0,A3&lt;534),VLOOKUP(A3,FICHA_2024!$A$2:$B$534,2,0),"Ingrese el numero del item")</f>
        <v>Equipos cabeza móvil spot o wash. |Servicio de alquiler por 12 horas, contadas a partir del recibo a satisfacción de la entidad. //Incluye lo siguiente: Cabeza móvil spot de 700W.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v>
      </c>
      <c r="C3" s="56" t="s">
        <v>564</v>
      </c>
      <c r="D3" s="57" t="s">
        <v>565</v>
      </c>
      <c r="E3" s="46">
        <v>8</v>
      </c>
      <c r="F3" s="59">
        <f t="shared" ref="F3" si="0">IFERROR(H3/1.19,0)</f>
        <v>259322.89915966388</v>
      </c>
      <c r="G3" s="59">
        <f t="shared" ref="G3" si="1">IFERROR((H3-F3),"")</f>
        <v>49271.350840336119</v>
      </c>
      <c r="H3" s="58">
        <f>IFERROR(VLOOKUP(A3,FICHA_2024!$A$2:$F$531,5,0),0)</f>
        <v>308594.25</v>
      </c>
      <c r="I3" s="56" t="str">
        <f t="shared" ref="I3" si="2">IF(C3="Si","Ingrese el porcentaje","%")</f>
        <v>%</v>
      </c>
      <c r="J3" s="56" t="str">
        <f t="shared" ref="J3" si="3">IF(C3="Si",(H3*I3),"$0")</f>
        <v>$0</v>
      </c>
      <c r="K3" s="61">
        <f t="shared" ref="K3" si="4">IFERROR(IF(C3="Si",H3-J3,H3*E3),0)</f>
        <v>2468754</v>
      </c>
      <c r="L3" s="47"/>
      <c r="M3" s="41"/>
      <c r="N3" s="41"/>
      <c r="O3" s="41"/>
      <c r="P3" s="41"/>
      <c r="Q3" s="41"/>
      <c r="R3" s="41"/>
      <c r="S3" s="41"/>
      <c r="T3" s="41"/>
      <c r="U3" s="41"/>
      <c r="V3" s="41"/>
      <c r="W3" s="41"/>
      <c r="X3" s="41"/>
      <c r="Y3" s="41"/>
      <c r="Z3" s="41"/>
    </row>
    <row r="4" spans="1:26" ht="165">
      <c r="A4" s="49">
        <v>151</v>
      </c>
      <c r="B4" s="60" t="str">
        <f>IF(AND(A4&gt;0,A4&lt;534),VLOOKUP(A4,FICHA_2024!$A$2:$B$534,2,0),"Ingrese el numero del item")</f>
        <v>Minibruto. Servicio de alquiler por 12 horas, contadas a partir del recibo a satisfacción de la entidad. // 1 x 6 - potencia 5200W.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v>
      </c>
      <c r="C4" s="56" t="s">
        <v>564</v>
      </c>
      <c r="D4" s="57" t="s">
        <v>565</v>
      </c>
      <c r="E4" s="46">
        <v>2</v>
      </c>
      <c r="F4" s="59">
        <f t="shared" ref="F4:F34" si="5">IFERROR(H4/1.19,0)</f>
        <v>220588.8655462185</v>
      </c>
      <c r="G4" s="59">
        <f t="shared" ref="G4:G34" si="6">IFERROR((H4-F4),"")</f>
        <v>41911.884453781502</v>
      </c>
      <c r="H4" s="58">
        <f>IFERROR(VLOOKUP(A4,FICHA_2024!$A$2:$F$531,5,0),0)</f>
        <v>262500.75</v>
      </c>
      <c r="I4" s="56" t="str">
        <f t="shared" ref="I4:I34" si="7">IF(C4="Si","Ingrese el porcentaje","%")</f>
        <v>%</v>
      </c>
      <c r="J4" s="56" t="str">
        <f t="shared" ref="J4:J34" si="8">IF(C4="Si",(H4*I4),"$0")</f>
        <v>$0</v>
      </c>
      <c r="K4" s="61">
        <f t="shared" ref="K4:K34" si="9">IFERROR(IF(C4="Si",H4-J4,H4*E4),0)</f>
        <v>525001.5</v>
      </c>
      <c r="L4" s="48"/>
      <c r="M4" s="41"/>
      <c r="N4" s="41"/>
      <c r="O4" s="41"/>
      <c r="P4" s="41"/>
      <c r="Q4" s="41"/>
      <c r="R4" s="41"/>
      <c r="S4" s="41"/>
      <c r="T4" s="41"/>
      <c r="U4" s="41"/>
      <c r="V4" s="41"/>
      <c r="W4" s="41"/>
      <c r="X4" s="41"/>
      <c r="Y4" s="41"/>
      <c r="Z4" s="41"/>
    </row>
    <row r="5" spans="1:26" ht="165">
      <c r="A5" s="49">
        <v>141</v>
      </c>
      <c r="B5" s="60" t="str">
        <f>IF(AND(A5&gt;0,A5&lt;534),VLOOKUP(A5,FICHA_2024!$A$2:$B$534,2,0),"Ingrese el numero del item")</f>
        <v>Par Led. Servicio de alquiler por 12 horas, contadas a partir del recibo a satisfacción de la entidad. Par Led. RGBWY.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v>
      </c>
      <c r="C5" s="56" t="s">
        <v>564</v>
      </c>
      <c r="D5" s="57" t="s">
        <v>565</v>
      </c>
      <c r="E5" s="46">
        <v>10</v>
      </c>
      <c r="F5" s="59">
        <f t="shared" si="5"/>
        <v>47215.336134453784</v>
      </c>
      <c r="G5" s="59">
        <f t="shared" si="6"/>
        <v>8970.9138655462157</v>
      </c>
      <c r="H5" s="58">
        <f>IFERROR(VLOOKUP(A5,FICHA_2024!$A$2:$F$531,5,0),0)</f>
        <v>56186.25</v>
      </c>
      <c r="I5" s="56" t="str">
        <f t="shared" si="7"/>
        <v>%</v>
      </c>
      <c r="J5" s="56" t="str">
        <f t="shared" si="8"/>
        <v>$0</v>
      </c>
      <c r="K5" s="61">
        <f t="shared" si="9"/>
        <v>561862.5</v>
      </c>
      <c r="L5" s="48"/>
      <c r="M5" s="41"/>
      <c r="N5" s="41"/>
      <c r="O5" s="41"/>
      <c r="P5" s="41"/>
      <c r="Q5" s="41"/>
      <c r="R5" s="41"/>
      <c r="S5" s="41"/>
      <c r="T5" s="41"/>
      <c r="U5" s="41"/>
      <c r="V5" s="41"/>
      <c r="W5" s="41"/>
      <c r="X5" s="41"/>
      <c r="Y5" s="41"/>
      <c r="Z5" s="41"/>
    </row>
    <row r="6" spans="1:26" ht="195">
      <c r="A6" s="49">
        <v>161</v>
      </c>
      <c r="B6" s="60" t="str">
        <f>IF(AND(A6&gt;0,A6&lt;534),VLOOKUP(A6,FICHA_2024!$A$2:$B$534,2,0),"Ingrese el numero del item")</f>
        <v>Iluminación móvil. Servicio de alquiler por 8 horas, contadas a partir del recibo a satisfacción de la entidad. // Consola de iluminación con salidas compatibles con protocolo DMX, ethernet y cable de poder
 Dicho servicio incluye cableado para su funcionamiento (señal y energía), anclajes El servicio incluye transporte, instalación en el lugar y horario especificados por la FUGA para garantizar su correcta puesta en funcionamiento. Asimismo, al finalizar el período de alquiler, se llevará a cabo su desinstalación y retirada.</v>
      </c>
      <c r="C6" s="56" t="s">
        <v>564</v>
      </c>
      <c r="D6" s="57" t="s">
        <v>565</v>
      </c>
      <c r="E6" s="46">
        <v>1</v>
      </c>
      <c r="F6" s="59">
        <f t="shared" si="5"/>
        <v>871583.82352941181</v>
      </c>
      <c r="G6" s="59">
        <f t="shared" si="6"/>
        <v>165600.92647058819</v>
      </c>
      <c r="H6" s="58">
        <f>IFERROR(VLOOKUP(A6,FICHA_2024!$A$2:$F$531,5,0),0)</f>
        <v>1037184.75</v>
      </c>
      <c r="I6" s="56" t="str">
        <f t="shared" si="7"/>
        <v>%</v>
      </c>
      <c r="J6" s="56" t="str">
        <f t="shared" si="8"/>
        <v>$0</v>
      </c>
      <c r="K6" s="61">
        <f t="shared" si="9"/>
        <v>1037184.75</v>
      </c>
      <c r="L6" s="48"/>
      <c r="M6" s="41"/>
      <c r="N6" s="41"/>
      <c r="O6" s="41"/>
      <c r="P6" s="41"/>
      <c r="Q6" s="41"/>
      <c r="R6" s="41"/>
      <c r="S6" s="41"/>
      <c r="T6" s="41"/>
      <c r="U6" s="41"/>
      <c r="V6" s="41"/>
      <c r="W6" s="41"/>
      <c r="X6" s="41"/>
      <c r="Y6" s="41"/>
      <c r="Z6" s="41"/>
    </row>
    <row r="7" spans="1:26" ht="255">
      <c r="A7" s="49">
        <v>127</v>
      </c>
      <c r="B7" s="60" t="str">
        <f>IF(AND(A7&gt;0,A7&lt;534),VLOOKUP(A7,FICHA_2024!$A$2:$B$534,2,0),"Ingrese el numero del item")</f>
        <v>Extensiones eléctricas. Servicio de alquiler por 12 horas, contadas a partir del recibo a satisfacción de la entidad // Alquiler Extensión Negra P/T 3 Toma Corrientes Nema 5 - 15 macho y hembra. minimo 30 metros.
 .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 Debe contar con operario que acompañe la instalacion, operacion durante la actividad o evento y desmontaje.</v>
      </c>
      <c r="C7" s="56" t="s">
        <v>564</v>
      </c>
      <c r="D7" s="57" t="s">
        <v>565</v>
      </c>
      <c r="E7" s="46">
        <v>30</v>
      </c>
      <c r="F7" s="59">
        <f t="shared" si="5"/>
        <v>100171.63865546219</v>
      </c>
      <c r="G7" s="59">
        <f t="shared" si="6"/>
        <v>19032.611344537814</v>
      </c>
      <c r="H7" s="58">
        <f>IFERROR(VLOOKUP(A7,FICHA_2024!$A$2:$F$531,5,0),0)</f>
        <v>119204.25</v>
      </c>
      <c r="I7" s="56" t="str">
        <f t="shared" si="7"/>
        <v>%</v>
      </c>
      <c r="J7" s="56" t="str">
        <f t="shared" si="8"/>
        <v>$0</v>
      </c>
      <c r="K7" s="61">
        <f t="shared" si="9"/>
        <v>3576127.5</v>
      </c>
      <c r="L7" s="48"/>
      <c r="M7" s="41"/>
      <c r="N7" s="41"/>
      <c r="O7" s="41"/>
      <c r="P7" s="41"/>
      <c r="Q7" s="41"/>
      <c r="R7" s="41"/>
      <c r="S7" s="41"/>
      <c r="T7" s="41"/>
      <c r="U7" s="41"/>
      <c r="V7" s="41"/>
      <c r="W7" s="41"/>
      <c r="X7" s="41"/>
      <c r="Y7" s="41"/>
      <c r="Z7" s="41"/>
    </row>
    <row r="8" spans="1:26" ht="409.5">
      <c r="A8" s="49">
        <v>130</v>
      </c>
      <c r="B8" s="60" t="str">
        <f>IF(AND(A8&gt;0,A8&lt;534),VLOOKUP(A8,FICHA_2024!$A$2:$B$534,2,0),"Ingrese el numero del item")</f>
        <v>Generador eléctrico. Servicio de alquiler por 8 horas, contadas a partir del recibo a satisfacción de la entidad. // Alquiler de generador a gasolina de 15 KW continuos trifásica, debe contar con personal idóneo para su manejo y su perfecto funcionamiento durante pruebas y días de eventos. Debe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instrumentos e interruptor termo magnético, silenciador y breaker. Todos los elementos deben incluir los respectivos accesorios (parciales, bajantes, cajas de distribución (distro con salidas tomacorriente de 120V y 220V), herramientas, elementos de protección y seguridad industrial, sistema de aterrizaje, etc). Deberá contar con extintores en vehículo y planta. Todo el cableado utilizado deberá estar en perfectas condiciones de instalación teniendo en cuenta las normas de seguridad y que funcione de manera correcta a una distancia mínima de 30m.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v>
      </c>
      <c r="C8" s="56" t="s">
        <v>564</v>
      </c>
      <c r="D8" s="57" t="s">
        <v>565</v>
      </c>
      <c r="E8" s="46">
        <v>2</v>
      </c>
      <c r="F8" s="59">
        <f t="shared" ref="F8" si="10">IFERROR(H8/1.19,0)</f>
        <v>761202.73109243705</v>
      </c>
      <c r="G8" s="59">
        <f t="shared" ref="G8" si="11">IFERROR((H8-F8),"")</f>
        <v>144628.51890756295</v>
      </c>
      <c r="H8" s="58">
        <f>IFERROR(VLOOKUP(A8,FICHA_2024!$A$2:$F$531,5,0),0)</f>
        <v>905831.25</v>
      </c>
      <c r="I8" s="56" t="str">
        <f t="shared" ref="I8" si="12">IF(C8="Si","Ingrese el porcentaje","%")</f>
        <v>%</v>
      </c>
      <c r="J8" s="56" t="str">
        <f t="shared" ref="J8" si="13">IF(C8="Si",(H8*I8),"$0")</f>
        <v>$0</v>
      </c>
      <c r="K8" s="61">
        <f t="shared" ref="K8" si="14">IFERROR(IF(C8="Si",H8-J8,H8*E8),0)</f>
        <v>1811662.5</v>
      </c>
      <c r="L8" s="48"/>
      <c r="M8" s="41"/>
      <c r="N8" s="41"/>
      <c r="O8" s="41"/>
      <c r="P8" s="41"/>
      <c r="Q8" s="41"/>
      <c r="R8" s="41"/>
      <c r="S8" s="41"/>
      <c r="T8" s="41"/>
      <c r="U8" s="41"/>
      <c r="V8" s="41"/>
      <c r="W8" s="41"/>
      <c r="X8" s="41"/>
      <c r="Y8" s="41"/>
      <c r="Z8" s="41"/>
    </row>
    <row r="9" spans="1:26" ht="210">
      <c r="A9" s="49">
        <v>168</v>
      </c>
      <c r="B9" s="60" t="str">
        <f>IF(AND(A9&gt;0,A9&lt;534),VLOOKUP(A9,FICHA_2024!$A$2:$B$534,2,0),"Ingrese el numero del item")</f>
        <v>Módulos de video. Servicio de alquiler por 12 horas, contadas a partir del recibo a satisfacción de la entidad. // Alquiler de módulo de pantalla LED de 56cm x 56cm x 8cm pixel pitch 3.91mm + cableado para su funcionamiento (señales y poder) + estructura y anclajes para instalar todos los equipos.
  El servicio incluye transporte, instalación en el lugar y horario especificados por la FUGA para garantizar su correcta puesta en funcionamiento. Asimismo, al finalizar el período de alquiler, se llevará a cabo su desinstalación y retirada.</v>
      </c>
      <c r="C9" s="56" t="s">
        <v>564</v>
      </c>
      <c r="D9" s="57" t="s">
        <v>565</v>
      </c>
      <c r="E9" s="46">
        <v>30</v>
      </c>
      <c r="F9" s="59">
        <f t="shared" si="5"/>
        <v>265764.70588235295</v>
      </c>
      <c r="G9" s="59">
        <f t="shared" si="6"/>
        <v>50495.294117647049</v>
      </c>
      <c r="H9" s="58">
        <f>IFERROR(VLOOKUP(A9,FICHA_2024!$A$2:$F$531,5,0),0)</f>
        <v>316260</v>
      </c>
      <c r="I9" s="56" t="str">
        <f t="shared" si="7"/>
        <v>%</v>
      </c>
      <c r="J9" s="56" t="str">
        <f t="shared" si="8"/>
        <v>$0</v>
      </c>
      <c r="K9" s="61">
        <f t="shared" si="9"/>
        <v>9487800</v>
      </c>
      <c r="L9" s="48"/>
      <c r="M9" s="41"/>
      <c r="N9" s="41"/>
      <c r="O9" s="41"/>
      <c r="P9" s="41"/>
      <c r="Q9" s="41"/>
      <c r="R9" s="41"/>
      <c r="S9" s="41"/>
      <c r="T9" s="41"/>
      <c r="U9" s="41"/>
      <c r="V9" s="41"/>
      <c r="W9" s="41"/>
      <c r="X9" s="41"/>
      <c r="Y9" s="41"/>
      <c r="Z9" s="41"/>
    </row>
    <row r="10" spans="1:26" ht="180">
      <c r="A10" s="49">
        <v>198</v>
      </c>
      <c r="B10" s="60" t="str">
        <f>IF(AND(A10&gt;0,A10&lt;534),VLOOKUP(A10,FICHA_2024!$A$2:$B$534,2,0),"Ingrese el numero del item")</f>
        <v>Un puesto fijo digital HD para el funcionamiento del sistema, Cableado necesario, Señal de Entrada en Video: Súper video, video compuesto, HDTV, RGB, S-VHS, NTSC/PAL, PC VGA, USB, RCA. Amplificador/Distribuidor de Señal. Sistema de Reproducción y Mezcla de Video Multiformato (dvd, betacam, vhs, mini dv). Línea Salida Estéreo para Reproducción de Audio. Monitor de Video de minimo 14”, Cámara de Video para Circuito Cerrado de T.V., incluye personal.</v>
      </c>
      <c r="C10" s="56" t="s">
        <v>564</v>
      </c>
      <c r="D10" s="57" t="s">
        <v>565</v>
      </c>
      <c r="E10" s="46">
        <v>1</v>
      </c>
      <c r="F10" s="59">
        <f t="shared" si="5"/>
        <v>1448433.4033613447</v>
      </c>
      <c r="G10" s="59">
        <f t="shared" si="6"/>
        <v>275202.34663865529</v>
      </c>
      <c r="H10" s="58">
        <f>IFERROR(VLOOKUP(A10,FICHA_2024!$A$2:$F$531,5,0),0)</f>
        <v>1723635.75</v>
      </c>
      <c r="I10" s="56" t="str">
        <f t="shared" si="7"/>
        <v>%</v>
      </c>
      <c r="J10" s="56" t="str">
        <f t="shared" si="8"/>
        <v>$0</v>
      </c>
      <c r="K10" s="61">
        <f t="shared" si="9"/>
        <v>1723635.75</v>
      </c>
      <c r="L10" s="48"/>
      <c r="M10" s="41"/>
      <c r="N10" s="41"/>
      <c r="O10" s="41"/>
      <c r="P10" s="41"/>
      <c r="Q10" s="41"/>
      <c r="R10" s="41"/>
      <c r="S10" s="41"/>
      <c r="T10" s="41"/>
      <c r="U10" s="41"/>
      <c r="V10" s="41"/>
      <c r="W10" s="41"/>
      <c r="X10" s="41"/>
      <c r="Y10" s="41"/>
      <c r="Z10" s="41"/>
    </row>
    <row r="11" spans="1:26" ht="210">
      <c r="A11" s="49">
        <v>222</v>
      </c>
      <c r="B11" s="60" t="str">
        <f>IF(AND(A11&gt;0,A11&lt;534),VLOOKUP(A11,FICHA_2024!$A$2:$B$534,2,0),"Ingrese el numero del item")</f>
        <v>Truss. Servicio de alquiler por 24 horas, contadas a partir del recibo a satisfacción de la entidad. // Alquiler Sistema de truss de 3 Metros de largo por 40 cm de alto y 40 cm de ancho Peso 27.5 Kg. Diámetro principal del tubo: 50mm. Debe incluir pines y trompos para montaje // Peso 27.5 Kg. Diámetro principal del tubo: 50mm
 . El servicio incluye transporte, instalación en el lugar y horario especificados por la FUGA para garantizar su correcta puesta en funcionamiento. Asimismo, al finalizar el período de alquiler, se llevará a cabo su desinstalación y retirada.</v>
      </c>
      <c r="C11" s="56" t="s">
        <v>564</v>
      </c>
      <c r="D11" s="57" t="s">
        <v>565</v>
      </c>
      <c r="E11" s="46">
        <v>8</v>
      </c>
      <c r="F11" s="59">
        <f t="shared" si="5"/>
        <v>220588.8655462185</v>
      </c>
      <c r="G11" s="59">
        <f t="shared" si="6"/>
        <v>41911.884453781502</v>
      </c>
      <c r="H11" s="58">
        <f>IFERROR(VLOOKUP(A11,FICHA_2024!$A$2:$F$531,5,0),0)</f>
        <v>262500.75</v>
      </c>
      <c r="I11" s="56" t="str">
        <f t="shared" si="7"/>
        <v>%</v>
      </c>
      <c r="J11" s="56" t="str">
        <f t="shared" si="8"/>
        <v>$0</v>
      </c>
      <c r="K11" s="61">
        <f t="shared" si="9"/>
        <v>2100006</v>
      </c>
      <c r="L11" s="48"/>
      <c r="M11" s="41"/>
      <c r="N11" s="41"/>
      <c r="O11" s="41"/>
      <c r="P11" s="41"/>
      <c r="Q11" s="41"/>
      <c r="R11" s="41"/>
      <c r="S11" s="41"/>
      <c r="T11" s="41"/>
      <c r="U11" s="41"/>
      <c r="V11" s="41"/>
      <c r="W11" s="41"/>
      <c r="X11" s="41"/>
      <c r="Y11" s="41"/>
      <c r="Z11" s="41"/>
    </row>
    <row r="12" spans="1:26" ht="409.5">
      <c r="A12" s="49">
        <v>121</v>
      </c>
      <c r="B12" s="60" t="str">
        <f>IF(AND(A12&gt;0,A12&lt;534),VLOOKUP(A12,FICHA_2024!$A$2:$B$534,2,0),"Ingrese el numero del item")</f>
        <v>Paquete 4 de sonido. Servicio de alquiler por 12 horas, contadas a partir del recibo a satisfacción de la entidad. //Incluye lo siguiente: 8 micrófonos Tipo Vocal (Ítem 83) - 16 micrófonos Tipo instrumental (Ítem 91) - 12 Cajas Line Array - 6 parlantes subwoofer - 6 cabinas activas (Ítem 53) - 1 Consola Digital de 48 Canales con sistema de control remoto vía ipad (item 75) - 10 Cajas Directas (Ítem 103) - 6 Micrófonos inalámbricos de mano (Ítem 97) - 6 módulos de monitoreo In Ear inalámbricos (Ítem 99) - 1 Computador portatil - 1 Protector de voltaje (Ítem 78) - 1 Sistema de Snake que cubra las entradas y salidas de la consola (Longitud según caso) con sus respectivos pasacables- 1 Planta para suplir las necesidades eléctricas del sistema.
  El servicio incluye transporte,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v>
      </c>
      <c r="C12" s="56" t="s">
        <v>564</v>
      </c>
      <c r="D12" s="57" t="s">
        <v>565</v>
      </c>
      <c r="E12" s="46">
        <v>1</v>
      </c>
      <c r="F12" s="59">
        <f t="shared" si="5"/>
        <v>11293898.949579833</v>
      </c>
      <c r="G12" s="59">
        <f t="shared" si="6"/>
        <v>2145840.8004201669</v>
      </c>
      <c r="H12" s="58">
        <f>IFERROR(VLOOKUP(A12,FICHA_2024!$A$2:$F$531,5,0),0)</f>
        <v>13439739.75</v>
      </c>
      <c r="I12" s="56" t="str">
        <f t="shared" si="7"/>
        <v>%</v>
      </c>
      <c r="J12" s="56" t="str">
        <f t="shared" si="8"/>
        <v>$0</v>
      </c>
      <c r="K12" s="61">
        <f t="shared" si="9"/>
        <v>13439739.75</v>
      </c>
      <c r="L12" s="48"/>
      <c r="M12" s="41"/>
      <c r="N12" s="41"/>
      <c r="O12" s="41"/>
      <c r="P12" s="41"/>
      <c r="Q12" s="41"/>
      <c r="R12" s="41"/>
      <c r="S12" s="41"/>
      <c r="T12" s="41"/>
      <c r="U12" s="41"/>
      <c r="V12" s="41"/>
      <c r="W12" s="41"/>
      <c r="X12" s="41"/>
      <c r="Y12" s="41"/>
      <c r="Z12" s="41"/>
    </row>
    <row r="13" spans="1:26" ht="195">
      <c r="A13" s="49">
        <v>39</v>
      </c>
      <c r="B13" s="60" t="str">
        <f>IF(AND(A13&gt;0,A13&lt;534),VLOOKUP(A13,FICHA_2024!$A$2:$B$534,2,0),"Ingrese el numero del item")</f>
        <v>Tornamesas. Servicio de alquiler por 12 horas, contadas a partir del recibo a satisfacción de la entidad. // Incluye lo siguiente: Dos unidades de tornamesa profesional para DJ (Incluye agujas)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v>
      </c>
      <c r="C13" s="56" t="s">
        <v>564</v>
      </c>
      <c r="D13" s="57" t="s">
        <v>565</v>
      </c>
      <c r="E13" s="46">
        <v>3</v>
      </c>
      <c r="F13" s="59">
        <f t="shared" si="5"/>
        <v>289694.74789915967</v>
      </c>
      <c r="G13" s="59">
        <f t="shared" si="6"/>
        <v>55042.002100840327</v>
      </c>
      <c r="H13" s="58">
        <f>IFERROR(VLOOKUP(A13,FICHA_2024!$A$2:$F$531,5,0),0)</f>
        <v>344736.75</v>
      </c>
      <c r="I13" s="56" t="str">
        <f t="shared" si="7"/>
        <v>%</v>
      </c>
      <c r="J13" s="56" t="str">
        <f t="shared" si="8"/>
        <v>$0</v>
      </c>
      <c r="K13" s="61">
        <f t="shared" si="9"/>
        <v>1034210.25</v>
      </c>
      <c r="L13" s="48"/>
      <c r="M13" s="41"/>
      <c r="N13" s="41"/>
      <c r="O13" s="41"/>
      <c r="P13" s="41"/>
      <c r="Q13" s="41"/>
      <c r="R13" s="41"/>
      <c r="S13" s="41"/>
      <c r="T13" s="41"/>
      <c r="U13" s="41"/>
      <c r="V13" s="41"/>
      <c r="W13" s="41"/>
      <c r="X13" s="41"/>
      <c r="Y13" s="41"/>
      <c r="Z13" s="41"/>
    </row>
    <row r="14" spans="1:26" ht="180">
      <c r="A14" s="49">
        <v>41</v>
      </c>
      <c r="B14" s="60" t="str">
        <f>IF(AND(A14&gt;0,A14&lt;534),VLOOKUP(A14,FICHA_2024!$A$2:$B$534,2,0),"Ingrese el numero del item")</f>
        <v>Mixer para tornamesas. Servicio de alquiler por 12 horas, contadas a partir del recibo a satisfacción de la entidad // Incluye lo siguiente: Profesional para DJ con salidas XLR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v>
      </c>
      <c r="C14" s="56" t="s">
        <v>564</v>
      </c>
      <c r="D14" s="57" t="s">
        <v>565</v>
      </c>
      <c r="E14" s="46">
        <v>3</v>
      </c>
      <c r="F14" s="59">
        <f t="shared" ref="F14" si="15">IFERROR(H14/1.19,0)</f>
        <v>244890.12605042019</v>
      </c>
      <c r="G14" s="59">
        <f t="shared" ref="G14" si="16">IFERROR((H14-F14),"")</f>
        <v>46529.123949579807</v>
      </c>
      <c r="H14" s="58">
        <f>IFERROR(VLOOKUP(A14,FICHA_2024!$A$2:$F$531,5,0),0)</f>
        <v>291419.25</v>
      </c>
      <c r="I14" s="56" t="str">
        <f t="shared" ref="I14" si="17">IF(C14="Si","Ingrese el porcentaje","%")</f>
        <v>%</v>
      </c>
      <c r="J14" s="56" t="str">
        <f t="shared" ref="J14" si="18">IF(C14="Si",(H14*I14),"$0")</f>
        <v>$0</v>
      </c>
      <c r="K14" s="61">
        <f t="shared" ref="K14" si="19">IFERROR(IF(C14="Si",H14-J14,H14*E14),0)</f>
        <v>874257.75</v>
      </c>
      <c r="L14" s="48"/>
      <c r="M14" s="41"/>
      <c r="N14" s="41"/>
      <c r="O14" s="41"/>
      <c r="P14" s="41"/>
      <c r="Q14" s="41"/>
      <c r="R14" s="41"/>
      <c r="S14" s="41"/>
      <c r="T14" s="41"/>
      <c r="U14" s="41"/>
      <c r="V14" s="41"/>
      <c r="W14" s="41"/>
      <c r="X14" s="41"/>
      <c r="Y14" s="41"/>
      <c r="Z14" s="41"/>
    </row>
    <row r="15" spans="1:26" ht="330">
      <c r="A15" s="49">
        <v>45</v>
      </c>
      <c r="B15" s="60" t="str">
        <f>IF(AND(A15&gt;0,A15&lt;534),VLOOKUP(A15,FICHA_2024!$A$2:$B$534,2,0),"Ingrese el numero del item")</f>
        <v>Paquete instrumentos 1. Servicio de alquiler por 12 horas, contadas a partir del recibo a satisfacción de la entidad. // Compuesto por: Una (1) batería completa (Ítem 1) + dos (2) amplificadores de guitarra compuesto por dos (2) cabezotes y dos (2) cabinas (Ítem 5) + Amplificador para bajo compuesto por cabezote y cabina (Ítem 9) + un (1) teclado profesional de minimo 7 octavas (Ítem 13) + un (1) set de congas con base (Ítem 19)+ un (1) bongó con base (Ítem 21)+ un (1) juego de timbales con base (Ítem 23).
  El servicio incluye transporte, instalación en el lugar y horario especificados por la FUGA para garantizar su correcta puesta en funcionamiento. Asimismo, al finalizar el período de alquiler, se llevará a cabo su desinstalación y retirada.
 Se deben incluir cada uno de los complementos listados en la descripción de cada uno de los ítems que componen este paquete.</v>
      </c>
      <c r="C15" s="56" t="s">
        <v>564</v>
      </c>
      <c r="D15" s="57" t="s">
        <v>565</v>
      </c>
      <c r="E15" s="46">
        <v>1</v>
      </c>
      <c r="F15" s="59">
        <f t="shared" si="5"/>
        <v>2294118.2773109246</v>
      </c>
      <c r="G15" s="59">
        <f t="shared" si="6"/>
        <v>435882.4726890754</v>
      </c>
      <c r="H15" s="58">
        <f>IFERROR(VLOOKUP(A15,FICHA_2024!$A$2:$F$531,5,0),0)</f>
        <v>2730000.75</v>
      </c>
      <c r="I15" s="56" t="str">
        <f t="shared" si="7"/>
        <v>%</v>
      </c>
      <c r="J15" s="56" t="str">
        <f t="shared" si="8"/>
        <v>$0</v>
      </c>
      <c r="K15" s="61">
        <f t="shared" si="9"/>
        <v>2730000.75</v>
      </c>
      <c r="L15" s="48"/>
      <c r="M15" s="41"/>
      <c r="N15" s="41"/>
      <c r="O15" s="41"/>
      <c r="P15" s="41"/>
      <c r="Q15" s="41"/>
      <c r="R15" s="41"/>
      <c r="S15" s="41"/>
      <c r="T15" s="41"/>
      <c r="U15" s="41"/>
      <c r="V15" s="41"/>
      <c r="W15" s="41"/>
      <c r="X15" s="41"/>
      <c r="Y15" s="41"/>
      <c r="Z15" s="41"/>
    </row>
    <row r="16" spans="1:26" ht="330">
      <c r="A16" s="49">
        <v>202</v>
      </c>
      <c r="B16" s="60" t="str">
        <f>IF(AND(A16&gt;0,A16&lt;534),VLOOKUP(A16,FICHA_2024!$A$2:$B$534,2,0),"Ingrese el numero del item")</f>
        <v>Infraestructura (Tarima). Servicio de alquiler por 24 horas, contadas a partir del recibo a satisfacción de la entidad una vez su instalación haya finalizado. // Alquiler de tarima de 9 Metros x 6 Metros a una altura 1.50 de Metros + 1 área de trabajo de 3,00 x 3,00 Metros + dos escaleras con barandas. La tarima deberá contar con superficies totalmente lisa y nivelada, los módulos deberán encajar unos con otros y estar en perfectas condiciones en todas sus uniones, sin huecos.
  El servicio incluye transporte, instalación en el lugar y horario especificados por la FUGA para garantizar su correcta puesta en funcionamiento. Asimismo, al finalizar el período de alquiler, se llevará a cabo su desinstalación y retirada.
 NOTA : el personal que disponga el contratista para el montaje y desmontaje, deberá certificar trabajo en alturas, en caso aplique y haya lugar</v>
      </c>
      <c r="C16" s="56" t="s">
        <v>564</v>
      </c>
      <c r="D16" s="57" t="s">
        <v>565</v>
      </c>
      <c r="E16" s="46">
        <v>1</v>
      </c>
      <c r="F16" s="59">
        <f t="shared" ref="F16:F18" si="20">IFERROR(H16/1.19,0)</f>
        <v>1515022.6890756304</v>
      </c>
      <c r="G16" s="59">
        <f t="shared" ref="G16:G18" si="21">IFERROR((H16-F16),"")</f>
        <v>287854.31092436961</v>
      </c>
      <c r="H16" s="58">
        <f>IFERROR(VLOOKUP(A16,FICHA_2024!$A$2:$F$531,5,0),0)</f>
        <v>1802877</v>
      </c>
      <c r="I16" s="56" t="str">
        <f t="shared" ref="I16:I18" si="22">IF(C16="Si","Ingrese el porcentaje","%")</f>
        <v>%</v>
      </c>
      <c r="J16" s="56" t="str">
        <f t="shared" ref="J16:J18" si="23">IF(C16="Si",(H16*I16),"$0")</f>
        <v>$0</v>
      </c>
      <c r="K16" s="61">
        <f t="shared" ref="K16:K18" si="24">IFERROR(IF(C16="Si",H16-J16,H16*E16),0)</f>
        <v>1802877</v>
      </c>
      <c r="L16" s="48"/>
      <c r="M16" s="41"/>
      <c r="N16" s="41"/>
      <c r="O16" s="41"/>
      <c r="P16" s="41"/>
      <c r="Q16" s="41"/>
      <c r="R16" s="41"/>
      <c r="S16" s="41"/>
      <c r="T16" s="41"/>
      <c r="U16" s="41"/>
      <c r="V16" s="41"/>
      <c r="W16" s="41"/>
      <c r="X16" s="41"/>
      <c r="Y16" s="41"/>
      <c r="Z16" s="41"/>
    </row>
    <row r="17" spans="1:26" ht="45">
      <c r="A17" s="49">
        <v>324</v>
      </c>
      <c r="B17" s="60" t="str">
        <f>IF(AND(A17&gt;0,A17&lt;534),VLOOKUP(A17,FICHA_2024!$A$2:$B$534,2,0),"Ingrese el numero del item")</f>
        <v>Ingeniero de Sonido Profesional Universitario en ingeniería de sonido // servicio – 1 a 12 horas</v>
      </c>
      <c r="C17" s="56" t="s">
        <v>564</v>
      </c>
      <c r="D17" s="57" t="s">
        <v>565</v>
      </c>
      <c r="E17" s="46">
        <v>1</v>
      </c>
      <c r="F17" s="59">
        <f t="shared" si="20"/>
        <v>845260.71428571432</v>
      </c>
      <c r="G17" s="59">
        <f t="shared" si="21"/>
        <v>160599.53571428568</v>
      </c>
      <c r="H17" s="58">
        <f>IFERROR(VLOOKUP(A17,FICHA_2024!$A$2:$F$531,5,0),0)</f>
        <v>1005860.25</v>
      </c>
      <c r="I17" s="56" t="str">
        <f t="shared" si="22"/>
        <v>%</v>
      </c>
      <c r="J17" s="56" t="str">
        <f t="shared" si="23"/>
        <v>$0</v>
      </c>
      <c r="K17" s="61">
        <f t="shared" si="24"/>
        <v>1005860.25</v>
      </c>
      <c r="L17" s="48"/>
      <c r="M17" s="41"/>
      <c r="N17" s="41"/>
      <c r="O17" s="41"/>
      <c r="P17" s="41"/>
      <c r="Q17" s="41"/>
      <c r="R17" s="41"/>
      <c r="S17" s="41"/>
      <c r="T17" s="41"/>
      <c r="U17" s="41"/>
      <c r="V17" s="41"/>
      <c r="W17" s="41"/>
      <c r="X17" s="41"/>
      <c r="Y17" s="41"/>
      <c r="Z17" s="41"/>
    </row>
    <row r="18" spans="1:26" ht="30">
      <c r="A18" s="49">
        <v>321</v>
      </c>
      <c r="B18" s="60" t="str">
        <f>IF(AND(A18&gt;0,A18&lt;534),VLOOKUP(A18,FICHA_2024!$A$2:$B$534,2,0),"Ingrese el numero del item")</f>
        <v>Personal Técnico Especializado en escenario (Roadie) // servicio 1 a 12 horas</v>
      </c>
      <c r="C18" s="56" t="s">
        <v>564</v>
      </c>
      <c r="D18" s="57" t="s">
        <v>565</v>
      </c>
      <c r="E18" s="46">
        <v>2</v>
      </c>
      <c r="F18" s="59">
        <f t="shared" si="20"/>
        <v>666081.93277310929</v>
      </c>
      <c r="G18" s="59">
        <f t="shared" si="21"/>
        <v>126555.56722689071</v>
      </c>
      <c r="H18" s="58">
        <f>IFERROR(VLOOKUP(A18,FICHA_2024!$A$2:$F$531,5,0),0)</f>
        <v>792637.5</v>
      </c>
      <c r="I18" s="56" t="str">
        <f t="shared" si="22"/>
        <v>%</v>
      </c>
      <c r="J18" s="56" t="str">
        <f t="shared" si="23"/>
        <v>$0</v>
      </c>
      <c r="K18" s="61">
        <f t="shared" si="24"/>
        <v>1585275</v>
      </c>
      <c r="L18" s="48"/>
      <c r="M18" s="41"/>
      <c r="N18" s="41"/>
      <c r="O18" s="41"/>
      <c r="P18" s="41"/>
      <c r="Q18" s="41"/>
      <c r="R18" s="41"/>
      <c r="S18" s="41"/>
      <c r="T18" s="41"/>
      <c r="U18" s="41"/>
      <c r="V18" s="41"/>
      <c r="W18" s="41"/>
      <c r="X18" s="41"/>
      <c r="Y18" s="41"/>
      <c r="Z18" s="41"/>
    </row>
    <row r="19" spans="1:26" ht="30">
      <c r="A19" s="49">
        <v>318</v>
      </c>
      <c r="B19" s="60" t="str">
        <f>IF(AND(A19&gt;0,A19&lt;534),VLOOKUP(A19,FICHA_2024!$A$2:$B$534,2,0),"Ingrese el numero del item")</f>
        <v>Técnico Especializado en escenario (Jefe de Escenario) // servicio 1 a 12 horas</v>
      </c>
      <c r="C19" s="56" t="s">
        <v>564</v>
      </c>
      <c r="D19" s="57" t="s">
        <v>565</v>
      </c>
      <c r="E19" s="46">
        <v>1</v>
      </c>
      <c r="F19" s="59">
        <f t="shared" si="5"/>
        <v>926284.66386554623</v>
      </c>
      <c r="G19" s="59">
        <f t="shared" si="6"/>
        <v>175994.08613445377</v>
      </c>
      <c r="H19" s="58">
        <f>IFERROR(VLOOKUP(A19,FICHA_2024!$A$2:$F$531,5,0),0)</f>
        <v>1102278.75</v>
      </c>
      <c r="I19" s="56" t="str">
        <f t="shared" si="7"/>
        <v>%</v>
      </c>
      <c r="J19" s="56" t="str">
        <f t="shared" si="8"/>
        <v>$0</v>
      </c>
      <c r="K19" s="61">
        <f t="shared" si="9"/>
        <v>1102278.75</v>
      </c>
      <c r="L19" s="48"/>
      <c r="M19" s="41"/>
      <c r="N19" s="41"/>
      <c r="O19" s="41"/>
      <c r="P19" s="41"/>
      <c r="Q19" s="41"/>
      <c r="R19" s="41"/>
      <c r="S19" s="41"/>
      <c r="T19" s="41"/>
      <c r="U19" s="41"/>
      <c r="V19" s="41"/>
      <c r="W19" s="41"/>
      <c r="X19" s="41"/>
      <c r="Y19" s="41"/>
      <c r="Z19" s="41"/>
    </row>
    <row r="20" spans="1:26" ht="30">
      <c r="A20" s="49">
        <v>330</v>
      </c>
      <c r="B20" s="60" t="str">
        <f>IF(AND(A20&gt;0,A20&lt;534),VLOOKUP(A20,FICHA_2024!$A$2:$B$534,2,0),"Ingrese el numero del item")</f>
        <v>Personal técnico de apoyo (Iluminación) // + Curso de alturas servicio 1 a 12 horas</v>
      </c>
      <c r="C20" s="56" t="s">
        <v>564</v>
      </c>
      <c r="D20" s="57" t="s">
        <v>565</v>
      </c>
      <c r="E20" s="46">
        <v>1</v>
      </c>
      <c r="F20" s="59">
        <f t="shared" ref="F20:F21" si="25">IFERROR(H20/1.19,0)</f>
        <v>756302.52100840339</v>
      </c>
      <c r="G20" s="59">
        <f t="shared" ref="G20:G21" si="26">IFERROR((H20-F20),"")</f>
        <v>143697.47899159661</v>
      </c>
      <c r="H20" s="58">
        <f>IFERROR(VLOOKUP(A20,FICHA_2024!$A$2:$F$531,5,0),0)</f>
        <v>900000</v>
      </c>
      <c r="I20" s="56" t="str">
        <f t="shared" ref="I20:I21" si="27">IF(C20="Si","Ingrese el porcentaje","%")</f>
        <v>%</v>
      </c>
      <c r="J20" s="56" t="str">
        <f t="shared" ref="J20:J21" si="28">IF(C20="Si",(H20*I20),"$0")</f>
        <v>$0</v>
      </c>
      <c r="K20" s="61">
        <f t="shared" ref="K20:K21" si="29">IFERROR(IF(C20="Si",H20-J20,H20*E20),0)</f>
        <v>900000</v>
      </c>
      <c r="L20" s="48"/>
      <c r="M20" s="41"/>
      <c r="N20" s="41"/>
      <c r="O20" s="41"/>
      <c r="P20" s="41"/>
      <c r="Q20" s="41"/>
      <c r="R20" s="41"/>
      <c r="S20" s="41"/>
      <c r="T20" s="41"/>
      <c r="U20" s="41"/>
      <c r="V20" s="41"/>
      <c r="W20" s="41"/>
      <c r="X20" s="41"/>
      <c r="Y20" s="41"/>
      <c r="Z20" s="41"/>
    </row>
    <row r="21" spans="1:26" ht="45">
      <c r="A21" s="49">
        <v>324</v>
      </c>
      <c r="B21" s="60" t="str">
        <f>IF(AND(A21&gt;0,A21&lt;534),VLOOKUP(A21,FICHA_2024!$A$2:$B$534,2,0),"Ingrese el numero del item")</f>
        <v>Ingeniero de Sonido Profesional Universitario en ingeniería de sonido // servicio – 1 a 12 horas</v>
      </c>
      <c r="C21" s="56" t="s">
        <v>564</v>
      </c>
      <c r="D21" s="57" t="s">
        <v>565</v>
      </c>
      <c r="E21" s="46">
        <v>1</v>
      </c>
      <c r="F21" s="59">
        <f t="shared" si="25"/>
        <v>845260.71428571432</v>
      </c>
      <c r="G21" s="59">
        <f t="shared" si="26"/>
        <v>160599.53571428568</v>
      </c>
      <c r="H21" s="58">
        <f>IFERROR(VLOOKUP(A21,FICHA_2024!$A$2:$F$531,5,0),0)</f>
        <v>1005860.25</v>
      </c>
      <c r="I21" s="56" t="str">
        <f t="shared" si="27"/>
        <v>%</v>
      </c>
      <c r="J21" s="56" t="str">
        <f t="shared" si="28"/>
        <v>$0</v>
      </c>
      <c r="K21" s="61">
        <f t="shared" si="29"/>
        <v>1005860.25</v>
      </c>
      <c r="L21" s="48"/>
      <c r="M21" s="41"/>
      <c r="N21" s="41"/>
      <c r="O21" s="41"/>
      <c r="P21" s="41"/>
      <c r="Q21" s="41"/>
      <c r="R21" s="41"/>
      <c r="S21" s="41"/>
      <c r="T21" s="41"/>
      <c r="U21" s="41"/>
      <c r="V21" s="41"/>
      <c r="W21" s="41"/>
      <c r="X21" s="41"/>
      <c r="Y21" s="41"/>
      <c r="Z21" s="41"/>
    </row>
    <row r="22" spans="1:26" ht="12.75" customHeight="1">
      <c r="A22" s="49">
        <v>158</v>
      </c>
      <c r="B22" s="60" t="str">
        <f>IF(AND(A22&gt;0,A22&lt;534),VLOOKUP(A22,FICHA_2024!$A$2:$B$534,2,0),"Ingrese el numero del item")</f>
        <v>Máquina humo. Servicio de alquiler por 12 horas, contadas a partir del recibo a satisfacción de la entidad // Máquina de humo (con ventilador para garantizar dispersión) y conexiones a corriente, dmx y/o eternet.
 Dicho servicio incluye cableado para su funcionamiento (señal y energía), anclajes Debe incluir liquido suficiente y correspondiente. El servicio incluye transporte, instalación en el lugar y horario especificados por la FUGA para garantizar su correcta puesta en funcionamiento. Asimismo, al finalizar el período de alquiler, se llevará a cabo su desinstalación y retirada.</v>
      </c>
      <c r="C22" s="56" t="s">
        <v>564</v>
      </c>
      <c r="D22" s="57" t="s">
        <v>565</v>
      </c>
      <c r="E22" s="46">
        <v>1</v>
      </c>
      <c r="F22" s="59">
        <f t="shared" si="5"/>
        <v>262907.14285714284</v>
      </c>
      <c r="G22" s="59">
        <f t="shared" si="6"/>
        <v>49952.357142857159</v>
      </c>
      <c r="H22" s="58">
        <f>IFERROR(VLOOKUP(A22,FICHA_2024!$A$2:$F$531,5,0),0)</f>
        <v>312859.5</v>
      </c>
      <c r="I22" s="56" t="str">
        <f t="shared" si="7"/>
        <v>%</v>
      </c>
      <c r="J22" s="56" t="str">
        <f t="shared" si="8"/>
        <v>$0</v>
      </c>
      <c r="K22" s="61">
        <f t="shared" si="9"/>
        <v>312859.5</v>
      </c>
      <c r="L22" s="48"/>
      <c r="M22" s="41"/>
      <c r="N22" s="41"/>
      <c r="O22" s="41"/>
      <c r="P22" s="41"/>
      <c r="Q22" s="41"/>
      <c r="R22" s="41"/>
      <c r="S22" s="41"/>
      <c r="T22" s="41"/>
      <c r="U22" s="41"/>
      <c r="V22" s="41"/>
      <c r="W22" s="41"/>
      <c r="X22" s="41"/>
      <c r="Y22" s="41"/>
      <c r="Z22" s="41"/>
    </row>
    <row r="23" spans="1:26" ht="12.75" customHeight="1">
      <c r="A23" s="49">
        <v>216</v>
      </c>
      <c r="B23" s="60" t="str">
        <f>IF(AND(A23&gt;0,A23&lt;534),VLOOKUP(A23,FICHA_2024!$A$2:$B$534,2,0),"Ingrese el numero del item")</f>
        <v>Vallas de Seguridad. Servicio de alquiler por 12 horas, contadas a partir del recibo a satisfacción de la entidad. // Alquiler de vallas de seguridad o contención para evento, en tubo de 1/12" de diámetro. De acuerdo a especificaciones. En tubo 1 1⁄2” de diámetro, de la parte inferior se despren- den los soportes giratorios (patas), de sus laterales lado derecho (vista de frente) lleva dos (2) ganchos en varillas de 1⁄2” en forma de U invertida y del lado izquierdo de dos (2) acoples en tubo de 1⁄2”, donde enganchan los ganchos para unir las vallas. Todos estos componentes deben estar ubicados de forma simétrica y uniforme.
 . El servicio incluye transporte, instalación en el lugar y horario especificados por la FUGA para garantizar su correcta puesta en funcionamiento. Asimismo, al finalizar el período de alquiler, se llevará a cabo su desinstalación y retirada.</v>
      </c>
      <c r="C23" s="56" t="s">
        <v>564</v>
      </c>
      <c r="D23" s="57" t="s">
        <v>565</v>
      </c>
      <c r="E23" s="46">
        <v>12</v>
      </c>
      <c r="F23" s="59">
        <f t="shared" si="5"/>
        <v>32928.781512605041</v>
      </c>
      <c r="G23" s="59">
        <f t="shared" si="6"/>
        <v>6256.4684873949591</v>
      </c>
      <c r="H23" s="58">
        <f>IFERROR(VLOOKUP(A23,FICHA_2024!$A$2:$F$531,5,0),0)</f>
        <v>39185.25</v>
      </c>
      <c r="I23" s="56" t="str">
        <f t="shared" si="7"/>
        <v>%</v>
      </c>
      <c r="J23" s="56" t="str">
        <f t="shared" si="8"/>
        <v>$0</v>
      </c>
      <c r="K23" s="61">
        <f t="shared" si="9"/>
        <v>470223</v>
      </c>
      <c r="L23" s="48"/>
      <c r="M23" s="41"/>
      <c r="N23" s="41"/>
      <c r="O23" s="41"/>
      <c r="P23" s="41"/>
      <c r="Q23" s="41"/>
      <c r="R23" s="41"/>
      <c r="S23" s="41"/>
      <c r="T23" s="41"/>
      <c r="U23" s="41"/>
      <c r="V23" s="41"/>
      <c r="W23" s="41"/>
      <c r="X23" s="41"/>
      <c r="Y23" s="41"/>
      <c r="Z23" s="41"/>
    </row>
    <row r="24" spans="1:26" ht="12.75" customHeight="1">
      <c r="A24" s="49">
        <v>215</v>
      </c>
      <c r="B24" s="60" t="str">
        <f>IF(AND(A24&gt;0,A24&lt;534),VLOOKUP(A24,FICHA_2024!$A$2:$B$534,2,0),"Ingrese el numero del item")</f>
        <v>Vallas tipo muro. Servicio de alquiler por 24 horas, contadas a partir del recibo a satisfacción de la entidad. // Alquiler de vallas tipo muro de contención modulares para cerramientos.
  El servicio incluye transporte, instalación en el lugar y horario especificados por la FUGA para garantizar su correcta puesta en funcionamiento. Asimismo, al finalizar el período de alquiler, se llevará a cabo su desinstalación y retirada.</v>
      </c>
      <c r="C24" s="56" t="s">
        <v>564</v>
      </c>
      <c r="D24" s="57" t="s">
        <v>565</v>
      </c>
      <c r="E24" s="46">
        <v>20</v>
      </c>
      <c r="F24" s="59">
        <f t="shared" si="5"/>
        <v>46505.672268907569</v>
      </c>
      <c r="G24" s="59">
        <f t="shared" si="6"/>
        <v>8836.0777310924313</v>
      </c>
      <c r="H24" s="58">
        <f>IFERROR(VLOOKUP(A24,FICHA_2024!$A$2:$F$531,5,0),0)</f>
        <v>55341.75</v>
      </c>
      <c r="I24" s="56" t="str">
        <f t="shared" si="7"/>
        <v>%</v>
      </c>
      <c r="J24" s="56" t="str">
        <f t="shared" si="8"/>
        <v>$0</v>
      </c>
      <c r="K24" s="61">
        <f t="shared" si="9"/>
        <v>1106835</v>
      </c>
      <c r="L24" s="48"/>
      <c r="M24" s="41"/>
      <c r="N24" s="41"/>
      <c r="O24" s="41"/>
      <c r="P24" s="41"/>
      <c r="Q24" s="41"/>
      <c r="R24" s="41"/>
      <c r="S24" s="41"/>
      <c r="T24" s="41"/>
      <c r="U24" s="41"/>
      <c r="V24" s="41"/>
      <c r="W24" s="41"/>
      <c r="X24" s="41"/>
      <c r="Y24" s="41"/>
      <c r="Z24" s="41"/>
    </row>
    <row r="25" spans="1:26" ht="12.75" customHeight="1">
      <c r="A25" s="49">
        <v>343</v>
      </c>
      <c r="B25" s="60" t="str">
        <f>IF(AND(A25&gt;0,A25&lt;534),VLOOKUP(A25,FICHA_2024!$A$2:$B$534,2,0),"Ingrese el numero del item")</f>
        <v>OPERADOR LOGÍSTICO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C25" s="56" t="s">
        <v>564</v>
      </c>
      <c r="D25" s="57" t="s">
        <v>565</v>
      </c>
      <c r="E25" s="46">
        <v>3</v>
      </c>
      <c r="F25" s="59">
        <f t="shared" si="5"/>
        <v>391433.19327731093</v>
      </c>
      <c r="G25" s="59">
        <f t="shared" si="6"/>
        <v>74372.306722689071</v>
      </c>
      <c r="H25" s="58">
        <f>IFERROR(VLOOKUP(A25,FICHA_2024!$A$2:$F$531,5,0),0)</f>
        <v>465805.5</v>
      </c>
      <c r="I25" s="56" t="str">
        <f t="shared" si="7"/>
        <v>%</v>
      </c>
      <c r="J25" s="56" t="str">
        <f t="shared" si="8"/>
        <v>$0</v>
      </c>
      <c r="K25" s="61">
        <f t="shared" si="9"/>
        <v>1397416.5</v>
      </c>
      <c r="L25" s="48"/>
      <c r="M25" s="41"/>
      <c r="N25" s="41"/>
      <c r="O25" s="41"/>
      <c r="P25" s="41"/>
      <c r="Q25" s="41"/>
      <c r="R25" s="41"/>
      <c r="S25" s="41"/>
      <c r="T25" s="41"/>
      <c r="U25" s="41"/>
      <c r="V25" s="41"/>
      <c r="W25" s="41"/>
      <c r="X25" s="41"/>
      <c r="Y25" s="41"/>
      <c r="Z25" s="41"/>
    </row>
    <row r="26" spans="1:26" ht="12.75" customHeight="1">
      <c r="A26" s="49">
        <v>335</v>
      </c>
      <c r="B26" s="60" t="str">
        <f>IF(AND(A26&gt;0,A26&lt;534),VLOOKUP(A26,FICHA_2024!$A$2:$B$534,2,0),"Ingrese el numero del item")</f>
        <v>Personal de carga // Personal de carga x 12 horas</v>
      </c>
      <c r="C26" s="56" t="s">
        <v>564</v>
      </c>
      <c r="D26" s="57" t="s">
        <v>565</v>
      </c>
      <c r="E26" s="46">
        <v>30</v>
      </c>
      <c r="F26" s="59">
        <f t="shared" si="5"/>
        <v>177092.01680672271</v>
      </c>
      <c r="G26" s="59">
        <f t="shared" si="6"/>
        <v>33647.483193277294</v>
      </c>
      <c r="H26" s="58">
        <f>IFERROR(VLOOKUP(A26,FICHA_2024!$A$2:$F$531,5,0),0)</f>
        <v>210739.5</v>
      </c>
      <c r="I26" s="56" t="str">
        <f t="shared" si="7"/>
        <v>%</v>
      </c>
      <c r="J26" s="56" t="str">
        <f t="shared" si="8"/>
        <v>$0</v>
      </c>
      <c r="K26" s="61">
        <f t="shared" si="9"/>
        <v>6322185</v>
      </c>
      <c r="L26" s="48"/>
      <c r="M26" s="41"/>
      <c r="N26" s="41"/>
      <c r="O26" s="41"/>
      <c r="P26" s="41"/>
      <c r="Q26" s="41"/>
      <c r="R26" s="41"/>
      <c r="S26" s="41"/>
      <c r="T26" s="41"/>
      <c r="U26" s="41"/>
      <c r="V26" s="41"/>
      <c r="W26" s="41"/>
      <c r="X26" s="41"/>
      <c r="Y26" s="41"/>
      <c r="Z26" s="41"/>
    </row>
    <row r="27" spans="1:26" ht="12.75" customHeight="1">
      <c r="A27" s="49">
        <v>374</v>
      </c>
      <c r="B27" s="60" t="str">
        <f>IF(AND(A27&gt;0,A27&lt;534),VLOOKUP(A27,FICHA_2024!$A$2:$B$534,2,0),"Ingrese el numero del item")</f>
        <v>BRIGADISTA -que deberá cumplir con los requisitos específicos, experiencia, nivel académico y cursos de acuerdo a lo señalado en las especificaciones técnicas, por 6 horas // 1. Requisitos específicos: a) Contar con los distintivos y elementos básicos que los caracterice como brigadistas.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 4. Experiencia Requerida: Superior a dos (2) años en ejecución de labores de rescate</v>
      </c>
      <c r="C27" s="56" t="s">
        <v>564</v>
      </c>
      <c r="D27" s="57" t="s">
        <v>565</v>
      </c>
      <c r="E27" s="46">
        <v>4</v>
      </c>
      <c r="F27" s="59">
        <f t="shared" si="5"/>
        <v>218229.83193277312</v>
      </c>
      <c r="G27" s="59">
        <f t="shared" si="6"/>
        <v>41463.668067226885</v>
      </c>
      <c r="H27" s="58">
        <f>IFERROR(VLOOKUP(A27,FICHA_2024!$A$2:$F$531,5,0),0)</f>
        <v>259693.5</v>
      </c>
      <c r="I27" s="56" t="str">
        <f t="shared" si="7"/>
        <v>%</v>
      </c>
      <c r="J27" s="56" t="str">
        <f t="shared" si="8"/>
        <v>$0</v>
      </c>
      <c r="K27" s="61">
        <f t="shared" si="9"/>
        <v>1038774</v>
      </c>
      <c r="L27" s="48"/>
      <c r="M27" s="41"/>
      <c r="N27" s="41"/>
      <c r="O27" s="41"/>
      <c r="P27" s="41"/>
      <c r="Q27" s="41"/>
      <c r="R27" s="41"/>
      <c r="S27" s="41"/>
      <c r="T27" s="41"/>
      <c r="U27" s="41"/>
      <c r="V27" s="41"/>
      <c r="W27" s="41"/>
      <c r="X27" s="41"/>
      <c r="Y27" s="41"/>
      <c r="Z27" s="41"/>
    </row>
    <row r="28" spans="1:26" ht="12.75" customHeight="1">
      <c r="A28" s="49">
        <v>335</v>
      </c>
      <c r="B28" s="60" t="str">
        <f>IF(AND(A28&gt;0,A28&lt;534),VLOOKUP(A28,FICHA_2024!$A$2:$B$534,2,0),"Ingrese el numero del item")</f>
        <v>Personal de carga // Personal de carga x 12 horas</v>
      </c>
      <c r="C28" s="56" t="s">
        <v>564</v>
      </c>
      <c r="D28" s="57" t="s">
        <v>565</v>
      </c>
      <c r="E28" s="46">
        <v>8</v>
      </c>
      <c r="F28" s="59">
        <f t="shared" si="5"/>
        <v>177092.01680672271</v>
      </c>
      <c r="G28" s="59">
        <f t="shared" si="6"/>
        <v>33647.483193277294</v>
      </c>
      <c r="H28" s="58">
        <f>IFERROR(VLOOKUP(A28,FICHA_2024!$A$2:$F$531,5,0),0)</f>
        <v>210739.5</v>
      </c>
      <c r="I28" s="56" t="str">
        <f t="shared" si="7"/>
        <v>%</v>
      </c>
      <c r="J28" s="56" t="str">
        <f t="shared" si="8"/>
        <v>$0</v>
      </c>
      <c r="K28" s="61">
        <f t="shared" si="9"/>
        <v>1685916</v>
      </c>
      <c r="L28" s="73"/>
      <c r="M28" s="41"/>
      <c r="N28" s="41"/>
      <c r="O28" s="41"/>
      <c r="P28" s="41"/>
      <c r="Q28" s="41"/>
      <c r="R28" s="41"/>
      <c r="S28" s="41"/>
      <c r="T28" s="41"/>
      <c r="U28" s="41"/>
      <c r="V28" s="41"/>
      <c r="W28" s="41"/>
      <c r="X28" s="41"/>
      <c r="Y28" s="41"/>
      <c r="Z28" s="41"/>
    </row>
    <row r="29" spans="1:26" ht="12.75" customHeight="1">
      <c r="A29" s="49">
        <v>340</v>
      </c>
      <c r="B29" s="60" t="str">
        <f>IF(AND(A29&gt;0,A29&lt;534),VLOOKUP(A29,FICHA_2024!$A$2:$B$534,2,0),"Ingrese el numero del item")</f>
        <v>Electricista // Electricista - Servicio 12 horas</v>
      </c>
      <c r="C29" s="56" t="s">
        <v>564</v>
      </c>
      <c r="D29" s="57" t="s">
        <v>565</v>
      </c>
      <c r="E29" s="46">
        <v>1</v>
      </c>
      <c r="F29" s="59">
        <f t="shared" si="5"/>
        <v>472222.05882352946</v>
      </c>
      <c r="G29" s="59">
        <f t="shared" si="6"/>
        <v>89722.191176470544</v>
      </c>
      <c r="H29" s="58">
        <f>IFERROR(VLOOKUP(A29,FICHA_2024!$A$2:$F$531,5,0),0)</f>
        <v>561944.25</v>
      </c>
      <c r="I29" s="56" t="str">
        <f t="shared" si="7"/>
        <v>%</v>
      </c>
      <c r="J29" s="56" t="str">
        <f t="shared" si="8"/>
        <v>$0</v>
      </c>
      <c r="K29" s="61">
        <f t="shared" si="9"/>
        <v>561944.25</v>
      </c>
      <c r="L29" s="48"/>
      <c r="M29" s="41"/>
      <c r="N29" s="41"/>
      <c r="O29" s="41"/>
      <c r="P29" s="41"/>
      <c r="Q29" s="41"/>
      <c r="R29" s="41"/>
      <c r="S29" s="41"/>
      <c r="T29" s="41"/>
      <c r="U29" s="41"/>
      <c r="V29" s="41"/>
      <c r="W29" s="41"/>
      <c r="X29" s="41"/>
      <c r="Y29" s="41"/>
      <c r="Z29" s="41"/>
    </row>
    <row r="30" spans="1:26" ht="12.75" customHeight="1">
      <c r="A30" s="49">
        <v>346</v>
      </c>
      <c r="B30" s="60" t="str">
        <f>IF(AND(A30&gt;0,A30&lt;534),VLOOKUP(A30,FICHA_2024!$A$2:$B$534,2,0),"Ingrese el numero del item")</f>
        <v>Personal de aseo y limpieza por 4 horas. Con dotación de guantes para aseo, recogedor, escoba y bolsas de basura.</v>
      </c>
      <c r="C30" s="56" t="s">
        <v>564</v>
      </c>
      <c r="D30" s="57" t="s">
        <v>565</v>
      </c>
      <c r="E30" s="46">
        <v>4</v>
      </c>
      <c r="F30" s="59">
        <f t="shared" si="5"/>
        <v>118186.76470588236</v>
      </c>
      <c r="G30" s="59">
        <f t="shared" si="6"/>
        <v>22455.485294117636</v>
      </c>
      <c r="H30" s="58">
        <f>IFERROR(VLOOKUP(A30,FICHA_2024!$A$2:$F$531,5,0),0)</f>
        <v>140642.25</v>
      </c>
      <c r="I30" s="56" t="str">
        <f t="shared" si="7"/>
        <v>%</v>
      </c>
      <c r="J30" s="56" t="str">
        <f t="shared" si="8"/>
        <v>$0</v>
      </c>
      <c r="K30" s="61">
        <f t="shared" si="9"/>
        <v>562569</v>
      </c>
      <c r="L30" s="48"/>
      <c r="M30" s="41"/>
      <c r="N30" s="41"/>
      <c r="O30" s="41"/>
      <c r="P30" s="41"/>
      <c r="Q30" s="41"/>
      <c r="R30" s="41"/>
      <c r="S30" s="41"/>
      <c r="T30" s="41"/>
      <c r="U30" s="41"/>
      <c r="V30" s="41"/>
      <c r="W30" s="41"/>
      <c r="X30" s="41"/>
      <c r="Y30" s="41"/>
      <c r="Z30" s="41"/>
    </row>
    <row r="31" spans="1:26" ht="12.75" customHeight="1">
      <c r="A31" s="49">
        <v>303</v>
      </c>
      <c r="B31" s="60" t="str">
        <f>IF(AND(A31&gt;0,A31&lt;534),VLOOKUP(A31,FICHA_2024!$A$2:$B$534,2,0),"Ingrese el numero del item")</f>
        <v>Servicio de transporte Van de techo alto de 15 a 19 pasajeros dentro de Bogotá por 12 horas. Modelos recientes, con una antigüedad no mayor a 10 años.</v>
      </c>
      <c r="C31" s="56" t="s">
        <v>564</v>
      </c>
      <c r="D31" s="57" t="s">
        <v>565</v>
      </c>
      <c r="E31" s="46">
        <v>1</v>
      </c>
      <c r="F31" s="59">
        <f t="shared" si="5"/>
        <v>1021009.0336134455</v>
      </c>
      <c r="G31" s="59">
        <f t="shared" si="6"/>
        <v>193991.71638655453</v>
      </c>
      <c r="H31" s="58">
        <f>IFERROR(VLOOKUP(A31,FICHA_2024!$A$2:$F$531,5,0),0)</f>
        <v>1215000.75</v>
      </c>
      <c r="I31" s="56" t="str">
        <f t="shared" si="7"/>
        <v>%</v>
      </c>
      <c r="J31" s="56" t="str">
        <f t="shared" si="8"/>
        <v>$0</v>
      </c>
      <c r="K31" s="61">
        <f t="shared" si="9"/>
        <v>1215000.75</v>
      </c>
      <c r="L31" s="48"/>
      <c r="M31" s="41"/>
      <c r="N31" s="41"/>
      <c r="O31" s="41"/>
      <c r="P31" s="41"/>
      <c r="Q31" s="41"/>
      <c r="R31" s="41"/>
      <c r="S31" s="41"/>
      <c r="T31" s="41"/>
      <c r="U31" s="41"/>
      <c r="V31" s="41"/>
      <c r="W31" s="41"/>
      <c r="X31" s="41"/>
      <c r="Y31" s="41"/>
      <c r="Z31" s="41"/>
    </row>
    <row r="32" spans="1:26" ht="12.75" customHeight="1">
      <c r="A32" s="49">
        <v>378</v>
      </c>
      <c r="B32" s="60" t="str">
        <f>IF(AND(A32&gt;0,A32&lt;534),VLOOKUP(A32,FICHA_2024!$A$2:$B$534,2,0),"Ingrese el numero del item")</f>
        <v>AMBULANCIA BÁSICA: Servicio / 12 Horas. De incluir equipos y personal en salud certificado por las normativas vigentes y combustible.</v>
      </c>
      <c r="C32" s="56" t="s">
        <v>564</v>
      </c>
      <c r="D32" s="57" t="s">
        <v>565</v>
      </c>
      <c r="E32" s="46">
        <v>1</v>
      </c>
      <c r="F32" s="59">
        <f t="shared" si="5"/>
        <v>1642924.7899159666</v>
      </c>
      <c r="G32" s="59">
        <f t="shared" si="6"/>
        <v>312155.71008403343</v>
      </c>
      <c r="H32" s="58">
        <f>IFERROR(VLOOKUP(A32,FICHA_2024!$A$2:$F$531,5,0),0)</f>
        <v>1955080.5</v>
      </c>
      <c r="I32" s="56" t="str">
        <f t="shared" si="7"/>
        <v>%</v>
      </c>
      <c r="J32" s="56" t="str">
        <f t="shared" si="8"/>
        <v>$0</v>
      </c>
      <c r="K32" s="61">
        <f t="shared" si="9"/>
        <v>1955080.5</v>
      </c>
      <c r="L32" s="48"/>
      <c r="M32" s="41"/>
      <c r="N32" s="41"/>
      <c r="O32" s="41"/>
      <c r="P32" s="41"/>
      <c r="Q32" s="41"/>
      <c r="R32" s="41"/>
      <c r="S32" s="41"/>
      <c r="T32" s="41"/>
      <c r="U32" s="41"/>
      <c r="V32" s="41"/>
      <c r="W32" s="41"/>
      <c r="X32" s="41"/>
      <c r="Y32" s="41"/>
      <c r="Z32" s="41"/>
    </row>
    <row r="33" spans="1:26" ht="12.75" customHeight="1">
      <c r="A33" s="49">
        <v>266</v>
      </c>
      <c r="B33" s="60" t="str">
        <f>IF(AND(A33&gt;0,A33&lt;534),VLOOKUP(A33,FICHA_2024!$A$2:$B$534,2,0),"Ingrese el numero del item")</f>
        <v>Rompe filas acabado cromado con cordón negro. Servicio de alquiler por 12 horas, contadas a partir del recibo a satisfacción de la entidad. // Alquiler de rompe filas acabado cromado con cordón negro. Dicho servicio incluye transporte al lugar y en el horario indicado por la FUGA</v>
      </c>
      <c r="C33" s="56" t="s">
        <v>564</v>
      </c>
      <c r="D33" s="57" t="s">
        <v>565</v>
      </c>
      <c r="E33" s="46">
        <v>20</v>
      </c>
      <c r="F33" s="59">
        <f t="shared" si="5"/>
        <v>86666.596638655465</v>
      </c>
      <c r="G33" s="59">
        <f t="shared" si="6"/>
        <v>16466.653361344535</v>
      </c>
      <c r="H33" s="58">
        <f>IFERROR(VLOOKUP(A33,FICHA_2024!$A$2:$F$531,5,0),0)</f>
        <v>103133.25</v>
      </c>
      <c r="I33" s="56" t="str">
        <f t="shared" si="7"/>
        <v>%</v>
      </c>
      <c r="J33" s="56" t="str">
        <f t="shared" si="8"/>
        <v>$0</v>
      </c>
      <c r="K33" s="61">
        <f t="shared" si="9"/>
        <v>2062665</v>
      </c>
      <c r="L33" s="48"/>
      <c r="M33" s="41"/>
      <c r="N33" s="41"/>
      <c r="O33" s="41"/>
      <c r="P33" s="41"/>
      <c r="Q33" s="41"/>
      <c r="R33" s="41"/>
      <c r="S33" s="41"/>
      <c r="T33" s="41"/>
      <c r="U33" s="41"/>
      <c r="V33" s="41"/>
      <c r="W33" s="41"/>
      <c r="X33" s="41"/>
      <c r="Y33" s="41"/>
      <c r="Z33" s="41"/>
    </row>
    <row r="34" spans="1:26" ht="12.75" customHeight="1">
      <c r="A34" s="49"/>
      <c r="B34" s="60" t="str">
        <f>IF(AND(A34&gt;0,A34&lt;534),VLOOKUP(A34,FICHA_2024!$A$2:$B$534,2,0),"Ingrese el numero del item")</f>
        <v>Ingrese el numero del item</v>
      </c>
      <c r="C34" s="56" t="s">
        <v>564</v>
      </c>
      <c r="D34" s="57" t="s">
        <v>565</v>
      </c>
      <c r="E34" s="46">
        <f t="shared" ref="E34" si="30">IF(A34&gt;0,"Ingrese la cantidad",0)</f>
        <v>0</v>
      </c>
      <c r="F34" s="59">
        <f t="shared" si="5"/>
        <v>0</v>
      </c>
      <c r="G34" s="59">
        <f t="shared" si="6"/>
        <v>0</v>
      </c>
      <c r="H34" s="58">
        <f>IFERROR(VLOOKUP(A34,FICHA_2024!$A$2:$F$531,5,0),0)</f>
        <v>0</v>
      </c>
      <c r="I34" s="56" t="str">
        <f t="shared" si="7"/>
        <v>%</v>
      </c>
      <c r="J34" s="56" t="str">
        <f t="shared" si="8"/>
        <v>$0</v>
      </c>
      <c r="K34" s="61">
        <f t="shared" si="9"/>
        <v>0</v>
      </c>
      <c r="L34" s="48"/>
      <c r="M34" s="41"/>
      <c r="N34" s="41"/>
      <c r="O34" s="41"/>
      <c r="P34" s="41"/>
      <c r="Q34" s="41"/>
      <c r="R34" s="41"/>
      <c r="S34" s="41"/>
      <c r="T34" s="41"/>
      <c r="U34" s="41"/>
      <c r="V34" s="41"/>
      <c r="W34" s="41"/>
      <c r="X34" s="41"/>
      <c r="Y34" s="41"/>
      <c r="Z34" s="41"/>
    </row>
    <row r="35" spans="1:26" ht="12.75" customHeight="1">
      <c r="A35" s="49"/>
      <c r="B35" s="60"/>
      <c r="C35" s="56"/>
      <c r="D35" s="57"/>
      <c r="E35" s="46"/>
      <c r="F35" s="59"/>
      <c r="G35" s="59"/>
      <c r="H35" s="58"/>
      <c r="I35" s="56"/>
      <c r="J35" s="72" t="s">
        <v>594</v>
      </c>
      <c r="K35" s="61">
        <f>K3+K4+K5+K6+K7+K8+K9+K10+K11+K12+K13+K14+K15+K16+K17+K18+K19+K20+K21+K22+K23+K24+K25+K26+K27+K28+K29+K30+K31+K32+K33</f>
        <v>67463862.75</v>
      </c>
      <c r="L35" s="48"/>
      <c r="M35" s="41"/>
      <c r="N35" s="41"/>
      <c r="O35" s="41"/>
      <c r="P35" s="41"/>
      <c r="Q35" s="41"/>
      <c r="R35" s="41"/>
      <c r="S35" s="41"/>
      <c r="T35" s="41"/>
      <c r="U35" s="41"/>
      <c r="V35" s="41"/>
      <c r="W35" s="41"/>
      <c r="X35" s="41"/>
      <c r="Y35" s="41"/>
      <c r="Z35" s="41"/>
    </row>
    <row r="36" spans="1:26" ht="12.75" customHeight="1">
      <c r="A36" s="51"/>
      <c r="B36" s="41"/>
      <c r="C36" s="41"/>
      <c r="D36" s="41"/>
      <c r="E36" s="41"/>
      <c r="F36" s="41"/>
      <c r="G36" s="41"/>
      <c r="H36" s="41"/>
      <c r="I36" s="41"/>
      <c r="J36" s="41"/>
      <c r="K36" s="41"/>
      <c r="L36" s="50"/>
      <c r="M36" s="41"/>
      <c r="N36" s="41"/>
      <c r="O36" s="41"/>
      <c r="P36" s="41"/>
      <c r="Q36" s="41"/>
      <c r="R36" s="41"/>
      <c r="S36" s="41"/>
      <c r="T36" s="41"/>
      <c r="U36" s="41"/>
      <c r="V36" s="41"/>
      <c r="W36" s="41"/>
      <c r="X36" s="41"/>
      <c r="Y36" s="41"/>
      <c r="Z36" s="41"/>
    </row>
    <row r="37" spans="1:26" ht="12.75" customHeight="1">
      <c r="A37" s="51"/>
      <c r="B37" s="41"/>
      <c r="C37" s="41"/>
      <c r="D37" s="41"/>
      <c r="E37" s="41"/>
      <c r="F37" s="41"/>
      <c r="G37" s="41"/>
      <c r="H37" s="41"/>
      <c r="I37" s="41"/>
      <c r="J37" s="41"/>
      <c r="K37" s="41"/>
      <c r="L37" s="50"/>
      <c r="M37" s="41"/>
      <c r="N37" s="41"/>
      <c r="O37" s="41"/>
      <c r="P37" s="41"/>
      <c r="Q37" s="41"/>
      <c r="R37" s="41"/>
      <c r="S37" s="41"/>
      <c r="T37" s="41"/>
      <c r="U37" s="41"/>
      <c r="V37" s="41"/>
      <c r="W37" s="41"/>
      <c r="X37" s="41"/>
      <c r="Y37" s="41"/>
      <c r="Z37" s="41"/>
    </row>
    <row r="38" spans="1:26" ht="12.75" customHeight="1">
      <c r="A38" s="51"/>
      <c r="B38" s="41"/>
      <c r="C38" s="41"/>
      <c r="D38" s="41"/>
      <c r="E38" s="41"/>
      <c r="F38" s="41"/>
      <c r="G38" s="41"/>
      <c r="H38" s="41"/>
      <c r="I38" s="41"/>
      <c r="J38" s="41"/>
      <c r="K38" s="41"/>
      <c r="L38" s="50"/>
      <c r="M38" s="41"/>
      <c r="N38" s="41"/>
      <c r="O38" s="41"/>
      <c r="P38" s="41"/>
      <c r="Q38" s="41"/>
      <c r="R38" s="41"/>
      <c r="S38" s="41"/>
      <c r="T38" s="41"/>
      <c r="U38" s="41"/>
      <c r="V38" s="41"/>
      <c r="W38" s="41"/>
      <c r="X38" s="41"/>
      <c r="Y38" s="41"/>
      <c r="Z38" s="41"/>
    </row>
    <row r="39" spans="1:26" ht="12.75" customHeight="1">
      <c r="A39" s="51"/>
      <c r="B39" s="41"/>
      <c r="C39" s="41"/>
      <c r="D39" s="41"/>
      <c r="E39" s="41"/>
      <c r="F39" s="41"/>
      <c r="G39" s="41"/>
      <c r="H39" s="41"/>
      <c r="I39" s="41"/>
      <c r="J39" s="41"/>
      <c r="K39" s="41"/>
      <c r="L39" s="50"/>
      <c r="M39" s="41"/>
      <c r="N39" s="41"/>
      <c r="O39" s="41"/>
      <c r="P39" s="41"/>
      <c r="Q39" s="41"/>
      <c r="R39" s="41"/>
      <c r="S39" s="41"/>
      <c r="T39" s="41"/>
      <c r="U39" s="41"/>
      <c r="V39" s="41"/>
      <c r="W39" s="41"/>
      <c r="X39" s="41"/>
      <c r="Y39" s="41"/>
      <c r="Z39" s="41"/>
    </row>
    <row r="40" spans="1:26" ht="12.75" customHeight="1">
      <c r="A40" s="51"/>
      <c r="B40" s="41"/>
      <c r="C40" s="41"/>
      <c r="D40" s="41"/>
      <c r="E40" s="41"/>
      <c r="F40" s="41"/>
      <c r="G40" s="41"/>
      <c r="H40" s="41"/>
      <c r="I40" s="41"/>
      <c r="J40" s="41"/>
      <c r="K40" s="41"/>
      <c r="L40" s="50"/>
      <c r="M40" s="41"/>
      <c r="N40" s="41"/>
      <c r="O40" s="41"/>
      <c r="P40" s="41"/>
      <c r="Q40" s="41"/>
      <c r="R40" s="41"/>
      <c r="S40" s="41"/>
      <c r="T40" s="41"/>
      <c r="U40" s="41"/>
      <c r="V40" s="41"/>
      <c r="W40" s="41"/>
      <c r="X40" s="41"/>
      <c r="Y40" s="41"/>
      <c r="Z40" s="41"/>
    </row>
    <row r="41" spans="1:26" ht="12.75" customHeight="1">
      <c r="A41" s="51"/>
      <c r="B41" s="41"/>
      <c r="C41" s="41"/>
      <c r="D41" s="41"/>
      <c r="E41" s="41"/>
      <c r="F41" s="41"/>
      <c r="G41" s="41"/>
      <c r="H41" s="41"/>
      <c r="I41" s="41"/>
      <c r="J41" s="41"/>
      <c r="K41" s="41"/>
      <c r="L41" s="50"/>
      <c r="M41" s="41"/>
      <c r="N41" s="41"/>
      <c r="O41" s="41"/>
      <c r="P41" s="41"/>
      <c r="Q41" s="41"/>
      <c r="R41" s="41"/>
      <c r="S41" s="41"/>
      <c r="T41" s="41"/>
      <c r="U41" s="41"/>
      <c r="V41" s="41"/>
      <c r="W41" s="41"/>
      <c r="X41" s="41"/>
      <c r="Y41" s="41"/>
      <c r="Z41" s="41"/>
    </row>
    <row r="42" spans="1:26" ht="12.75" customHeight="1">
      <c r="A42" s="51"/>
      <c r="B42" s="41"/>
      <c r="C42" s="41"/>
      <c r="D42" s="41"/>
      <c r="E42" s="41"/>
      <c r="F42" s="41"/>
      <c r="G42" s="41"/>
      <c r="H42" s="41"/>
      <c r="I42" s="41"/>
      <c r="J42" s="41"/>
      <c r="K42" s="41"/>
      <c r="L42" s="50"/>
      <c r="M42" s="41"/>
      <c r="N42" s="41"/>
      <c r="O42" s="41"/>
      <c r="P42" s="41"/>
      <c r="Q42" s="41"/>
      <c r="R42" s="41"/>
      <c r="S42" s="41"/>
      <c r="T42" s="41"/>
      <c r="U42" s="41"/>
      <c r="V42" s="41"/>
      <c r="W42" s="41"/>
      <c r="X42" s="41"/>
      <c r="Y42" s="41"/>
      <c r="Z42" s="41"/>
    </row>
    <row r="43" spans="1:26" ht="12.75" customHeight="1">
      <c r="A43" s="51"/>
      <c r="B43" s="41"/>
      <c r="C43" s="41"/>
      <c r="D43" s="41"/>
      <c r="E43" s="41"/>
      <c r="F43" s="41"/>
      <c r="G43" s="41"/>
      <c r="H43" s="41"/>
      <c r="I43" s="41"/>
      <c r="J43" s="41"/>
      <c r="K43" s="41"/>
      <c r="L43" s="50"/>
      <c r="M43" s="41"/>
      <c r="N43" s="41"/>
      <c r="O43" s="41"/>
      <c r="P43" s="41"/>
      <c r="Q43" s="41"/>
      <c r="R43" s="41"/>
      <c r="S43" s="41"/>
      <c r="T43" s="41"/>
      <c r="U43" s="41"/>
      <c r="V43" s="41"/>
      <c r="W43" s="41"/>
      <c r="X43" s="41"/>
      <c r="Y43" s="41"/>
      <c r="Z43" s="41"/>
    </row>
    <row r="44" spans="1:26" ht="12.75" customHeight="1">
      <c r="A44" s="51"/>
      <c r="B44" s="41"/>
      <c r="C44" s="41"/>
      <c r="D44" s="41"/>
      <c r="E44" s="41"/>
      <c r="F44" s="41"/>
      <c r="G44" s="41"/>
      <c r="H44" s="41"/>
      <c r="I44" s="41"/>
      <c r="J44" s="41"/>
      <c r="K44" s="41"/>
      <c r="L44" s="50"/>
      <c r="M44" s="41"/>
      <c r="N44" s="41"/>
      <c r="O44" s="41"/>
      <c r="P44" s="41"/>
      <c r="Q44" s="41"/>
      <c r="R44" s="41"/>
      <c r="S44" s="41"/>
      <c r="T44" s="41"/>
      <c r="U44" s="41"/>
      <c r="V44" s="41"/>
      <c r="W44" s="41"/>
      <c r="X44" s="41"/>
      <c r="Y44" s="41"/>
      <c r="Z44" s="41"/>
    </row>
    <row r="45" spans="1:26" ht="12.75" customHeight="1">
      <c r="A45" s="51"/>
      <c r="B45" s="41"/>
      <c r="C45" s="41"/>
      <c r="D45" s="41"/>
      <c r="E45" s="41"/>
      <c r="F45" s="41"/>
      <c r="G45" s="41"/>
      <c r="H45" s="41"/>
      <c r="I45" s="41"/>
      <c r="J45" s="41"/>
      <c r="K45" s="41"/>
      <c r="L45" s="50"/>
      <c r="M45" s="41"/>
      <c r="N45" s="41"/>
      <c r="O45" s="41"/>
      <c r="P45" s="41"/>
      <c r="Q45" s="41"/>
      <c r="R45" s="41"/>
      <c r="S45" s="41"/>
      <c r="T45" s="41"/>
      <c r="U45" s="41"/>
      <c r="V45" s="41"/>
      <c r="W45" s="41"/>
      <c r="X45" s="41"/>
      <c r="Y45" s="41"/>
      <c r="Z45" s="41"/>
    </row>
    <row r="46" spans="1:26" ht="12.75" customHeight="1">
      <c r="A46" s="51"/>
      <c r="B46" s="41"/>
      <c r="C46" s="41"/>
      <c r="D46" s="41"/>
      <c r="E46" s="41"/>
      <c r="F46" s="41"/>
      <c r="G46" s="41"/>
      <c r="H46" s="41"/>
      <c r="I46" s="41"/>
      <c r="J46" s="41"/>
      <c r="K46" s="41"/>
      <c r="L46" s="50"/>
      <c r="M46" s="41"/>
      <c r="N46" s="41"/>
      <c r="O46" s="41"/>
      <c r="P46" s="41"/>
      <c r="Q46" s="41"/>
      <c r="R46" s="41"/>
      <c r="S46" s="41"/>
      <c r="T46" s="41"/>
      <c r="U46" s="41"/>
      <c r="V46" s="41"/>
      <c r="W46" s="41"/>
      <c r="X46" s="41"/>
      <c r="Y46" s="41"/>
      <c r="Z46" s="41"/>
    </row>
    <row r="47" spans="1:26" ht="12.75" customHeight="1">
      <c r="A47" s="51"/>
      <c r="B47" s="41"/>
      <c r="C47" s="41"/>
      <c r="D47" s="41"/>
      <c r="E47" s="41"/>
      <c r="F47" s="41"/>
      <c r="G47" s="41"/>
      <c r="H47" s="41"/>
      <c r="I47" s="41"/>
      <c r="J47" s="41"/>
      <c r="K47" s="41"/>
      <c r="L47" s="50"/>
      <c r="M47" s="41"/>
      <c r="N47" s="41"/>
      <c r="O47" s="41"/>
      <c r="P47" s="41"/>
      <c r="Q47" s="41"/>
      <c r="R47" s="41"/>
      <c r="S47" s="41"/>
      <c r="T47" s="41"/>
      <c r="U47" s="41"/>
      <c r="V47" s="41"/>
      <c r="W47" s="41"/>
      <c r="X47" s="41"/>
      <c r="Y47" s="41"/>
      <c r="Z47" s="41"/>
    </row>
    <row r="48" spans="1:26" ht="12.75" customHeight="1">
      <c r="A48" s="51"/>
      <c r="B48" s="41"/>
      <c r="C48" s="41"/>
      <c r="D48" s="41"/>
      <c r="E48" s="41"/>
      <c r="F48" s="41"/>
      <c r="G48" s="41"/>
      <c r="H48" s="41"/>
      <c r="I48" s="41"/>
      <c r="J48" s="41"/>
      <c r="K48" s="41"/>
      <c r="L48" s="50"/>
      <c r="M48" s="41"/>
      <c r="N48" s="41"/>
      <c r="O48" s="41"/>
      <c r="P48" s="41"/>
      <c r="Q48" s="41"/>
      <c r="R48" s="41"/>
      <c r="S48" s="41"/>
      <c r="T48" s="41"/>
      <c r="U48" s="41"/>
      <c r="V48" s="41"/>
      <c r="W48" s="41"/>
      <c r="X48" s="41"/>
      <c r="Y48" s="41"/>
      <c r="Z48" s="41"/>
    </row>
    <row r="49" spans="1:26" ht="12.75" customHeight="1">
      <c r="A49" s="51"/>
      <c r="B49" s="41"/>
      <c r="C49" s="41"/>
      <c r="D49" s="41"/>
      <c r="E49" s="41"/>
      <c r="F49" s="41"/>
      <c r="G49" s="41"/>
      <c r="H49" s="41"/>
      <c r="I49" s="41"/>
      <c r="J49" s="41"/>
      <c r="K49" s="41"/>
      <c r="L49" s="50"/>
      <c r="M49" s="41"/>
      <c r="N49" s="41"/>
      <c r="O49" s="41"/>
      <c r="P49" s="41"/>
      <c r="Q49" s="41"/>
      <c r="R49" s="41"/>
      <c r="S49" s="41"/>
      <c r="T49" s="41"/>
      <c r="U49" s="41"/>
      <c r="V49" s="41"/>
      <c r="W49" s="41"/>
      <c r="X49" s="41"/>
      <c r="Y49" s="41"/>
      <c r="Z49" s="41"/>
    </row>
    <row r="50" spans="1:26" ht="12.75" customHeight="1">
      <c r="A50" s="51"/>
      <c r="B50" s="41"/>
      <c r="C50" s="41"/>
      <c r="D50" s="41"/>
      <c r="E50" s="41"/>
      <c r="F50" s="41"/>
      <c r="G50" s="41"/>
      <c r="H50" s="41"/>
      <c r="I50" s="41"/>
      <c r="J50" s="41"/>
      <c r="K50" s="41"/>
      <c r="L50" s="50"/>
      <c r="M50" s="41"/>
      <c r="N50" s="41"/>
      <c r="O50" s="41"/>
      <c r="P50" s="41"/>
      <c r="Q50" s="41"/>
      <c r="R50" s="41"/>
      <c r="S50" s="41"/>
      <c r="T50" s="41"/>
      <c r="U50" s="41"/>
      <c r="V50" s="41"/>
      <c r="W50" s="41"/>
      <c r="X50" s="41"/>
      <c r="Y50" s="41"/>
      <c r="Z50" s="41"/>
    </row>
    <row r="51" spans="1:26" ht="12.75" customHeight="1">
      <c r="A51" s="51"/>
      <c r="B51" s="41"/>
      <c r="C51" s="41"/>
      <c r="D51" s="41"/>
      <c r="E51" s="41"/>
      <c r="F51" s="41"/>
      <c r="G51" s="41"/>
      <c r="H51" s="41"/>
      <c r="I51" s="41"/>
      <c r="J51" s="41"/>
      <c r="K51" s="41"/>
      <c r="L51" s="50"/>
      <c r="M51" s="41"/>
      <c r="N51" s="41"/>
      <c r="O51" s="41"/>
      <c r="P51" s="41"/>
      <c r="Q51" s="41"/>
      <c r="R51" s="41"/>
      <c r="S51" s="41"/>
      <c r="T51" s="41"/>
      <c r="U51" s="41"/>
      <c r="V51" s="41"/>
      <c r="W51" s="41"/>
      <c r="X51" s="41"/>
      <c r="Y51" s="41"/>
      <c r="Z51" s="41"/>
    </row>
    <row r="52" spans="1:26" ht="12.75" customHeight="1">
      <c r="A52" s="51"/>
      <c r="B52" s="41"/>
      <c r="C52" s="41"/>
      <c r="D52" s="41"/>
      <c r="E52" s="41"/>
      <c r="F52" s="41"/>
      <c r="G52" s="41"/>
      <c r="H52" s="41"/>
      <c r="I52" s="41"/>
      <c r="J52" s="41"/>
      <c r="K52" s="41"/>
      <c r="L52" s="50"/>
      <c r="M52" s="41"/>
      <c r="N52" s="41"/>
      <c r="O52" s="41"/>
      <c r="P52" s="41"/>
      <c r="Q52" s="41"/>
      <c r="R52" s="41"/>
      <c r="S52" s="41"/>
      <c r="T52" s="41"/>
      <c r="U52" s="41"/>
      <c r="V52" s="41"/>
      <c r="W52" s="41"/>
      <c r="X52" s="41"/>
      <c r="Y52" s="41"/>
      <c r="Z52" s="41"/>
    </row>
    <row r="53" spans="1:26" ht="12.75" customHeight="1">
      <c r="A53" s="51"/>
      <c r="B53" s="41"/>
      <c r="C53" s="41"/>
      <c r="D53" s="41"/>
      <c r="E53" s="41"/>
      <c r="F53" s="41"/>
      <c r="G53" s="41"/>
      <c r="H53" s="41"/>
      <c r="I53" s="41"/>
      <c r="J53" s="41"/>
      <c r="K53" s="41"/>
      <c r="L53" s="50"/>
      <c r="M53" s="41"/>
      <c r="N53" s="41"/>
      <c r="O53" s="41"/>
      <c r="P53" s="41"/>
      <c r="Q53" s="41"/>
      <c r="R53" s="41"/>
      <c r="S53" s="41"/>
      <c r="T53" s="41"/>
      <c r="U53" s="41"/>
      <c r="V53" s="41"/>
      <c r="W53" s="41"/>
      <c r="X53" s="41"/>
      <c r="Y53" s="41"/>
      <c r="Z53" s="41"/>
    </row>
    <row r="54" spans="1:26" ht="12.75" customHeight="1">
      <c r="A54" s="51"/>
      <c r="B54" s="41"/>
      <c r="C54" s="41"/>
      <c r="D54" s="41"/>
      <c r="E54" s="41"/>
      <c r="F54" s="41"/>
      <c r="G54" s="41"/>
      <c r="H54" s="41"/>
      <c r="I54" s="41"/>
      <c r="J54" s="41"/>
      <c r="K54" s="41"/>
      <c r="L54" s="50"/>
      <c r="M54" s="41"/>
      <c r="N54" s="41"/>
      <c r="O54" s="41"/>
      <c r="P54" s="41"/>
      <c r="Q54" s="41"/>
      <c r="R54" s="41"/>
      <c r="S54" s="41"/>
      <c r="T54" s="41"/>
      <c r="U54" s="41"/>
      <c r="V54" s="41"/>
      <c r="W54" s="41"/>
      <c r="X54" s="41"/>
      <c r="Y54" s="41"/>
      <c r="Z54" s="41"/>
    </row>
    <row r="55" spans="1:26" ht="12.75" customHeight="1">
      <c r="A55" s="51"/>
      <c r="B55" s="41"/>
      <c r="C55" s="41"/>
      <c r="D55" s="41"/>
      <c r="E55" s="41"/>
      <c r="F55" s="41"/>
      <c r="G55" s="41"/>
      <c r="H55" s="41"/>
      <c r="I55" s="41"/>
      <c r="J55" s="41"/>
      <c r="K55" s="41"/>
      <c r="L55" s="50"/>
      <c r="M55" s="41"/>
      <c r="N55" s="41"/>
      <c r="O55" s="41"/>
      <c r="P55" s="41"/>
      <c r="Q55" s="41"/>
      <c r="R55" s="41"/>
      <c r="S55" s="41"/>
      <c r="T55" s="41"/>
      <c r="U55" s="41"/>
      <c r="V55" s="41"/>
      <c r="W55" s="41"/>
      <c r="X55" s="41"/>
      <c r="Y55" s="41"/>
      <c r="Z55" s="41"/>
    </row>
    <row r="56" spans="1:26" ht="12.75" customHeight="1">
      <c r="A56" s="51"/>
      <c r="B56" s="41"/>
      <c r="C56" s="41"/>
      <c r="D56" s="41"/>
      <c r="E56" s="41"/>
      <c r="F56" s="41"/>
      <c r="G56" s="41"/>
      <c r="H56" s="41"/>
      <c r="I56" s="41"/>
      <c r="J56" s="41"/>
      <c r="K56" s="41"/>
      <c r="L56" s="50"/>
      <c r="M56" s="41"/>
      <c r="N56" s="41"/>
      <c r="O56" s="41"/>
      <c r="P56" s="41"/>
      <c r="Q56" s="41"/>
      <c r="R56" s="41"/>
      <c r="S56" s="41"/>
      <c r="T56" s="41"/>
      <c r="U56" s="41"/>
      <c r="V56" s="41"/>
      <c r="W56" s="41"/>
      <c r="X56" s="41"/>
      <c r="Y56" s="41"/>
      <c r="Z56" s="41"/>
    </row>
    <row r="57" spans="1:26" ht="12.75" customHeight="1">
      <c r="A57" s="51"/>
      <c r="B57" s="41"/>
      <c r="C57" s="41"/>
      <c r="D57" s="41"/>
      <c r="E57" s="41"/>
      <c r="F57" s="41"/>
      <c r="G57" s="41"/>
      <c r="H57" s="41"/>
      <c r="I57" s="41"/>
      <c r="J57" s="41"/>
      <c r="K57" s="41"/>
      <c r="L57" s="50"/>
      <c r="M57" s="41"/>
      <c r="N57" s="41"/>
      <c r="O57" s="41"/>
      <c r="P57" s="41"/>
      <c r="Q57" s="41"/>
      <c r="R57" s="41"/>
      <c r="S57" s="41"/>
      <c r="T57" s="41"/>
      <c r="U57" s="41"/>
      <c r="V57" s="41"/>
      <c r="W57" s="41"/>
      <c r="X57" s="41"/>
      <c r="Y57" s="41"/>
      <c r="Z57" s="41"/>
    </row>
    <row r="58" spans="1:26" ht="12.75" customHeight="1">
      <c r="A58" s="51"/>
      <c r="B58" s="41"/>
      <c r="C58" s="41"/>
      <c r="D58" s="41"/>
      <c r="E58" s="41"/>
      <c r="F58" s="41"/>
      <c r="G58" s="41"/>
      <c r="H58" s="41"/>
      <c r="I58" s="41"/>
      <c r="J58" s="41"/>
      <c r="K58" s="41"/>
      <c r="L58" s="50"/>
      <c r="M58" s="41"/>
      <c r="N58" s="41"/>
      <c r="O58" s="41"/>
      <c r="P58" s="41"/>
      <c r="Q58" s="41"/>
      <c r="R58" s="41"/>
      <c r="S58" s="41"/>
      <c r="T58" s="41"/>
      <c r="U58" s="41"/>
      <c r="V58" s="41"/>
      <c r="W58" s="41"/>
      <c r="X58" s="41"/>
      <c r="Y58" s="41"/>
      <c r="Z58" s="41"/>
    </row>
    <row r="59" spans="1:26" ht="12.75" customHeight="1">
      <c r="A59" s="51"/>
      <c r="B59" s="41"/>
      <c r="C59" s="41"/>
      <c r="D59" s="41"/>
      <c r="E59" s="41"/>
      <c r="F59" s="41"/>
      <c r="G59" s="41"/>
      <c r="H59" s="41"/>
      <c r="I59" s="41"/>
      <c r="J59" s="41"/>
      <c r="K59" s="41"/>
      <c r="L59" s="50"/>
      <c r="M59" s="41"/>
      <c r="N59" s="41"/>
      <c r="O59" s="41"/>
      <c r="P59" s="41"/>
      <c r="Q59" s="41"/>
      <c r="R59" s="41"/>
      <c r="S59" s="41"/>
      <c r="T59" s="41"/>
      <c r="U59" s="41"/>
      <c r="V59" s="41"/>
      <c r="W59" s="41"/>
      <c r="X59" s="41"/>
      <c r="Y59" s="41"/>
      <c r="Z59" s="41"/>
    </row>
    <row r="60" spans="1:26" ht="12.75" customHeight="1">
      <c r="A60" s="51"/>
      <c r="B60" s="41"/>
      <c r="C60" s="41"/>
      <c r="D60" s="41"/>
      <c r="E60" s="41"/>
      <c r="F60" s="41"/>
      <c r="G60" s="41"/>
      <c r="H60" s="41"/>
      <c r="I60" s="41"/>
      <c r="J60" s="41"/>
      <c r="K60" s="41"/>
      <c r="L60" s="50"/>
      <c r="M60" s="41"/>
      <c r="N60" s="41"/>
      <c r="O60" s="41"/>
      <c r="P60" s="41"/>
      <c r="Q60" s="41"/>
      <c r="R60" s="41"/>
      <c r="S60" s="41"/>
      <c r="T60" s="41"/>
      <c r="U60" s="41"/>
      <c r="V60" s="41"/>
      <c r="W60" s="41"/>
      <c r="X60" s="41"/>
      <c r="Y60" s="41"/>
      <c r="Z60" s="41"/>
    </row>
    <row r="61" spans="1:26" ht="12.75" customHeight="1">
      <c r="A61" s="51"/>
      <c r="B61" s="41"/>
      <c r="C61" s="41"/>
      <c r="D61" s="41"/>
      <c r="E61" s="41"/>
      <c r="F61" s="41"/>
      <c r="G61" s="41"/>
      <c r="H61" s="41"/>
      <c r="I61" s="41"/>
      <c r="J61" s="41"/>
      <c r="K61" s="41"/>
      <c r="L61" s="50"/>
      <c r="M61" s="41"/>
      <c r="N61" s="41"/>
      <c r="O61" s="41"/>
      <c r="P61" s="41"/>
      <c r="Q61" s="41"/>
      <c r="R61" s="41"/>
      <c r="S61" s="41"/>
      <c r="T61" s="41"/>
      <c r="U61" s="41"/>
      <c r="V61" s="41"/>
      <c r="W61" s="41"/>
      <c r="X61" s="41"/>
      <c r="Y61" s="41"/>
      <c r="Z61" s="41"/>
    </row>
    <row r="62" spans="1:26" ht="12.75" customHeight="1">
      <c r="A62" s="51"/>
      <c r="B62" s="41"/>
      <c r="C62" s="41"/>
      <c r="D62" s="41"/>
      <c r="E62" s="41"/>
      <c r="F62" s="41"/>
      <c r="G62" s="41"/>
      <c r="H62" s="41"/>
      <c r="I62" s="41"/>
      <c r="J62" s="41"/>
      <c r="K62" s="41"/>
      <c r="L62" s="50"/>
      <c r="M62" s="41"/>
      <c r="N62" s="41"/>
      <c r="O62" s="41"/>
      <c r="P62" s="41"/>
      <c r="Q62" s="41"/>
      <c r="R62" s="41"/>
      <c r="S62" s="41"/>
      <c r="T62" s="41"/>
      <c r="U62" s="41"/>
      <c r="V62" s="41"/>
      <c r="W62" s="41"/>
      <c r="X62" s="41"/>
      <c r="Y62" s="41"/>
      <c r="Z62" s="41"/>
    </row>
    <row r="63" spans="1:26" ht="12.75" customHeight="1">
      <c r="A63" s="51"/>
      <c r="B63" s="41"/>
      <c r="C63" s="41"/>
      <c r="D63" s="41"/>
      <c r="E63" s="41"/>
      <c r="F63" s="41"/>
      <c r="G63" s="41"/>
      <c r="H63" s="41"/>
      <c r="I63" s="41"/>
      <c r="J63" s="41"/>
      <c r="K63" s="41"/>
      <c r="L63" s="50"/>
      <c r="M63" s="41"/>
      <c r="N63" s="41"/>
      <c r="O63" s="41"/>
      <c r="P63" s="41"/>
      <c r="Q63" s="41"/>
      <c r="R63" s="41"/>
      <c r="S63" s="41"/>
      <c r="T63" s="41"/>
      <c r="U63" s="41"/>
      <c r="V63" s="41"/>
      <c r="W63" s="41"/>
      <c r="X63" s="41"/>
      <c r="Y63" s="41"/>
      <c r="Z63" s="41"/>
    </row>
    <row r="64" spans="1:26" ht="12.75" customHeight="1">
      <c r="A64" s="51"/>
      <c r="B64" s="41"/>
      <c r="C64" s="41"/>
      <c r="D64" s="41"/>
      <c r="E64" s="41"/>
      <c r="F64" s="41"/>
      <c r="G64" s="41"/>
      <c r="H64" s="41"/>
      <c r="I64" s="41"/>
      <c r="J64" s="41"/>
      <c r="K64" s="41"/>
      <c r="L64" s="50"/>
      <c r="M64" s="41"/>
      <c r="N64" s="41"/>
      <c r="O64" s="41"/>
      <c r="P64" s="41"/>
      <c r="Q64" s="41"/>
      <c r="R64" s="41"/>
      <c r="S64" s="41"/>
      <c r="T64" s="41"/>
      <c r="U64" s="41"/>
      <c r="V64" s="41"/>
      <c r="W64" s="41"/>
      <c r="X64" s="41"/>
      <c r="Y64" s="41"/>
      <c r="Z64" s="41"/>
    </row>
    <row r="65" spans="1:26" ht="12.75" customHeight="1">
      <c r="A65" s="51"/>
      <c r="B65" s="41"/>
      <c r="C65" s="41"/>
      <c r="D65" s="41"/>
      <c r="E65" s="41"/>
      <c r="F65" s="41"/>
      <c r="G65" s="41"/>
      <c r="H65" s="41"/>
      <c r="I65" s="41"/>
      <c r="J65" s="41"/>
      <c r="K65" s="41"/>
      <c r="L65" s="50"/>
      <c r="M65" s="41"/>
      <c r="N65" s="41"/>
      <c r="O65" s="41"/>
      <c r="P65" s="41"/>
      <c r="Q65" s="41"/>
      <c r="R65" s="41"/>
      <c r="S65" s="41"/>
      <c r="T65" s="41"/>
      <c r="U65" s="41"/>
      <c r="V65" s="41"/>
      <c r="W65" s="41"/>
      <c r="X65" s="41"/>
      <c r="Y65" s="41"/>
      <c r="Z65" s="41"/>
    </row>
    <row r="66" spans="1:26" ht="12.75" customHeight="1">
      <c r="A66" s="51"/>
      <c r="B66" s="41"/>
      <c r="C66" s="41"/>
      <c r="D66" s="41"/>
      <c r="E66" s="41"/>
      <c r="F66" s="41"/>
      <c r="G66" s="41"/>
      <c r="H66" s="41"/>
      <c r="I66" s="41"/>
      <c r="J66" s="41"/>
      <c r="K66" s="41"/>
      <c r="L66" s="50"/>
      <c r="M66" s="41"/>
      <c r="N66" s="41"/>
      <c r="O66" s="41"/>
      <c r="P66" s="41"/>
      <c r="Q66" s="41"/>
      <c r="R66" s="41"/>
      <c r="S66" s="41"/>
      <c r="T66" s="41"/>
      <c r="U66" s="41"/>
      <c r="V66" s="41"/>
      <c r="W66" s="41"/>
      <c r="X66" s="41"/>
      <c r="Y66" s="41"/>
      <c r="Z66" s="41"/>
    </row>
    <row r="67" spans="1:26" ht="12.75" customHeight="1">
      <c r="A67" s="51"/>
      <c r="B67" s="41"/>
      <c r="C67" s="41"/>
      <c r="D67" s="41"/>
      <c r="E67" s="41"/>
      <c r="F67" s="41"/>
      <c r="G67" s="41"/>
      <c r="H67" s="41"/>
      <c r="I67" s="41"/>
      <c r="J67" s="41"/>
      <c r="K67" s="41"/>
      <c r="L67" s="50"/>
      <c r="M67" s="41"/>
      <c r="N67" s="41"/>
      <c r="O67" s="41"/>
      <c r="P67" s="41"/>
      <c r="Q67" s="41"/>
      <c r="R67" s="41"/>
      <c r="S67" s="41"/>
      <c r="T67" s="41"/>
      <c r="U67" s="41"/>
      <c r="V67" s="41"/>
      <c r="W67" s="41"/>
      <c r="X67" s="41"/>
      <c r="Y67" s="41"/>
      <c r="Z67" s="41"/>
    </row>
    <row r="68" spans="1:26" ht="12.75" customHeight="1">
      <c r="A68" s="51"/>
      <c r="B68" s="41"/>
      <c r="C68" s="41"/>
      <c r="D68" s="41"/>
      <c r="E68" s="41"/>
      <c r="F68" s="41"/>
      <c r="G68" s="41"/>
      <c r="H68" s="41"/>
      <c r="I68" s="41"/>
      <c r="J68" s="41"/>
      <c r="K68" s="41"/>
      <c r="L68" s="50"/>
      <c r="M68" s="41"/>
      <c r="N68" s="41"/>
      <c r="O68" s="41"/>
      <c r="P68" s="41"/>
      <c r="Q68" s="41"/>
      <c r="R68" s="41"/>
      <c r="S68" s="41"/>
      <c r="T68" s="41"/>
      <c r="U68" s="41"/>
      <c r="V68" s="41"/>
      <c r="W68" s="41"/>
      <c r="X68" s="41"/>
      <c r="Y68" s="41"/>
      <c r="Z68" s="41"/>
    </row>
    <row r="69" spans="1:26" ht="12.75" customHeight="1">
      <c r="A69" s="51"/>
      <c r="B69" s="41"/>
      <c r="C69" s="41"/>
      <c r="D69" s="41"/>
      <c r="E69" s="41"/>
      <c r="F69" s="41"/>
      <c r="G69" s="41"/>
      <c r="H69" s="41"/>
      <c r="I69" s="41"/>
      <c r="J69" s="41"/>
      <c r="K69" s="41"/>
      <c r="L69" s="50"/>
      <c r="M69" s="41"/>
      <c r="N69" s="41"/>
      <c r="O69" s="41"/>
      <c r="P69" s="41"/>
      <c r="Q69" s="41"/>
      <c r="R69" s="41"/>
      <c r="S69" s="41"/>
      <c r="T69" s="41"/>
      <c r="U69" s="41"/>
      <c r="V69" s="41"/>
      <c r="W69" s="41"/>
      <c r="X69" s="41"/>
      <c r="Y69" s="41"/>
      <c r="Z69" s="41"/>
    </row>
    <row r="70" spans="1:26" ht="12.75" customHeight="1">
      <c r="A70" s="51"/>
      <c r="B70" s="41"/>
      <c r="C70" s="41"/>
      <c r="D70" s="41"/>
      <c r="E70" s="41"/>
      <c r="F70" s="41"/>
      <c r="G70" s="41"/>
      <c r="H70" s="41"/>
      <c r="I70" s="41"/>
      <c r="J70" s="41"/>
      <c r="K70" s="41"/>
      <c r="L70" s="50"/>
      <c r="M70" s="41"/>
      <c r="N70" s="41"/>
      <c r="O70" s="41"/>
      <c r="P70" s="41"/>
      <c r="Q70" s="41"/>
      <c r="R70" s="41"/>
      <c r="S70" s="41"/>
      <c r="T70" s="41"/>
      <c r="U70" s="41"/>
      <c r="V70" s="41"/>
      <c r="W70" s="41"/>
      <c r="X70" s="41"/>
      <c r="Y70" s="41"/>
      <c r="Z70" s="41"/>
    </row>
    <row r="71" spans="1:26" ht="12.75" customHeight="1">
      <c r="A71" s="51"/>
      <c r="B71" s="41"/>
      <c r="C71" s="41"/>
      <c r="D71" s="41"/>
      <c r="E71" s="41"/>
      <c r="F71" s="41"/>
      <c r="G71" s="41"/>
      <c r="H71" s="41"/>
      <c r="I71" s="41"/>
      <c r="J71" s="41"/>
      <c r="K71" s="41"/>
      <c r="L71" s="50"/>
      <c r="M71" s="41"/>
      <c r="N71" s="41"/>
      <c r="O71" s="41"/>
      <c r="P71" s="41"/>
      <c r="Q71" s="41"/>
      <c r="R71" s="41"/>
      <c r="S71" s="41"/>
      <c r="T71" s="41"/>
      <c r="U71" s="41"/>
      <c r="V71" s="41"/>
      <c r="W71" s="41"/>
      <c r="X71" s="41"/>
      <c r="Y71" s="41"/>
      <c r="Z71" s="41"/>
    </row>
    <row r="72" spans="1:26" ht="12.75" customHeight="1">
      <c r="A72" s="51"/>
      <c r="B72" s="41"/>
      <c r="C72" s="41"/>
      <c r="D72" s="41"/>
      <c r="E72" s="41"/>
      <c r="F72" s="41"/>
      <c r="G72" s="41"/>
      <c r="H72" s="41"/>
      <c r="I72" s="41"/>
      <c r="J72" s="41"/>
      <c r="K72" s="41"/>
      <c r="L72" s="50"/>
      <c r="M72" s="41"/>
      <c r="N72" s="41"/>
      <c r="O72" s="41"/>
      <c r="P72" s="41"/>
      <c r="Q72" s="41"/>
      <c r="R72" s="41"/>
      <c r="S72" s="41"/>
      <c r="T72" s="41"/>
      <c r="U72" s="41"/>
      <c r="V72" s="41"/>
      <c r="W72" s="41"/>
      <c r="X72" s="41"/>
      <c r="Y72" s="41"/>
      <c r="Z72" s="41"/>
    </row>
    <row r="73" spans="1:26" ht="12.75" customHeight="1">
      <c r="A73" s="51"/>
      <c r="B73" s="41"/>
      <c r="C73" s="41"/>
      <c r="D73" s="41"/>
      <c r="E73" s="41"/>
      <c r="F73" s="41"/>
      <c r="G73" s="41"/>
      <c r="H73" s="41"/>
      <c r="I73" s="41"/>
      <c r="J73" s="41"/>
      <c r="K73" s="41"/>
      <c r="L73" s="50"/>
      <c r="M73" s="41"/>
      <c r="N73" s="41"/>
      <c r="O73" s="41"/>
      <c r="P73" s="41"/>
      <c r="Q73" s="41"/>
      <c r="R73" s="41"/>
      <c r="S73" s="41"/>
      <c r="T73" s="41"/>
      <c r="U73" s="41"/>
      <c r="V73" s="41"/>
      <c r="W73" s="41"/>
      <c r="X73" s="41"/>
      <c r="Y73" s="41"/>
      <c r="Z73" s="41"/>
    </row>
    <row r="74" spans="1:26" ht="12.75" customHeight="1">
      <c r="A74" s="51"/>
      <c r="B74" s="41"/>
      <c r="C74" s="41"/>
      <c r="D74" s="41"/>
      <c r="E74" s="41"/>
      <c r="F74" s="41"/>
      <c r="G74" s="41"/>
      <c r="H74" s="41"/>
      <c r="I74" s="41"/>
      <c r="J74" s="41"/>
      <c r="K74" s="41"/>
      <c r="L74" s="50"/>
      <c r="M74" s="41"/>
      <c r="N74" s="41"/>
      <c r="O74" s="41"/>
      <c r="P74" s="41"/>
      <c r="Q74" s="41"/>
      <c r="R74" s="41"/>
      <c r="S74" s="41"/>
      <c r="T74" s="41"/>
      <c r="U74" s="41"/>
      <c r="V74" s="41"/>
      <c r="W74" s="41"/>
      <c r="X74" s="41"/>
      <c r="Y74" s="41"/>
      <c r="Z74" s="41"/>
    </row>
    <row r="75" spans="1:26" ht="12.75" customHeight="1">
      <c r="A75" s="51"/>
      <c r="B75" s="41"/>
      <c r="C75" s="41"/>
      <c r="D75" s="41"/>
      <c r="E75" s="41"/>
      <c r="F75" s="41"/>
      <c r="G75" s="41"/>
      <c r="H75" s="41"/>
      <c r="I75" s="41"/>
      <c r="J75" s="41"/>
      <c r="K75" s="41"/>
      <c r="L75" s="50"/>
      <c r="M75" s="41"/>
      <c r="N75" s="41"/>
      <c r="O75" s="41"/>
      <c r="P75" s="41"/>
      <c r="Q75" s="41"/>
      <c r="R75" s="41"/>
      <c r="S75" s="41"/>
      <c r="T75" s="41"/>
      <c r="U75" s="41"/>
      <c r="V75" s="41"/>
      <c r="W75" s="41"/>
      <c r="X75" s="41"/>
      <c r="Y75" s="41"/>
      <c r="Z75" s="41"/>
    </row>
    <row r="76" spans="1:26" ht="12.75" customHeight="1">
      <c r="A76" s="51"/>
      <c r="B76" s="41"/>
      <c r="C76" s="41"/>
      <c r="D76" s="41"/>
      <c r="E76" s="41"/>
      <c r="F76" s="41"/>
      <c r="G76" s="41"/>
      <c r="H76" s="41"/>
      <c r="I76" s="41"/>
      <c r="J76" s="41"/>
      <c r="K76" s="41"/>
      <c r="L76" s="50"/>
      <c r="M76" s="41"/>
      <c r="N76" s="41"/>
      <c r="O76" s="41"/>
      <c r="P76" s="41"/>
      <c r="Q76" s="41"/>
      <c r="R76" s="41"/>
      <c r="S76" s="41"/>
      <c r="T76" s="41"/>
      <c r="U76" s="41"/>
      <c r="V76" s="41"/>
      <c r="W76" s="41"/>
      <c r="X76" s="41"/>
      <c r="Y76" s="41"/>
      <c r="Z76" s="41"/>
    </row>
    <row r="77" spans="1:26" ht="12.75" customHeight="1">
      <c r="A77" s="51"/>
      <c r="B77" s="41"/>
      <c r="C77" s="41"/>
      <c r="D77" s="41"/>
      <c r="E77" s="41"/>
      <c r="F77" s="41"/>
      <c r="G77" s="41"/>
      <c r="H77" s="41"/>
      <c r="I77" s="41"/>
      <c r="J77" s="41"/>
      <c r="K77" s="41"/>
      <c r="L77" s="50"/>
      <c r="M77" s="41"/>
      <c r="N77" s="41"/>
      <c r="O77" s="41"/>
      <c r="P77" s="41"/>
      <c r="Q77" s="41"/>
      <c r="R77" s="41"/>
      <c r="S77" s="41"/>
      <c r="T77" s="41"/>
      <c r="U77" s="41"/>
      <c r="V77" s="41"/>
      <c r="W77" s="41"/>
      <c r="X77" s="41"/>
      <c r="Y77" s="41"/>
      <c r="Z77" s="41"/>
    </row>
    <row r="78" spans="1:26" ht="12.75" customHeight="1">
      <c r="A78" s="51"/>
      <c r="B78" s="41"/>
      <c r="C78" s="41"/>
      <c r="D78" s="41"/>
      <c r="E78" s="41"/>
      <c r="F78" s="41"/>
      <c r="G78" s="41"/>
      <c r="H78" s="41"/>
      <c r="I78" s="41"/>
      <c r="J78" s="41"/>
      <c r="K78" s="41"/>
      <c r="L78" s="50"/>
      <c r="M78" s="41"/>
      <c r="N78" s="41"/>
      <c r="O78" s="41"/>
      <c r="P78" s="41"/>
      <c r="Q78" s="41"/>
      <c r="R78" s="41"/>
      <c r="S78" s="41"/>
      <c r="T78" s="41"/>
      <c r="U78" s="41"/>
      <c r="V78" s="41"/>
      <c r="W78" s="41"/>
      <c r="X78" s="41"/>
      <c r="Y78" s="41"/>
      <c r="Z78" s="41"/>
    </row>
    <row r="79" spans="1:26" ht="12.75" customHeight="1">
      <c r="A79" s="51"/>
      <c r="B79" s="41"/>
      <c r="C79" s="41"/>
      <c r="D79" s="41"/>
      <c r="E79" s="41"/>
      <c r="F79" s="41"/>
      <c r="G79" s="41"/>
      <c r="H79" s="41"/>
      <c r="I79" s="41"/>
      <c r="J79" s="41"/>
      <c r="K79" s="41"/>
      <c r="L79" s="50"/>
      <c r="M79" s="41"/>
      <c r="N79" s="41"/>
      <c r="O79" s="41"/>
      <c r="P79" s="41"/>
      <c r="Q79" s="41"/>
      <c r="R79" s="41"/>
      <c r="S79" s="41"/>
      <c r="T79" s="41"/>
      <c r="U79" s="41"/>
      <c r="V79" s="41"/>
      <c r="W79" s="41"/>
      <c r="X79" s="41"/>
      <c r="Y79" s="41"/>
      <c r="Z79" s="41"/>
    </row>
    <row r="80" spans="1:26" ht="12.75" customHeight="1">
      <c r="A80" s="51"/>
      <c r="B80" s="41"/>
      <c r="C80" s="41"/>
      <c r="D80" s="41"/>
      <c r="E80" s="41"/>
      <c r="F80" s="41"/>
      <c r="G80" s="41"/>
      <c r="H80" s="41"/>
      <c r="I80" s="41"/>
      <c r="J80" s="41"/>
      <c r="K80" s="41"/>
      <c r="L80" s="50"/>
      <c r="M80" s="41"/>
      <c r="N80" s="41"/>
      <c r="O80" s="41"/>
      <c r="P80" s="41"/>
      <c r="Q80" s="41"/>
      <c r="R80" s="41"/>
      <c r="S80" s="41"/>
      <c r="T80" s="41"/>
      <c r="U80" s="41"/>
      <c r="V80" s="41"/>
      <c r="W80" s="41"/>
      <c r="X80" s="41"/>
      <c r="Y80" s="41"/>
      <c r="Z80" s="41"/>
    </row>
    <row r="81" spans="1:26" ht="12.75" customHeight="1">
      <c r="A81" s="51"/>
      <c r="B81" s="41"/>
      <c r="C81" s="41"/>
      <c r="D81" s="41"/>
      <c r="E81" s="41"/>
      <c r="F81" s="41"/>
      <c r="G81" s="41"/>
      <c r="H81" s="41"/>
      <c r="I81" s="41"/>
      <c r="J81" s="41"/>
      <c r="K81" s="41"/>
      <c r="L81" s="50"/>
      <c r="M81" s="41"/>
      <c r="N81" s="41"/>
      <c r="O81" s="41"/>
      <c r="P81" s="41"/>
      <c r="Q81" s="41"/>
      <c r="R81" s="41"/>
      <c r="S81" s="41"/>
      <c r="T81" s="41"/>
      <c r="U81" s="41"/>
      <c r="V81" s="41"/>
      <c r="W81" s="41"/>
      <c r="X81" s="41"/>
      <c r="Y81" s="41"/>
      <c r="Z81" s="41"/>
    </row>
    <row r="82" spans="1:26" ht="12.75" customHeight="1">
      <c r="A82" s="51"/>
      <c r="B82" s="41"/>
      <c r="C82" s="41"/>
      <c r="D82" s="41"/>
      <c r="E82" s="41"/>
      <c r="F82" s="41"/>
      <c r="G82" s="41"/>
      <c r="H82" s="41"/>
      <c r="I82" s="41"/>
      <c r="J82" s="41"/>
      <c r="K82" s="41"/>
      <c r="L82" s="50"/>
      <c r="M82" s="41"/>
      <c r="N82" s="41"/>
      <c r="O82" s="41"/>
      <c r="P82" s="41"/>
      <c r="Q82" s="41"/>
      <c r="R82" s="41"/>
      <c r="S82" s="41"/>
      <c r="T82" s="41"/>
      <c r="U82" s="41"/>
      <c r="V82" s="41"/>
      <c r="W82" s="41"/>
      <c r="X82" s="41"/>
      <c r="Y82" s="41"/>
      <c r="Z82" s="41"/>
    </row>
    <row r="83" spans="1:26" ht="12.75" customHeight="1">
      <c r="A83" s="51"/>
      <c r="B83" s="41"/>
      <c r="C83" s="41"/>
      <c r="D83" s="41"/>
      <c r="E83" s="41"/>
      <c r="F83" s="41"/>
      <c r="G83" s="41"/>
      <c r="H83" s="41"/>
      <c r="I83" s="41"/>
      <c r="J83" s="41"/>
      <c r="K83" s="41"/>
      <c r="L83" s="50"/>
      <c r="M83" s="41"/>
      <c r="N83" s="41"/>
      <c r="O83" s="41"/>
      <c r="P83" s="41"/>
      <c r="Q83" s="41"/>
      <c r="R83" s="41"/>
      <c r="S83" s="41"/>
      <c r="T83" s="41"/>
      <c r="U83" s="41"/>
      <c r="V83" s="41"/>
      <c r="W83" s="41"/>
      <c r="X83" s="41"/>
      <c r="Y83" s="41"/>
      <c r="Z83" s="41"/>
    </row>
    <row r="84" spans="1:26" ht="12.75" customHeight="1">
      <c r="A84" s="51"/>
      <c r="B84" s="41"/>
      <c r="C84" s="41"/>
      <c r="D84" s="41"/>
      <c r="E84" s="41"/>
      <c r="F84" s="41"/>
      <c r="G84" s="41"/>
      <c r="H84" s="41"/>
      <c r="I84" s="41"/>
      <c r="J84" s="41"/>
      <c r="K84" s="41"/>
      <c r="L84" s="50"/>
      <c r="M84" s="41"/>
      <c r="N84" s="41"/>
      <c r="O84" s="41"/>
      <c r="P84" s="41"/>
      <c r="Q84" s="41"/>
      <c r="R84" s="41"/>
      <c r="S84" s="41"/>
      <c r="T84" s="41"/>
      <c r="U84" s="41"/>
      <c r="V84" s="41"/>
      <c r="W84" s="41"/>
      <c r="X84" s="41"/>
      <c r="Y84" s="41"/>
      <c r="Z84" s="41"/>
    </row>
    <row r="85" spans="1:26" ht="12.75" customHeight="1">
      <c r="A85" s="51"/>
      <c r="B85" s="41"/>
      <c r="C85" s="41"/>
      <c r="D85" s="41"/>
      <c r="E85" s="41"/>
      <c r="F85" s="41"/>
      <c r="G85" s="41"/>
      <c r="H85" s="41"/>
      <c r="I85" s="41"/>
      <c r="J85" s="41"/>
      <c r="K85" s="41"/>
      <c r="L85" s="50"/>
      <c r="M85" s="41"/>
      <c r="N85" s="41"/>
      <c r="O85" s="41"/>
      <c r="P85" s="41"/>
      <c r="Q85" s="41"/>
      <c r="R85" s="41"/>
      <c r="S85" s="41"/>
      <c r="T85" s="41"/>
      <c r="U85" s="41"/>
      <c r="V85" s="41"/>
      <c r="W85" s="41"/>
      <c r="X85" s="41"/>
      <c r="Y85" s="41"/>
      <c r="Z85" s="41"/>
    </row>
    <row r="86" spans="1:26" ht="12.75" customHeight="1">
      <c r="A86" s="51"/>
      <c r="B86" s="41"/>
      <c r="C86" s="41"/>
      <c r="D86" s="41"/>
      <c r="E86" s="41"/>
      <c r="F86" s="41"/>
      <c r="G86" s="41"/>
      <c r="H86" s="41"/>
      <c r="I86" s="41"/>
      <c r="J86" s="41"/>
      <c r="K86" s="41"/>
      <c r="L86" s="50"/>
      <c r="M86" s="41"/>
      <c r="N86" s="41"/>
      <c r="O86" s="41"/>
      <c r="P86" s="41"/>
      <c r="Q86" s="41"/>
      <c r="R86" s="41"/>
      <c r="S86" s="41"/>
      <c r="T86" s="41"/>
      <c r="U86" s="41"/>
      <c r="V86" s="41"/>
      <c r="W86" s="41"/>
      <c r="X86" s="41"/>
      <c r="Y86" s="41"/>
      <c r="Z86" s="41"/>
    </row>
    <row r="87" spans="1:26" ht="12.75" customHeight="1">
      <c r="A87" s="51"/>
      <c r="B87" s="41"/>
      <c r="C87" s="41"/>
      <c r="D87" s="41"/>
      <c r="E87" s="41"/>
      <c r="F87" s="41"/>
      <c r="G87" s="41"/>
      <c r="H87" s="41"/>
      <c r="I87" s="41"/>
      <c r="J87" s="41"/>
      <c r="K87" s="41"/>
      <c r="L87" s="50"/>
      <c r="M87" s="41"/>
      <c r="N87" s="41"/>
      <c r="O87" s="41"/>
      <c r="P87" s="41"/>
      <c r="Q87" s="41"/>
      <c r="R87" s="41"/>
      <c r="S87" s="41"/>
      <c r="T87" s="41"/>
      <c r="U87" s="41"/>
      <c r="V87" s="41"/>
      <c r="W87" s="41"/>
      <c r="X87" s="41"/>
      <c r="Y87" s="41"/>
      <c r="Z87" s="41"/>
    </row>
    <row r="88" spans="1:26" ht="12.75" customHeight="1">
      <c r="A88" s="51"/>
      <c r="B88" s="41"/>
      <c r="C88" s="41"/>
      <c r="D88" s="41"/>
      <c r="E88" s="41"/>
      <c r="F88" s="41"/>
      <c r="G88" s="41"/>
      <c r="H88" s="41"/>
      <c r="I88" s="41"/>
      <c r="J88" s="41"/>
      <c r="K88" s="41"/>
      <c r="L88" s="50"/>
      <c r="M88" s="41"/>
      <c r="N88" s="41"/>
      <c r="O88" s="41"/>
      <c r="P88" s="41"/>
      <c r="Q88" s="41"/>
      <c r="R88" s="41"/>
      <c r="S88" s="41"/>
      <c r="T88" s="41"/>
      <c r="U88" s="41"/>
      <c r="V88" s="41"/>
      <c r="W88" s="41"/>
      <c r="X88" s="41"/>
      <c r="Y88" s="41"/>
      <c r="Z88" s="41"/>
    </row>
    <row r="89" spans="1:26" ht="12.75" customHeight="1">
      <c r="A89" s="51"/>
      <c r="B89" s="41"/>
      <c r="C89" s="41"/>
      <c r="D89" s="41"/>
      <c r="E89" s="41"/>
      <c r="F89" s="41"/>
      <c r="G89" s="41"/>
      <c r="H89" s="41"/>
      <c r="I89" s="41"/>
      <c r="J89" s="41"/>
      <c r="K89" s="41"/>
      <c r="L89" s="50"/>
      <c r="M89" s="41"/>
      <c r="N89" s="41"/>
      <c r="O89" s="41"/>
      <c r="P89" s="41"/>
      <c r="Q89" s="41"/>
      <c r="R89" s="41"/>
      <c r="S89" s="41"/>
      <c r="T89" s="41"/>
      <c r="U89" s="41"/>
      <c r="V89" s="41"/>
      <c r="W89" s="41"/>
      <c r="X89" s="41"/>
      <c r="Y89" s="41"/>
      <c r="Z89" s="41"/>
    </row>
    <row r="90" spans="1:26" ht="12.75" customHeight="1">
      <c r="A90" s="51"/>
      <c r="B90" s="41"/>
      <c r="C90" s="41"/>
      <c r="D90" s="41"/>
      <c r="E90" s="41"/>
      <c r="F90" s="41"/>
      <c r="G90" s="41"/>
      <c r="H90" s="41"/>
      <c r="I90" s="41"/>
      <c r="J90" s="41"/>
      <c r="K90" s="41"/>
      <c r="L90" s="50"/>
      <c r="M90" s="41"/>
      <c r="N90" s="41"/>
      <c r="O90" s="41"/>
      <c r="P90" s="41"/>
      <c r="Q90" s="41"/>
      <c r="R90" s="41"/>
      <c r="S90" s="41"/>
      <c r="T90" s="41"/>
      <c r="U90" s="41"/>
      <c r="V90" s="41"/>
      <c r="W90" s="41"/>
      <c r="X90" s="41"/>
      <c r="Y90" s="41"/>
      <c r="Z90" s="41"/>
    </row>
    <row r="91" spans="1:26" ht="12.75" customHeight="1">
      <c r="A91" s="51"/>
      <c r="B91" s="41"/>
      <c r="C91" s="41"/>
      <c r="D91" s="41"/>
      <c r="E91" s="41"/>
      <c r="F91" s="41"/>
      <c r="G91" s="41"/>
      <c r="H91" s="41"/>
      <c r="I91" s="41"/>
      <c r="J91" s="41"/>
      <c r="K91" s="41"/>
      <c r="L91" s="50"/>
      <c r="M91" s="41"/>
      <c r="N91" s="41"/>
      <c r="O91" s="41"/>
      <c r="P91" s="41"/>
      <c r="Q91" s="41"/>
      <c r="R91" s="41"/>
      <c r="S91" s="41"/>
      <c r="T91" s="41"/>
      <c r="U91" s="41"/>
      <c r="V91" s="41"/>
      <c r="W91" s="41"/>
      <c r="X91" s="41"/>
      <c r="Y91" s="41"/>
      <c r="Z91" s="41"/>
    </row>
    <row r="92" spans="1:26" ht="12.75" customHeight="1">
      <c r="A92" s="51"/>
      <c r="B92" s="41"/>
      <c r="C92" s="41"/>
      <c r="D92" s="41"/>
      <c r="E92" s="41"/>
      <c r="F92" s="41"/>
      <c r="G92" s="41"/>
      <c r="H92" s="41"/>
      <c r="I92" s="41"/>
      <c r="J92" s="41"/>
      <c r="K92" s="41"/>
      <c r="L92" s="50"/>
      <c r="M92" s="41"/>
      <c r="N92" s="41"/>
      <c r="O92" s="41"/>
      <c r="P92" s="41"/>
      <c r="Q92" s="41"/>
      <c r="R92" s="41"/>
      <c r="S92" s="41"/>
      <c r="T92" s="41"/>
      <c r="U92" s="41"/>
      <c r="V92" s="41"/>
      <c r="W92" s="41"/>
      <c r="X92" s="41"/>
      <c r="Y92" s="41"/>
      <c r="Z92" s="41"/>
    </row>
    <row r="93" spans="1:26" ht="12.75" customHeight="1">
      <c r="A93" s="51"/>
      <c r="B93" s="41"/>
      <c r="C93" s="41"/>
      <c r="D93" s="41"/>
      <c r="E93" s="41"/>
      <c r="F93" s="41"/>
      <c r="G93" s="41"/>
      <c r="H93" s="41"/>
      <c r="I93" s="41"/>
      <c r="J93" s="41"/>
      <c r="K93" s="41"/>
      <c r="L93" s="50"/>
      <c r="M93" s="41"/>
      <c r="N93" s="41"/>
      <c r="O93" s="41"/>
      <c r="P93" s="41"/>
      <c r="Q93" s="41"/>
      <c r="R93" s="41"/>
      <c r="S93" s="41"/>
      <c r="T93" s="41"/>
      <c r="U93" s="41"/>
      <c r="V93" s="41"/>
      <c r="W93" s="41"/>
      <c r="X93" s="41"/>
      <c r="Y93" s="41"/>
      <c r="Z93" s="41"/>
    </row>
    <row r="94" spans="1:26" ht="12.75" customHeight="1">
      <c r="A94" s="51"/>
      <c r="B94" s="41"/>
      <c r="C94" s="41"/>
      <c r="D94" s="41"/>
      <c r="E94" s="41"/>
      <c r="F94" s="41"/>
      <c r="G94" s="41"/>
      <c r="H94" s="41"/>
      <c r="I94" s="41"/>
      <c r="J94" s="41"/>
      <c r="K94" s="41"/>
      <c r="L94" s="50"/>
      <c r="M94" s="41"/>
      <c r="N94" s="41"/>
      <c r="O94" s="41"/>
      <c r="P94" s="41"/>
      <c r="Q94" s="41"/>
      <c r="R94" s="41"/>
      <c r="S94" s="41"/>
      <c r="T94" s="41"/>
      <c r="U94" s="41"/>
      <c r="V94" s="41"/>
      <c r="W94" s="41"/>
      <c r="X94" s="41"/>
      <c r="Y94" s="41"/>
      <c r="Z94" s="41"/>
    </row>
    <row r="95" spans="1:26" ht="12.75" customHeight="1">
      <c r="A95" s="51"/>
      <c r="B95" s="41"/>
      <c r="C95" s="41"/>
      <c r="D95" s="41"/>
      <c r="E95" s="41"/>
      <c r="F95" s="41"/>
      <c r="G95" s="41"/>
      <c r="H95" s="41"/>
      <c r="I95" s="41"/>
      <c r="J95" s="41"/>
      <c r="K95" s="41"/>
      <c r="L95" s="50"/>
      <c r="M95" s="41"/>
      <c r="N95" s="41"/>
      <c r="O95" s="41"/>
      <c r="P95" s="41"/>
      <c r="Q95" s="41"/>
      <c r="R95" s="41"/>
      <c r="S95" s="41"/>
      <c r="T95" s="41"/>
      <c r="U95" s="41"/>
      <c r="V95" s="41"/>
      <c r="W95" s="41"/>
      <c r="X95" s="41"/>
      <c r="Y95" s="41"/>
      <c r="Z95" s="41"/>
    </row>
    <row r="96" spans="1:26" ht="12.75" customHeight="1">
      <c r="A96" s="51"/>
      <c r="B96" s="41"/>
      <c r="C96" s="41"/>
      <c r="D96" s="41"/>
      <c r="E96" s="41"/>
      <c r="F96" s="41"/>
      <c r="G96" s="41"/>
      <c r="H96" s="41"/>
      <c r="I96" s="41"/>
      <c r="J96" s="41"/>
      <c r="K96" s="41"/>
      <c r="L96" s="50"/>
      <c r="M96" s="41"/>
      <c r="N96" s="41"/>
      <c r="O96" s="41"/>
      <c r="P96" s="41"/>
      <c r="Q96" s="41"/>
      <c r="R96" s="41"/>
      <c r="S96" s="41"/>
      <c r="T96" s="41"/>
      <c r="U96" s="41"/>
      <c r="V96" s="41"/>
      <c r="W96" s="41"/>
      <c r="X96" s="41"/>
      <c r="Y96" s="41"/>
      <c r="Z96" s="41"/>
    </row>
    <row r="97" spans="1:26" ht="12.75" customHeight="1">
      <c r="A97" s="51"/>
      <c r="B97" s="41"/>
      <c r="C97" s="41"/>
      <c r="D97" s="41"/>
      <c r="E97" s="41"/>
      <c r="F97" s="41"/>
      <c r="G97" s="41"/>
      <c r="H97" s="41"/>
      <c r="I97" s="41"/>
      <c r="J97" s="41"/>
      <c r="K97" s="41"/>
      <c r="L97" s="50"/>
      <c r="M97" s="41"/>
      <c r="N97" s="41"/>
      <c r="O97" s="41"/>
      <c r="P97" s="41"/>
      <c r="Q97" s="41"/>
      <c r="R97" s="41"/>
      <c r="S97" s="41"/>
      <c r="T97" s="41"/>
      <c r="U97" s="41"/>
      <c r="V97" s="41"/>
      <c r="W97" s="41"/>
      <c r="X97" s="41"/>
      <c r="Y97" s="41"/>
      <c r="Z97" s="41"/>
    </row>
    <row r="98" spans="1:26" ht="12.75" customHeight="1">
      <c r="A98" s="51"/>
      <c r="B98" s="41"/>
      <c r="C98" s="41"/>
      <c r="D98" s="41"/>
      <c r="E98" s="41"/>
      <c r="F98" s="41"/>
      <c r="G98" s="41"/>
      <c r="H98" s="41"/>
      <c r="I98" s="41"/>
      <c r="J98" s="41"/>
      <c r="K98" s="41"/>
      <c r="L98" s="50"/>
      <c r="M98" s="41"/>
      <c r="N98" s="41"/>
      <c r="O98" s="41"/>
      <c r="P98" s="41"/>
      <c r="Q98" s="41"/>
      <c r="R98" s="41"/>
      <c r="S98" s="41"/>
      <c r="T98" s="41"/>
      <c r="U98" s="41"/>
      <c r="V98" s="41"/>
      <c r="W98" s="41"/>
      <c r="X98" s="41"/>
      <c r="Y98" s="41"/>
      <c r="Z98" s="41"/>
    </row>
    <row r="99" spans="1:26" ht="12.75" customHeight="1">
      <c r="A99" s="51"/>
      <c r="B99" s="41"/>
      <c r="C99" s="41"/>
      <c r="D99" s="41"/>
      <c r="E99" s="41"/>
      <c r="F99" s="41"/>
      <c r="G99" s="41"/>
      <c r="H99" s="41"/>
      <c r="I99" s="41"/>
      <c r="J99" s="41"/>
      <c r="K99" s="41"/>
      <c r="L99" s="50"/>
      <c r="M99" s="41"/>
      <c r="N99" s="41"/>
      <c r="O99" s="41"/>
      <c r="P99" s="41"/>
      <c r="Q99" s="41"/>
      <c r="R99" s="41"/>
      <c r="S99" s="41"/>
      <c r="T99" s="41"/>
      <c r="U99" s="41"/>
      <c r="V99" s="41"/>
      <c r="W99" s="41"/>
      <c r="X99" s="41"/>
      <c r="Y99" s="41"/>
      <c r="Z99" s="41"/>
    </row>
    <row r="100" spans="1:26" ht="12.75" customHeight="1">
      <c r="A100" s="51"/>
      <c r="B100" s="41"/>
      <c r="C100" s="41"/>
      <c r="D100" s="41"/>
      <c r="E100" s="41"/>
      <c r="F100" s="41"/>
      <c r="G100" s="41"/>
      <c r="H100" s="41"/>
      <c r="I100" s="41"/>
      <c r="J100" s="41"/>
      <c r="K100" s="41"/>
      <c r="L100" s="50"/>
      <c r="M100" s="41"/>
      <c r="N100" s="41"/>
      <c r="O100" s="41"/>
      <c r="P100" s="41"/>
      <c r="Q100" s="41"/>
      <c r="R100" s="41"/>
      <c r="S100" s="41"/>
      <c r="T100" s="41"/>
      <c r="U100" s="41"/>
      <c r="V100" s="41"/>
      <c r="W100" s="41"/>
      <c r="X100" s="41"/>
      <c r="Y100" s="41"/>
      <c r="Z100" s="41"/>
    </row>
    <row r="101" spans="1:26" ht="12.75" customHeight="1">
      <c r="A101" s="51"/>
      <c r="B101" s="41"/>
      <c r="C101" s="41"/>
      <c r="D101" s="41"/>
      <c r="E101" s="41"/>
      <c r="F101" s="41"/>
      <c r="G101" s="41"/>
      <c r="H101" s="41"/>
      <c r="I101" s="41"/>
      <c r="J101" s="41"/>
      <c r="K101" s="41"/>
      <c r="L101" s="50"/>
      <c r="M101" s="41"/>
      <c r="N101" s="41"/>
      <c r="O101" s="41"/>
      <c r="P101" s="41"/>
      <c r="Q101" s="41"/>
      <c r="R101" s="41"/>
      <c r="S101" s="41"/>
      <c r="T101" s="41"/>
      <c r="U101" s="41"/>
      <c r="V101" s="41"/>
      <c r="W101" s="41"/>
      <c r="X101" s="41"/>
      <c r="Y101" s="41"/>
      <c r="Z101" s="41"/>
    </row>
    <row r="102" spans="1:26" ht="12.75" customHeight="1">
      <c r="A102" s="51"/>
      <c r="B102" s="41"/>
      <c r="C102" s="41"/>
      <c r="D102" s="41"/>
      <c r="E102" s="41"/>
      <c r="F102" s="41"/>
      <c r="G102" s="41"/>
      <c r="H102" s="41"/>
      <c r="I102" s="41"/>
      <c r="J102" s="41"/>
      <c r="K102" s="41"/>
      <c r="L102" s="50"/>
      <c r="M102" s="41"/>
      <c r="N102" s="41"/>
      <c r="O102" s="41"/>
      <c r="P102" s="41"/>
      <c r="Q102" s="41"/>
      <c r="R102" s="41"/>
      <c r="S102" s="41"/>
      <c r="T102" s="41"/>
      <c r="U102" s="41"/>
      <c r="V102" s="41"/>
      <c r="W102" s="41"/>
      <c r="X102" s="41"/>
      <c r="Y102" s="41"/>
      <c r="Z102" s="41"/>
    </row>
    <row r="103" spans="1:26" ht="12.75" customHeight="1">
      <c r="A103" s="51"/>
      <c r="B103" s="41"/>
      <c r="C103" s="41"/>
      <c r="D103" s="41"/>
      <c r="E103" s="41"/>
      <c r="F103" s="41"/>
      <c r="G103" s="41"/>
      <c r="H103" s="41"/>
      <c r="I103" s="41"/>
      <c r="J103" s="41"/>
      <c r="K103" s="41"/>
      <c r="L103" s="50"/>
      <c r="M103" s="41"/>
      <c r="N103" s="41"/>
      <c r="O103" s="41"/>
      <c r="P103" s="41"/>
      <c r="Q103" s="41"/>
      <c r="R103" s="41"/>
      <c r="S103" s="41"/>
      <c r="T103" s="41"/>
      <c r="U103" s="41"/>
      <c r="V103" s="41"/>
      <c r="W103" s="41"/>
      <c r="X103" s="41"/>
      <c r="Y103" s="41"/>
      <c r="Z103" s="41"/>
    </row>
    <row r="104" spans="1:26" ht="12.75" customHeight="1">
      <c r="A104" s="51"/>
      <c r="B104" s="41"/>
      <c r="C104" s="41"/>
      <c r="D104" s="41"/>
      <c r="E104" s="41"/>
      <c r="F104" s="41"/>
      <c r="G104" s="41"/>
      <c r="H104" s="41"/>
      <c r="I104" s="41"/>
      <c r="J104" s="41"/>
      <c r="K104" s="41"/>
      <c r="L104" s="50"/>
      <c r="M104" s="41"/>
      <c r="N104" s="41"/>
      <c r="O104" s="41"/>
      <c r="P104" s="41"/>
      <c r="Q104" s="41"/>
      <c r="R104" s="41"/>
      <c r="S104" s="41"/>
      <c r="T104" s="41"/>
      <c r="U104" s="41"/>
      <c r="V104" s="41"/>
      <c r="W104" s="41"/>
      <c r="X104" s="41"/>
      <c r="Y104" s="41"/>
      <c r="Z104" s="41"/>
    </row>
    <row r="105" spans="1:26" ht="12.75" customHeight="1">
      <c r="A105" s="51"/>
      <c r="B105" s="41"/>
      <c r="C105" s="41"/>
      <c r="D105" s="41"/>
      <c r="E105" s="41"/>
      <c r="F105" s="41"/>
      <c r="G105" s="41"/>
      <c r="H105" s="41"/>
      <c r="I105" s="41"/>
      <c r="J105" s="41"/>
      <c r="K105" s="41"/>
      <c r="L105" s="50"/>
      <c r="M105" s="41"/>
      <c r="N105" s="41"/>
      <c r="O105" s="41"/>
      <c r="P105" s="41"/>
      <c r="Q105" s="41"/>
      <c r="R105" s="41"/>
      <c r="S105" s="41"/>
      <c r="T105" s="41"/>
      <c r="U105" s="41"/>
      <c r="V105" s="41"/>
      <c r="W105" s="41"/>
      <c r="X105" s="41"/>
      <c r="Y105" s="41"/>
      <c r="Z105" s="41"/>
    </row>
    <row r="106" spans="1:26" ht="12.75" customHeight="1">
      <c r="A106" s="51"/>
      <c r="B106" s="41"/>
      <c r="C106" s="41"/>
      <c r="D106" s="41"/>
      <c r="E106" s="41"/>
      <c r="F106" s="41"/>
      <c r="G106" s="41"/>
      <c r="H106" s="41"/>
      <c r="I106" s="41"/>
      <c r="J106" s="41"/>
      <c r="K106" s="41"/>
      <c r="L106" s="50"/>
      <c r="M106" s="41"/>
      <c r="N106" s="41"/>
      <c r="O106" s="41"/>
      <c r="P106" s="41"/>
      <c r="Q106" s="41"/>
      <c r="R106" s="41"/>
      <c r="S106" s="41"/>
      <c r="T106" s="41"/>
      <c r="U106" s="41"/>
      <c r="V106" s="41"/>
      <c r="W106" s="41"/>
      <c r="X106" s="41"/>
      <c r="Y106" s="41"/>
      <c r="Z106" s="41"/>
    </row>
    <row r="107" spans="1:26" ht="12.75" customHeight="1">
      <c r="A107" s="51"/>
      <c r="B107" s="41"/>
      <c r="C107" s="41"/>
      <c r="D107" s="41"/>
      <c r="E107" s="41"/>
      <c r="F107" s="41"/>
      <c r="G107" s="41"/>
      <c r="H107" s="41"/>
      <c r="I107" s="41"/>
      <c r="J107" s="41"/>
      <c r="K107" s="41"/>
      <c r="L107" s="50"/>
      <c r="M107" s="41"/>
      <c r="N107" s="41"/>
      <c r="O107" s="41"/>
      <c r="P107" s="41"/>
      <c r="Q107" s="41"/>
      <c r="R107" s="41"/>
      <c r="S107" s="41"/>
      <c r="T107" s="41"/>
      <c r="U107" s="41"/>
      <c r="V107" s="41"/>
      <c r="W107" s="41"/>
      <c r="X107" s="41"/>
      <c r="Y107" s="41"/>
      <c r="Z107" s="41"/>
    </row>
    <row r="108" spans="1:26" ht="12.75" customHeight="1">
      <c r="A108" s="51"/>
      <c r="B108" s="41"/>
      <c r="C108" s="41"/>
      <c r="D108" s="41"/>
      <c r="E108" s="41"/>
      <c r="F108" s="41"/>
      <c r="G108" s="41"/>
      <c r="H108" s="41"/>
      <c r="I108" s="41"/>
      <c r="J108" s="41"/>
      <c r="K108" s="41"/>
      <c r="L108" s="50"/>
      <c r="M108" s="41"/>
      <c r="N108" s="41"/>
      <c r="O108" s="41"/>
      <c r="P108" s="41"/>
      <c r="Q108" s="41"/>
      <c r="R108" s="41"/>
      <c r="S108" s="41"/>
      <c r="T108" s="41"/>
      <c r="U108" s="41"/>
      <c r="V108" s="41"/>
      <c r="W108" s="41"/>
      <c r="X108" s="41"/>
      <c r="Y108" s="41"/>
      <c r="Z108" s="41"/>
    </row>
    <row r="109" spans="1:26" ht="12.75" customHeight="1">
      <c r="A109" s="51"/>
      <c r="B109" s="41"/>
      <c r="C109" s="41"/>
      <c r="D109" s="41"/>
      <c r="E109" s="41"/>
      <c r="F109" s="41"/>
      <c r="G109" s="41"/>
      <c r="H109" s="41"/>
      <c r="I109" s="41"/>
      <c r="J109" s="41"/>
      <c r="K109" s="41"/>
      <c r="L109" s="50"/>
      <c r="M109" s="41"/>
      <c r="N109" s="41"/>
      <c r="O109" s="41"/>
      <c r="P109" s="41"/>
      <c r="Q109" s="41"/>
      <c r="R109" s="41"/>
      <c r="S109" s="41"/>
      <c r="T109" s="41"/>
      <c r="U109" s="41"/>
      <c r="V109" s="41"/>
      <c r="W109" s="41"/>
      <c r="X109" s="41"/>
      <c r="Y109" s="41"/>
      <c r="Z109" s="41"/>
    </row>
    <row r="110" spans="1:26" ht="12.75" customHeight="1">
      <c r="A110" s="51"/>
      <c r="B110" s="41"/>
      <c r="C110" s="41"/>
      <c r="D110" s="41"/>
      <c r="E110" s="41"/>
      <c r="F110" s="41"/>
      <c r="G110" s="41"/>
      <c r="H110" s="41"/>
      <c r="I110" s="41"/>
      <c r="J110" s="41"/>
      <c r="K110" s="41"/>
      <c r="L110" s="50"/>
      <c r="M110" s="41"/>
      <c r="N110" s="41"/>
      <c r="O110" s="41"/>
      <c r="P110" s="41"/>
      <c r="Q110" s="41"/>
      <c r="R110" s="41"/>
      <c r="S110" s="41"/>
      <c r="T110" s="41"/>
      <c r="U110" s="41"/>
      <c r="V110" s="41"/>
      <c r="W110" s="41"/>
      <c r="X110" s="41"/>
      <c r="Y110" s="41"/>
      <c r="Z110" s="41"/>
    </row>
    <row r="111" spans="1:26" ht="12.75" customHeight="1">
      <c r="A111" s="51"/>
      <c r="B111" s="41"/>
      <c r="C111" s="41"/>
      <c r="D111" s="41"/>
      <c r="E111" s="41"/>
      <c r="F111" s="41"/>
      <c r="G111" s="41"/>
      <c r="H111" s="41"/>
      <c r="I111" s="41"/>
      <c r="J111" s="41"/>
      <c r="K111" s="41"/>
      <c r="L111" s="50"/>
      <c r="M111" s="41"/>
      <c r="N111" s="41"/>
      <c r="O111" s="41"/>
      <c r="P111" s="41"/>
      <c r="Q111" s="41"/>
      <c r="R111" s="41"/>
      <c r="S111" s="41"/>
      <c r="T111" s="41"/>
      <c r="U111" s="41"/>
      <c r="V111" s="41"/>
      <c r="W111" s="41"/>
      <c r="X111" s="41"/>
      <c r="Y111" s="41"/>
      <c r="Z111" s="41"/>
    </row>
    <row r="112" spans="1:26" ht="12.75" customHeight="1">
      <c r="A112" s="51"/>
      <c r="B112" s="41"/>
      <c r="C112" s="41"/>
      <c r="D112" s="41"/>
      <c r="E112" s="41"/>
      <c r="F112" s="41"/>
      <c r="G112" s="41"/>
      <c r="H112" s="41"/>
      <c r="I112" s="41"/>
      <c r="J112" s="41"/>
      <c r="K112" s="41"/>
      <c r="L112" s="50"/>
      <c r="M112" s="41"/>
      <c r="N112" s="41"/>
      <c r="O112" s="41"/>
      <c r="P112" s="41"/>
      <c r="Q112" s="41"/>
      <c r="R112" s="41"/>
      <c r="S112" s="41"/>
      <c r="T112" s="41"/>
      <c r="U112" s="41"/>
      <c r="V112" s="41"/>
      <c r="W112" s="41"/>
      <c r="X112" s="41"/>
      <c r="Y112" s="41"/>
      <c r="Z112" s="41"/>
    </row>
    <row r="113" spans="1:26" ht="12.75" customHeight="1">
      <c r="A113" s="51"/>
      <c r="B113" s="41"/>
      <c r="C113" s="41"/>
      <c r="D113" s="41"/>
      <c r="E113" s="41"/>
      <c r="F113" s="41"/>
      <c r="G113" s="41"/>
      <c r="H113" s="41"/>
      <c r="I113" s="41"/>
      <c r="J113" s="41"/>
      <c r="K113" s="41"/>
      <c r="L113" s="50"/>
      <c r="M113" s="41"/>
      <c r="N113" s="41"/>
      <c r="O113" s="41"/>
      <c r="P113" s="41"/>
      <c r="Q113" s="41"/>
      <c r="R113" s="41"/>
      <c r="S113" s="41"/>
      <c r="T113" s="41"/>
      <c r="U113" s="41"/>
      <c r="V113" s="41"/>
      <c r="W113" s="41"/>
      <c r="X113" s="41"/>
      <c r="Y113" s="41"/>
      <c r="Z113" s="41"/>
    </row>
    <row r="114" spans="1:26" ht="12.75" customHeight="1">
      <c r="A114" s="51"/>
      <c r="B114" s="41"/>
      <c r="C114" s="41"/>
      <c r="D114" s="41"/>
      <c r="E114" s="41"/>
      <c r="F114" s="41"/>
      <c r="G114" s="41"/>
      <c r="H114" s="41"/>
      <c r="I114" s="41"/>
      <c r="J114" s="41"/>
      <c r="K114" s="41"/>
      <c r="L114" s="50"/>
      <c r="M114" s="41"/>
      <c r="N114" s="41"/>
      <c r="O114" s="41"/>
      <c r="P114" s="41"/>
      <c r="Q114" s="41"/>
      <c r="R114" s="41"/>
      <c r="S114" s="41"/>
      <c r="T114" s="41"/>
      <c r="U114" s="41"/>
      <c r="V114" s="41"/>
      <c r="W114" s="41"/>
      <c r="X114" s="41"/>
      <c r="Y114" s="41"/>
      <c r="Z114" s="41"/>
    </row>
    <row r="115" spans="1:26" ht="12.75" customHeight="1">
      <c r="A115" s="51"/>
      <c r="B115" s="41"/>
      <c r="C115" s="41"/>
      <c r="D115" s="41"/>
      <c r="E115" s="41"/>
      <c r="F115" s="41"/>
      <c r="G115" s="41"/>
      <c r="H115" s="41"/>
      <c r="I115" s="41"/>
      <c r="J115" s="41"/>
      <c r="K115" s="41"/>
      <c r="L115" s="50"/>
      <c r="M115" s="41"/>
      <c r="N115" s="41"/>
      <c r="O115" s="41"/>
      <c r="P115" s="41"/>
      <c r="Q115" s="41"/>
      <c r="R115" s="41"/>
      <c r="S115" s="41"/>
      <c r="T115" s="41"/>
      <c r="U115" s="41"/>
      <c r="V115" s="41"/>
      <c r="W115" s="41"/>
      <c r="X115" s="41"/>
      <c r="Y115" s="41"/>
      <c r="Z115" s="41"/>
    </row>
    <row r="116" spans="1:26" ht="12.75" customHeight="1">
      <c r="A116" s="51"/>
      <c r="B116" s="41"/>
      <c r="C116" s="41"/>
      <c r="D116" s="41"/>
      <c r="E116" s="41"/>
      <c r="F116" s="41"/>
      <c r="G116" s="41"/>
      <c r="H116" s="41"/>
      <c r="I116" s="41"/>
      <c r="J116" s="41"/>
      <c r="K116" s="41"/>
      <c r="L116" s="50"/>
      <c r="M116" s="41"/>
      <c r="N116" s="41"/>
      <c r="O116" s="41"/>
      <c r="P116" s="41"/>
      <c r="Q116" s="41"/>
      <c r="R116" s="41"/>
      <c r="S116" s="41"/>
      <c r="T116" s="41"/>
      <c r="U116" s="41"/>
      <c r="V116" s="41"/>
      <c r="W116" s="41"/>
      <c r="X116" s="41"/>
      <c r="Y116" s="41"/>
      <c r="Z116" s="41"/>
    </row>
    <row r="117" spans="1:26" ht="12.75" customHeight="1">
      <c r="A117" s="51"/>
      <c r="B117" s="41"/>
      <c r="C117" s="41"/>
      <c r="D117" s="41"/>
      <c r="E117" s="41"/>
      <c r="F117" s="41"/>
      <c r="G117" s="41"/>
      <c r="H117" s="41"/>
      <c r="I117" s="41"/>
      <c r="J117" s="41"/>
      <c r="K117" s="41"/>
      <c r="L117" s="50"/>
      <c r="M117" s="41"/>
      <c r="N117" s="41"/>
      <c r="O117" s="41"/>
      <c r="P117" s="41"/>
      <c r="Q117" s="41"/>
      <c r="R117" s="41"/>
      <c r="S117" s="41"/>
      <c r="T117" s="41"/>
      <c r="U117" s="41"/>
      <c r="V117" s="41"/>
      <c r="W117" s="41"/>
      <c r="X117" s="41"/>
      <c r="Y117" s="41"/>
      <c r="Z117" s="41"/>
    </row>
    <row r="118" spans="1:26" ht="12.75" customHeight="1">
      <c r="A118" s="51"/>
      <c r="B118" s="41"/>
      <c r="C118" s="41"/>
      <c r="D118" s="41"/>
      <c r="E118" s="41"/>
      <c r="F118" s="41"/>
      <c r="G118" s="41"/>
      <c r="H118" s="41"/>
      <c r="I118" s="41"/>
      <c r="J118" s="41"/>
      <c r="K118" s="41"/>
      <c r="L118" s="50"/>
      <c r="M118" s="41"/>
      <c r="N118" s="41"/>
      <c r="O118" s="41"/>
      <c r="P118" s="41"/>
      <c r="Q118" s="41"/>
      <c r="R118" s="41"/>
      <c r="S118" s="41"/>
      <c r="T118" s="41"/>
      <c r="U118" s="41"/>
      <c r="V118" s="41"/>
      <c r="W118" s="41"/>
      <c r="X118" s="41"/>
      <c r="Y118" s="41"/>
      <c r="Z118" s="41"/>
    </row>
    <row r="119" spans="1:26" ht="12.75" customHeight="1">
      <c r="A119" s="51"/>
      <c r="B119" s="41"/>
      <c r="C119" s="41"/>
      <c r="D119" s="41"/>
      <c r="E119" s="41"/>
      <c r="F119" s="41"/>
      <c r="G119" s="41"/>
      <c r="H119" s="41"/>
      <c r="I119" s="41"/>
      <c r="J119" s="41"/>
      <c r="K119" s="41"/>
      <c r="L119" s="50"/>
      <c r="M119" s="41"/>
      <c r="N119" s="41"/>
      <c r="O119" s="41"/>
      <c r="P119" s="41"/>
      <c r="Q119" s="41"/>
      <c r="R119" s="41"/>
      <c r="S119" s="41"/>
      <c r="T119" s="41"/>
      <c r="U119" s="41"/>
      <c r="V119" s="41"/>
      <c r="W119" s="41"/>
      <c r="X119" s="41"/>
      <c r="Y119" s="41"/>
      <c r="Z119" s="41"/>
    </row>
    <row r="120" spans="1:26" ht="12.75" customHeight="1">
      <c r="A120" s="51"/>
      <c r="B120" s="41"/>
      <c r="C120" s="41"/>
      <c r="D120" s="41"/>
      <c r="E120" s="41"/>
      <c r="F120" s="41"/>
      <c r="G120" s="41"/>
      <c r="H120" s="41"/>
      <c r="I120" s="41"/>
      <c r="J120" s="41"/>
      <c r="K120" s="41"/>
      <c r="L120" s="50"/>
      <c r="M120" s="41"/>
      <c r="N120" s="41"/>
      <c r="O120" s="41"/>
      <c r="P120" s="41"/>
      <c r="Q120" s="41"/>
      <c r="R120" s="41"/>
      <c r="S120" s="41"/>
      <c r="T120" s="41"/>
      <c r="U120" s="41"/>
      <c r="V120" s="41"/>
      <c r="W120" s="41"/>
      <c r="X120" s="41"/>
      <c r="Y120" s="41"/>
      <c r="Z120" s="41"/>
    </row>
    <row r="121" spans="1:26" ht="12.75" customHeight="1">
      <c r="A121" s="51"/>
      <c r="B121" s="41"/>
      <c r="C121" s="41"/>
      <c r="D121" s="41"/>
      <c r="E121" s="41"/>
      <c r="F121" s="41"/>
      <c r="G121" s="41"/>
      <c r="H121" s="41"/>
      <c r="I121" s="41"/>
      <c r="J121" s="41"/>
      <c r="K121" s="41"/>
      <c r="L121" s="50"/>
      <c r="M121" s="41"/>
      <c r="N121" s="41"/>
      <c r="O121" s="41"/>
      <c r="P121" s="41"/>
      <c r="Q121" s="41"/>
      <c r="R121" s="41"/>
      <c r="S121" s="41"/>
      <c r="T121" s="41"/>
      <c r="U121" s="41"/>
      <c r="V121" s="41"/>
      <c r="W121" s="41"/>
      <c r="X121" s="41"/>
      <c r="Y121" s="41"/>
      <c r="Z121" s="41"/>
    </row>
    <row r="122" spans="1:26" ht="12.75" customHeight="1">
      <c r="A122" s="51"/>
      <c r="B122" s="41"/>
      <c r="C122" s="41"/>
      <c r="D122" s="41"/>
      <c r="E122" s="41"/>
      <c r="F122" s="41"/>
      <c r="G122" s="41"/>
      <c r="H122" s="41"/>
      <c r="I122" s="41"/>
      <c r="J122" s="41"/>
      <c r="K122" s="41"/>
      <c r="L122" s="50"/>
      <c r="M122" s="41"/>
      <c r="N122" s="41"/>
      <c r="O122" s="41"/>
      <c r="P122" s="41"/>
      <c r="Q122" s="41"/>
      <c r="R122" s="41"/>
      <c r="S122" s="41"/>
      <c r="T122" s="41"/>
      <c r="U122" s="41"/>
      <c r="V122" s="41"/>
      <c r="W122" s="41"/>
      <c r="X122" s="41"/>
      <c r="Y122" s="41"/>
      <c r="Z122" s="41"/>
    </row>
    <row r="123" spans="1:26" ht="12.75" customHeight="1">
      <c r="A123" s="51"/>
      <c r="B123" s="41"/>
      <c r="C123" s="41"/>
      <c r="D123" s="41"/>
      <c r="E123" s="41"/>
      <c r="F123" s="41"/>
      <c r="G123" s="41"/>
      <c r="H123" s="41"/>
      <c r="I123" s="41"/>
      <c r="J123" s="41"/>
      <c r="K123" s="41"/>
      <c r="L123" s="50"/>
      <c r="M123" s="41"/>
      <c r="N123" s="41"/>
      <c r="O123" s="41"/>
      <c r="P123" s="41"/>
      <c r="Q123" s="41"/>
      <c r="R123" s="41"/>
      <c r="S123" s="41"/>
      <c r="T123" s="41"/>
      <c r="U123" s="41"/>
      <c r="V123" s="41"/>
      <c r="W123" s="41"/>
      <c r="X123" s="41"/>
      <c r="Y123" s="41"/>
      <c r="Z123" s="41"/>
    </row>
    <row r="124" spans="1:26" ht="12.75" customHeight="1">
      <c r="A124" s="51"/>
      <c r="B124" s="41"/>
      <c r="C124" s="41"/>
      <c r="D124" s="41"/>
      <c r="E124" s="41"/>
      <c r="F124" s="41"/>
      <c r="G124" s="41"/>
      <c r="H124" s="41"/>
      <c r="I124" s="41"/>
      <c r="J124" s="41"/>
      <c r="K124" s="41"/>
      <c r="L124" s="50"/>
      <c r="M124" s="41"/>
      <c r="N124" s="41"/>
      <c r="O124" s="41"/>
      <c r="P124" s="41"/>
      <c r="Q124" s="41"/>
      <c r="R124" s="41"/>
      <c r="S124" s="41"/>
      <c r="T124" s="41"/>
      <c r="U124" s="41"/>
      <c r="V124" s="41"/>
      <c r="W124" s="41"/>
      <c r="X124" s="41"/>
      <c r="Y124" s="41"/>
      <c r="Z124" s="41"/>
    </row>
    <row r="125" spans="1:26" ht="12.75" customHeight="1">
      <c r="A125" s="51"/>
      <c r="B125" s="41"/>
      <c r="C125" s="41"/>
      <c r="D125" s="41"/>
      <c r="E125" s="41"/>
      <c r="F125" s="41"/>
      <c r="G125" s="41"/>
      <c r="H125" s="41"/>
      <c r="I125" s="41"/>
      <c r="J125" s="41"/>
      <c r="K125" s="41"/>
      <c r="L125" s="50"/>
      <c r="M125" s="41"/>
      <c r="N125" s="41"/>
      <c r="O125" s="41"/>
      <c r="P125" s="41"/>
      <c r="Q125" s="41"/>
      <c r="R125" s="41"/>
      <c r="S125" s="41"/>
      <c r="T125" s="41"/>
      <c r="U125" s="41"/>
      <c r="V125" s="41"/>
      <c r="W125" s="41"/>
      <c r="X125" s="41"/>
      <c r="Y125" s="41"/>
      <c r="Z125" s="41"/>
    </row>
    <row r="126" spans="1:26" ht="12.75" customHeight="1">
      <c r="A126" s="51"/>
      <c r="B126" s="41"/>
      <c r="C126" s="41"/>
      <c r="D126" s="41"/>
      <c r="E126" s="41"/>
      <c r="F126" s="41"/>
      <c r="G126" s="41"/>
      <c r="H126" s="41"/>
      <c r="I126" s="41"/>
      <c r="J126" s="41"/>
      <c r="K126" s="41"/>
      <c r="L126" s="50"/>
      <c r="M126" s="41"/>
      <c r="N126" s="41"/>
      <c r="O126" s="41"/>
      <c r="P126" s="41"/>
      <c r="Q126" s="41"/>
      <c r="R126" s="41"/>
      <c r="S126" s="41"/>
      <c r="T126" s="41"/>
      <c r="U126" s="41"/>
      <c r="V126" s="41"/>
      <c r="W126" s="41"/>
      <c r="X126" s="41"/>
      <c r="Y126" s="41"/>
      <c r="Z126" s="41"/>
    </row>
    <row r="127" spans="1:26" ht="12.75" customHeight="1">
      <c r="A127" s="51"/>
      <c r="B127" s="41"/>
      <c r="C127" s="41"/>
      <c r="D127" s="41"/>
      <c r="E127" s="41"/>
      <c r="F127" s="41"/>
      <c r="G127" s="41"/>
      <c r="H127" s="41"/>
      <c r="I127" s="41"/>
      <c r="J127" s="41"/>
      <c r="K127" s="41"/>
      <c r="L127" s="50"/>
      <c r="M127" s="41"/>
      <c r="N127" s="41"/>
      <c r="O127" s="41"/>
      <c r="P127" s="41"/>
      <c r="Q127" s="41"/>
      <c r="R127" s="41"/>
      <c r="S127" s="41"/>
      <c r="T127" s="41"/>
      <c r="U127" s="41"/>
      <c r="V127" s="41"/>
      <c r="W127" s="41"/>
      <c r="X127" s="41"/>
      <c r="Y127" s="41"/>
      <c r="Z127" s="41"/>
    </row>
    <row r="128" spans="1:26" ht="12.75" customHeight="1">
      <c r="A128" s="51"/>
      <c r="B128" s="41"/>
      <c r="C128" s="41"/>
      <c r="D128" s="41"/>
      <c r="E128" s="41"/>
      <c r="F128" s="41"/>
      <c r="G128" s="41"/>
      <c r="H128" s="41"/>
      <c r="I128" s="41"/>
      <c r="J128" s="41"/>
      <c r="K128" s="41"/>
      <c r="L128" s="50"/>
      <c r="M128" s="41"/>
      <c r="N128" s="41"/>
      <c r="O128" s="41"/>
      <c r="P128" s="41"/>
      <c r="Q128" s="41"/>
      <c r="R128" s="41"/>
      <c r="S128" s="41"/>
      <c r="T128" s="41"/>
      <c r="U128" s="41"/>
      <c r="V128" s="41"/>
      <c r="W128" s="41"/>
      <c r="X128" s="41"/>
      <c r="Y128" s="41"/>
      <c r="Z128" s="41"/>
    </row>
    <row r="129" spans="1:26" ht="12.75" customHeight="1">
      <c r="A129" s="51"/>
      <c r="B129" s="41"/>
      <c r="C129" s="41"/>
      <c r="D129" s="41"/>
      <c r="E129" s="41"/>
      <c r="F129" s="41"/>
      <c r="G129" s="41"/>
      <c r="H129" s="41"/>
      <c r="I129" s="41"/>
      <c r="J129" s="41"/>
      <c r="K129" s="41"/>
      <c r="L129" s="50"/>
      <c r="M129" s="41"/>
      <c r="N129" s="41"/>
      <c r="O129" s="41"/>
      <c r="P129" s="41"/>
      <c r="Q129" s="41"/>
      <c r="R129" s="41"/>
      <c r="S129" s="41"/>
      <c r="T129" s="41"/>
      <c r="U129" s="41"/>
      <c r="V129" s="41"/>
      <c r="W129" s="41"/>
      <c r="X129" s="41"/>
      <c r="Y129" s="41"/>
      <c r="Z129" s="41"/>
    </row>
    <row r="130" spans="1:26" ht="12.75" customHeight="1">
      <c r="A130" s="51"/>
      <c r="B130" s="41"/>
      <c r="C130" s="41"/>
      <c r="D130" s="41"/>
      <c r="E130" s="41"/>
      <c r="F130" s="41"/>
      <c r="G130" s="41"/>
      <c r="H130" s="41"/>
      <c r="I130" s="41"/>
      <c r="J130" s="41"/>
      <c r="K130" s="41"/>
      <c r="L130" s="50"/>
      <c r="M130" s="41"/>
      <c r="N130" s="41"/>
      <c r="O130" s="41"/>
      <c r="P130" s="41"/>
      <c r="Q130" s="41"/>
      <c r="R130" s="41"/>
      <c r="S130" s="41"/>
      <c r="T130" s="41"/>
      <c r="U130" s="41"/>
      <c r="V130" s="41"/>
      <c r="W130" s="41"/>
      <c r="X130" s="41"/>
      <c r="Y130" s="41"/>
      <c r="Z130" s="41"/>
    </row>
    <row r="131" spans="1:26" ht="12.75" customHeight="1">
      <c r="A131" s="51"/>
      <c r="B131" s="41"/>
      <c r="C131" s="41"/>
      <c r="D131" s="41"/>
      <c r="E131" s="41"/>
      <c r="F131" s="41"/>
      <c r="G131" s="41"/>
      <c r="H131" s="41"/>
      <c r="I131" s="41"/>
      <c r="J131" s="41"/>
      <c r="K131" s="41"/>
      <c r="L131" s="50"/>
      <c r="M131" s="41"/>
      <c r="N131" s="41"/>
      <c r="O131" s="41"/>
      <c r="P131" s="41"/>
      <c r="Q131" s="41"/>
      <c r="R131" s="41"/>
      <c r="S131" s="41"/>
      <c r="T131" s="41"/>
      <c r="U131" s="41"/>
      <c r="V131" s="41"/>
      <c r="W131" s="41"/>
      <c r="X131" s="41"/>
      <c r="Y131" s="41"/>
      <c r="Z131" s="41"/>
    </row>
    <row r="132" spans="1:26" ht="12.75" customHeight="1">
      <c r="A132" s="51"/>
      <c r="B132" s="41"/>
      <c r="C132" s="41"/>
      <c r="D132" s="41"/>
      <c r="E132" s="41"/>
      <c r="F132" s="41"/>
      <c r="G132" s="41"/>
      <c r="H132" s="41"/>
      <c r="I132" s="41"/>
      <c r="J132" s="41"/>
      <c r="K132" s="41"/>
      <c r="L132" s="50"/>
      <c r="M132" s="41"/>
      <c r="N132" s="41"/>
      <c r="O132" s="41"/>
      <c r="P132" s="41"/>
      <c r="Q132" s="41"/>
      <c r="R132" s="41"/>
      <c r="S132" s="41"/>
      <c r="T132" s="41"/>
      <c r="U132" s="41"/>
      <c r="V132" s="41"/>
      <c r="W132" s="41"/>
      <c r="X132" s="41"/>
      <c r="Y132" s="41"/>
      <c r="Z132" s="41"/>
    </row>
    <row r="133" spans="1:26" ht="12.75" customHeight="1">
      <c r="A133" s="51"/>
      <c r="B133" s="41"/>
      <c r="C133" s="41"/>
      <c r="D133" s="41"/>
      <c r="E133" s="41"/>
      <c r="F133" s="41"/>
      <c r="G133" s="41"/>
      <c r="H133" s="41"/>
      <c r="I133" s="41"/>
      <c r="J133" s="41"/>
      <c r="K133" s="41"/>
      <c r="L133" s="50"/>
      <c r="M133" s="41"/>
      <c r="N133" s="41"/>
      <c r="O133" s="41"/>
      <c r="P133" s="41"/>
      <c r="Q133" s="41"/>
      <c r="R133" s="41"/>
      <c r="S133" s="41"/>
      <c r="T133" s="41"/>
      <c r="U133" s="41"/>
      <c r="V133" s="41"/>
      <c r="W133" s="41"/>
      <c r="X133" s="41"/>
      <c r="Y133" s="41"/>
      <c r="Z133" s="41"/>
    </row>
    <row r="134" spans="1:26" ht="12.75" customHeight="1">
      <c r="A134" s="51"/>
      <c r="B134" s="41"/>
      <c r="C134" s="41"/>
      <c r="D134" s="41"/>
      <c r="E134" s="41"/>
      <c r="F134" s="41"/>
      <c r="G134" s="41"/>
      <c r="H134" s="41"/>
      <c r="I134" s="41"/>
      <c r="J134" s="41"/>
      <c r="K134" s="41"/>
      <c r="L134" s="50"/>
      <c r="M134" s="41"/>
      <c r="N134" s="41"/>
      <c r="O134" s="41"/>
      <c r="P134" s="41"/>
      <c r="Q134" s="41"/>
      <c r="R134" s="41"/>
      <c r="S134" s="41"/>
      <c r="T134" s="41"/>
      <c r="U134" s="41"/>
      <c r="V134" s="41"/>
      <c r="W134" s="41"/>
      <c r="X134" s="41"/>
      <c r="Y134" s="41"/>
      <c r="Z134" s="41"/>
    </row>
    <row r="135" spans="1:26" ht="12.75" customHeight="1">
      <c r="A135" s="51"/>
      <c r="B135" s="41"/>
      <c r="C135" s="41"/>
      <c r="D135" s="41"/>
      <c r="E135" s="41"/>
      <c r="F135" s="41"/>
      <c r="G135" s="41"/>
      <c r="H135" s="41"/>
      <c r="I135" s="41"/>
      <c r="J135" s="41"/>
      <c r="K135" s="41"/>
      <c r="L135" s="50"/>
      <c r="M135" s="41"/>
      <c r="N135" s="41"/>
      <c r="O135" s="41"/>
      <c r="P135" s="41"/>
      <c r="Q135" s="41"/>
      <c r="R135" s="41"/>
      <c r="S135" s="41"/>
      <c r="T135" s="41"/>
      <c r="U135" s="41"/>
      <c r="V135" s="41"/>
      <c r="W135" s="41"/>
      <c r="X135" s="41"/>
      <c r="Y135" s="41"/>
      <c r="Z135" s="41"/>
    </row>
    <row r="136" spans="1:26" ht="12.75" customHeight="1">
      <c r="A136" s="51"/>
      <c r="B136" s="41"/>
      <c r="C136" s="41"/>
      <c r="D136" s="41"/>
      <c r="E136" s="41"/>
      <c r="F136" s="41"/>
      <c r="G136" s="41"/>
      <c r="H136" s="41"/>
      <c r="I136" s="41"/>
      <c r="J136" s="41"/>
      <c r="K136" s="41"/>
      <c r="L136" s="50"/>
      <c r="M136" s="41"/>
      <c r="N136" s="41"/>
      <c r="O136" s="41"/>
      <c r="P136" s="41"/>
      <c r="Q136" s="41"/>
      <c r="R136" s="41"/>
      <c r="S136" s="41"/>
      <c r="T136" s="41"/>
      <c r="U136" s="41"/>
      <c r="V136" s="41"/>
      <c r="W136" s="41"/>
      <c r="X136" s="41"/>
      <c r="Y136" s="41"/>
      <c r="Z136" s="41"/>
    </row>
    <row r="137" spans="1:26" ht="12.75" customHeight="1">
      <c r="A137" s="51"/>
      <c r="B137" s="41"/>
      <c r="C137" s="41"/>
      <c r="D137" s="41"/>
      <c r="E137" s="41"/>
      <c r="F137" s="41"/>
      <c r="G137" s="41"/>
      <c r="H137" s="41"/>
      <c r="I137" s="41"/>
      <c r="J137" s="41"/>
      <c r="K137" s="41"/>
      <c r="L137" s="50"/>
      <c r="M137" s="41"/>
      <c r="N137" s="41"/>
      <c r="O137" s="41"/>
      <c r="P137" s="41"/>
      <c r="Q137" s="41"/>
      <c r="R137" s="41"/>
      <c r="S137" s="41"/>
      <c r="T137" s="41"/>
      <c r="U137" s="41"/>
      <c r="V137" s="41"/>
      <c r="W137" s="41"/>
      <c r="X137" s="41"/>
      <c r="Y137" s="41"/>
      <c r="Z137" s="41"/>
    </row>
    <row r="138" spans="1:26" ht="12.75" customHeight="1">
      <c r="A138" s="51"/>
      <c r="B138" s="41"/>
      <c r="C138" s="41"/>
      <c r="D138" s="41"/>
      <c r="E138" s="41"/>
      <c r="F138" s="41"/>
      <c r="G138" s="41"/>
      <c r="H138" s="41"/>
      <c r="I138" s="41"/>
      <c r="J138" s="41"/>
      <c r="K138" s="41"/>
      <c r="L138" s="50"/>
      <c r="M138" s="41"/>
      <c r="N138" s="41"/>
      <c r="O138" s="41"/>
      <c r="P138" s="41"/>
      <c r="Q138" s="41"/>
      <c r="R138" s="41"/>
      <c r="S138" s="41"/>
      <c r="T138" s="41"/>
      <c r="U138" s="41"/>
      <c r="V138" s="41"/>
      <c r="W138" s="41"/>
      <c r="X138" s="41"/>
      <c r="Y138" s="41"/>
      <c r="Z138" s="41"/>
    </row>
    <row r="139" spans="1:26" ht="12.75" customHeight="1">
      <c r="A139" s="51"/>
      <c r="B139" s="41"/>
      <c r="C139" s="41"/>
      <c r="D139" s="41"/>
      <c r="E139" s="41"/>
      <c r="F139" s="41"/>
      <c r="G139" s="41"/>
      <c r="H139" s="41"/>
      <c r="I139" s="41"/>
      <c r="J139" s="41"/>
      <c r="K139" s="41"/>
      <c r="L139" s="50"/>
      <c r="M139" s="41"/>
      <c r="N139" s="41"/>
      <c r="O139" s="41"/>
      <c r="P139" s="41"/>
      <c r="Q139" s="41"/>
      <c r="R139" s="41"/>
      <c r="S139" s="41"/>
      <c r="T139" s="41"/>
      <c r="U139" s="41"/>
      <c r="V139" s="41"/>
      <c r="W139" s="41"/>
      <c r="X139" s="41"/>
      <c r="Y139" s="41"/>
      <c r="Z139" s="41"/>
    </row>
    <row r="140" spans="1:26" ht="12.75" customHeight="1">
      <c r="A140" s="51"/>
      <c r="B140" s="41"/>
      <c r="C140" s="41"/>
      <c r="D140" s="41"/>
      <c r="E140" s="41"/>
      <c r="F140" s="41"/>
      <c r="G140" s="41"/>
      <c r="H140" s="41"/>
      <c r="I140" s="41"/>
      <c r="J140" s="41"/>
      <c r="K140" s="41"/>
      <c r="L140" s="50"/>
      <c r="M140" s="41"/>
      <c r="N140" s="41"/>
      <c r="O140" s="41"/>
      <c r="P140" s="41"/>
      <c r="Q140" s="41"/>
      <c r="R140" s="41"/>
      <c r="S140" s="41"/>
      <c r="T140" s="41"/>
      <c r="U140" s="41"/>
      <c r="V140" s="41"/>
      <c r="W140" s="41"/>
      <c r="X140" s="41"/>
      <c r="Y140" s="41"/>
      <c r="Z140" s="41"/>
    </row>
    <row r="141" spans="1:26" ht="12.75" customHeight="1">
      <c r="A141" s="51"/>
      <c r="B141" s="41"/>
      <c r="C141" s="41"/>
      <c r="D141" s="41"/>
      <c r="E141" s="41"/>
      <c r="F141" s="41"/>
      <c r="G141" s="41"/>
      <c r="H141" s="41"/>
      <c r="I141" s="41"/>
      <c r="J141" s="41"/>
      <c r="K141" s="41"/>
      <c r="L141" s="50"/>
      <c r="M141" s="41"/>
      <c r="N141" s="41"/>
      <c r="O141" s="41"/>
      <c r="P141" s="41"/>
      <c r="Q141" s="41"/>
      <c r="R141" s="41"/>
      <c r="S141" s="41"/>
      <c r="T141" s="41"/>
      <c r="U141" s="41"/>
      <c r="V141" s="41"/>
      <c r="W141" s="41"/>
      <c r="X141" s="41"/>
      <c r="Y141" s="41"/>
      <c r="Z141" s="41"/>
    </row>
    <row r="142" spans="1:26" ht="12.75" customHeight="1">
      <c r="A142" s="51"/>
      <c r="B142" s="41"/>
      <c r="C142" s="41"/>
      <c r="D142" s="41"/>
      <c r="E142" s="41"/>
      <c r="F142" s="41"/>
      <c r="G142" s="41"/>
      <c r="H142" s="41"/>
      <c r="I142" s="41"/>
      <c r="J142" s="41"/>
      <c r="K142" s="41"/>
      <c r="L142" s="50"/>
      <c r="M142" s="41"/>
      <c r="N142" s="41"/>
      <c r="O142" s="41"/>
      <c r="P142" s="41"/>
      <c r="Q142" s="41"/>
      <c r="R142" s="41"/>
      <c r="S142" s="41"/>
      <c r="T142" s="41"/>
      <c r="U142" s="41"/>
      <c r="V142" s="41"/>
      <c r="W142" s="41"/>
      <c r="X142" s="41"/>
      <c r="Y142" s="41"/>
      <c r="Z142" s="41"/>
    </row>
    <row r="143" spans="1:26" ht="12.75" customHeight="1">
      <c r="A143" s="51"/>
      <c r="B143" s="41"/>
      <c r="C143" s="41"/>
      <c r="D143" s="41"/>
      <c r="E143" s="41"/>
      <c r="F143" s="41"/>
      <c r="G143" s="41"/>
      <c r="H143" s="41"/>
      <c r="I143" s="41"/>
      <c r="J143" s="41"/>
      <c r="K143" s="41"/>
      <c r="L143" s="50"/>
      <c r="M143" s="41"/>
      <c r="N143" s="41"/>
      <c r="O143" s="41"/>
      <c r="P143" s="41"/>
      <c r="Q143" s="41"/>
      <c r="R143" s="41"/>
      <c r="S143" s="41"/>
      <c r="T143" s="41"/>
      <c r="U143" s="41"/>
      <c r="V143" s="41"/>
      <c r="W143" s="41"/>
      <c r="X143" s="41"/>
      <c r="Y143" s="41"/>
      <c r="Z143" s="41"/>
    </row>
    <row r="144" spans="1:26" ht="12.75" customHeight="1">
      <c r="A144" s="51"/>
      <c r="B144" s="41"/>
      <c r="C144" s="41"/>
      <c r="D144" s="41"/>
      <c r="E144" s="41"/>
      <c r="F144" s="41"/>
      <c r="G144" s="41"/>
      <c r="H144" s="41"/>
      <c r="I144" s="41"/>
      <c r="J144" s="41"/>
      <c r="K144" s="41"/>
      <c r="L144" s="50"/>
      <c r="M144" s="41"/>
      <c r="N144" s="41"/>
      <c r="O144" s="41"/>
      <c r="P144" s="41"/>
      <c r="Q144" s="41"/>
      <c r="R144" s="41"/>
      <c r="S144" s="41"/>
      <c r="T144" s="41"/>
      <c r="U144" s="41"/>
      <c r="V144" s="41"/>
      <c r="W144" s="41"/>
      <c r="X144" s="41"/>
      <c r="Y144" s="41"/>
      <c r="Z144" s="41"/>
    </row>
    <row r="145" spans="1:26" ht="12.75" customHeight="1">
      <c r="A145" s="51"/>
      <c r="B145" s="41"/>
      <c r="C145" s="41"/>
      <c r="D145" s="41"/>
      <c r="E145" s="41"/>
      <c r="F145" s="41"/>
      <c r="G145" s="41"/>
      <c r="H145" s="41"/>
      <c r="I145" s="41"/>
      <c r="J145" s="41"/>
      <c r="K145" s="41"/>
      <c r="L145" s="50"/>
      <c r="M145" s="41"/>
      <c r="N145" s="41"/>
      <c r="O145" s="41"/>
      <c r="P145" s="41"/>
      <c r="Q145" s="41"/>
      <c r="R145" s="41"/>
      <c r="S145" s="41"/>
      <c r="T145" s="41"/>
      <c r="U145" s="41"/>
      <c r="V145" s="41"/>
      <c r="W145" s="41"/>
      <c r="X145" s="41"/>
      <c r="Y145" s="41"/>
      <c r="Z145" s="41"/>
    </row>
    <row r="146" spans="1:26" ht="12.75" customHeight="1">
      <c r="A146" s="51"/>
      <c r="B146" s="41"/>
      <c r="C146" s="41"/>
      <c r="D146" s="41"/>
      <c r="E146" s="41"/>
      <c r="F146" s="41"/>
      <c r="G146" s="41"/>
      <c r="H146" s="41"/>
      <c r="I146" s="41"/>
      <c r="J146" s="41"/>
      <c r="K146" s="41"/>
      <c r="L146" s="50"/>
      <c r="M146" s="41"/>
      <c r="N146" s="41"/>
      <c r="O146" s="41"/>
      <c r="P146" s="41"/>
      <c r="Q146" s="41"/>
      <c r="R146" s="41"/>
      <c r="S146" s="41"/>
      <c r="T146" s="41"/>
      <c r="U146" s="41"/>
      <c r="V146" s="41"/>
      <c r="W146" s="41"/>
      <c r="X146" s="41"/>
      <c r="Y146" s="41"/>
      <c r="Z146" s="41"/>
    </row>
    <row r="147" spans="1:26" ht="12.75" customHeight="1">
      <c r="A147" s="51"/>
      <c r="B147" s="41"/>
      <c r="C147" s="41"/>
      <c r="D147" s="41"/>
      <c r="E147" s="41"/>
      <c r="F147" s="41"/>
      <c r="G147" s="41"/>
      <c r="H147" s="41"/>
      <c r="I147" s="41"/>
      <c r="J147" s="41"/>
      <c r="K147" s="41"/>
      <c r="L147" s="50"/>
      <c r="M147" s="41"/>
      <c r="N147" s="41"/>
      <c r="O147" s="41"/>
      <c r="P147" s="41"/>
      <c r="Q147" s="41"/>
      <c r="R147" s="41"/>
      <c r="S147" s="41"/>
      <c r="T147" s="41"/>
      <c r="U147" s="41"/>
      <c r="V147" s="41"/>
      <c r="W147" s="41"/>
      <c r="X147" s="41"/>
      <c r="Y147" s="41"/>
      <c r="Z147" s="41"/>
    </row>
    <row r="148" spans="1:26" ht="12.75" customHeight="1">
      <c r="A148" s="51"/>
      <c r="B148" s="41"/>
      <c r="C148" s="41"/>
      <c r="D148" s="41"/>
      <c r="E148" s="41"/>
      <c r="F148" s="41"/>
      <c r="G148" s="41"/>
      <c r="H148" s="41"/>
      <c r="I148" s="41"/>
      <c r="J148" s="41"/>
      <c r="K148" s="41"/>
      <c r="L148" s="50"/>
      <c r="M148" s="41"/>
      <c r="N148" s="41"/>
      <c r="O148" s="41"/>
      <c r="P148" s="41"/>
      <c r="Q148" s="41"/>
      <c r="R148" s="41"/>
      <c r="S148" s="41"/>
      <c r="T148" s="41"/>
      <c r="U148" s="41"/>
      <c r="V148" s="41"/>
      <c r="W148" s="41"/>
      <c r="X148" s="41"/>
      <c r="Y148" s="41"/>
      <c r="Z148" s="41"/>
    </row>
    <row r="149" spans="1:26" ht="12.75" customHeight="1">
      <c r="A149" s="51"/>
      <c r="B149" s="41"/>
      <c r="C149" s="41"/>
      <c r="D149" s="41"/>
      <c r="E149" s="41"/>
      <c r="F149" s="41"/>
      <c r="G149" s="41"/>
      <c r="H149" s="41"/>
      <c r="I149" s="41"/>
      <c r="J149" s="41"/>
      <c r="K149" s="41"/>
      <c r="L149" s="50"/>
      <c r="M149" s="41"/>
      <c r="N149" s="41"/>
      <c r="O149" s="41"/>
      <c r="P149" s="41"/>
      <c r="Q149" s="41"/>
      <c r="R149" s="41"/>
      <c r="S149" s="41"/>
      <c r="T149" s="41"/>
      <c r="U149" s="41"/>
      <c r="V149" s="41"/>
      <c r="W149" s="41"/>
      <c r="X149" s="41"/>
      <c r="Y149" s="41"/>
      <c r="Z149" s="41"/>
    </row>
    <row r="150" spans="1:26" ht="12.75" customHeight="1">
      <c r="A150" s="51"/>
      <c r="B150" s="41"/>
      <c r="C150" s="41"/>
      <c r="D150" s="41"/>
      <c r="E150" s="41"/>
      <c r="F150" s="41"/>
      <c r="G150" s="41"/>
      <c r="H150" s="41"/>
      <c r="I150" s="41"/>
      <c r="J150" s="41"/>
      <c r="K150" s="41"/>
      <c r="L150" s="50"/>
      <c r="M150" s="41"/>
      <c r="N150" s="41"/>
      <c r="O150" s="41"/>
      <c r="P150" s="41"/>
      <c r="Q150" s="41"/>
      <c r="R150" s="41"/>
      <c r="S150" s="41"/>
      <c r="T150" s="41"/>
      <c r="U150" s="41"/>
      <c r="V150" s="41"/>
      <c r="W150" s="41"/>
      <c r="X150" s="41"/>
      <c r="Y150" s="41"/>
      <c r="Z150" s="41"/>
    </row>
    <row r="151" spans="1:26" ht="12.75" customHeight="1">
      <c r="A151" s="51"/>
      <c r="B151" s="41"/>
      <c r="C151" s="41"/>
      <c r="D151" s="41"/>
      <c r="E151" s="41"/>
      <c r="F151" s="41"/>
      <c r="G151" s="41"/>
      <c r="H151" s="41"/>
      <c r="I151" s="41"/>
      <c r="J151" s="41"/>
      <c r="K151" s="41"/>
      <c r="L151" s="50"/>
      <c r="M151" s="41"/>
      <c r="N151" s="41"/>
      <c r="O151" s="41"/>
      <c r="P151" s="41"/>
      <c r="Q151" s="41"/>
      <c r="R151" s="41"/>
      <c r="S151" s="41"/>
      <c r="T151" s="41"/>
      <c r="U151" s="41"/>
      <c r="V151" s="41"/>
      <c r="W151" s="41"/>
      <c r="X151" s="41"/>
      <c r="Y151" s="41"/>
      <c r="Z151" s="41"/>
    </row>
    <row r="152" spans="1:26" ht="12.75" customHeight="1">
      <c r="A152" s="51"/>
      <c r="B152" s="41"/>
      <c r="C152" s="41"/>
      <c r="D152" s="41"/>
      <c r="E152" s="41"/>
      <c r="F152" s="41"/>
      <c r="G152" s="41"/>
      <c r="H152" s="41"/>
      <c r="I152" s="41"/>
      <c r="J152" s="41"/>
      <c r="K152" s="41"/>
      <c r="L152" s="50"/>
      <c r="M152" s="41"/>
      <c r="N152" s="41"/>
      <c r="O152" s="41"/>
      <c r="P152" s="41"/>
      <c r="Q152" s="41"/>
      <c r="R152" s="41"/>
      <c r="S152" s="41"/>
      <c r="T152" s="41"/>
      <c r="U152" s="41"/>
      <c r="V152" s="41"/>
      <c r="W152" s="41"/>
      <c r="X152" s="41"/>
      <c r="Y152" s="41"/>
      <c r="Z152" s="41"/>
    </row>
    <row r="153" spans="1:26" ht="12.75" customHeight="1">
      <c r="A153" s="51"/>
      <c r="B153" s="41"/>
      <c r="C153" s="41"/>
      <c r="D153" s="41"/>
      <c r="E153" s="41"/>
      <c r="F153" s="41"/>
      <c r="G153" s="41"/>
      <c r="H153" s="41"/>
      <c r="I153" s="41"/>
      <c r="J153" s="41"/>
      <c r="K153" s="41"/>
      <c r="L153" s="50"/>
      <c r="M153" s="41"/>
      <c r="N153" s="41"/>
      <c r="O153" s="41"/>
      <c r="P153" s="41"/>
      <c r="Q153" s="41"/>
      <c r="R153" s="41"/>
      <c r="S153" s="41"/>
      <c r="T153" s="41"/>
      <c r="U153" s="41"/>
      <c r="V153" s="41"/>
      <c r="W153" s="41"/>
      <c r="X153" s="41"/>
      <c r="Y153" s="41"/>
      <c r="Z153" s="41"/>
    </row>
    <row r="154" spans="1:26" ht="12.75" customHeight="1">
      <c r="A154" s="51"/>
      <c r="B154" s="41"/>
      <c r="C154" s="41"/>
      <c r="D154" s="41"/>
      <c r="E154" s="41"/>
      <c r="F154" s="41"/>
      <c r="G154" s="41"/>
      <c r="H154" s="41"/>
      <c r="I154" s="41"/>
      <c r="J154" s="41"/>
      <c r="K154" s="41"/>
      <c r="L154" s="50"/>
      <c r="M154" s="41"/>
      <c r="N154" s="41"/>
      <c r="O154" s="41"/>
      <c r="P154" s="41"/>
      <c r="Q154" s="41"/>
      <c r="R154" s="41"/>
      <c r="S154" s="41"/>
      <c r="T154" s="41"/>
      <c r="U154" s="41"/>
      <c r="V154" s="41"/>
      <c r="W154" s="41"/>
      <c r="X154" s="41"/>
      <c r="Y154" s="41"/>
      <c r="Z154" s="41"/>
    </row>
    <row r="155" spans="1:26" ht="12.75" customHeight="1">
      <c r="A155" s="51"/>
      <c r="B155" s="41"/>
      <c r="C155" s="41"/>
      <c r="D155" s="41"/>
      <c r="E155" s="41"/>
      <c r="F155" s="41"/>
      <c r="G155" s="41"/>
      <c r="H155" s="41"/>
      <c r="I155" s="41"/>
      <c r="J155" s="41"/>
      <c r="K155" s="41"/>
      <c r="L155" s="50"/>
      <c r="M155" s="41"/>
      <c r="N155" s="41"/>
      <c r="O155" s="41"/>
      <c r="P155" s="41"/>
      <c r="Q155" s="41"/>
      <c r="R155" s="41"/>
      <c r="S155" s="41"/>
      <c r="T155" s="41"/>
      <c r="U155" s="41"/>
      <c r="V155" s="41"/>
      <c r="W155" s="41"/>
      <c r="X155" s="41"/>
      <c r="Y155" s="41"/>
      <c r="Z155" s="41"/>
    </row>
    <row r="156" spans="1:26" ht="12.75" customHeight="1">
      <c r="A156" s="51"/>
      <c r="B156" s="41"/>
      <c r="C156" s="41"/>
      <c r="D156" s="41"/>
      <c r="E156" s="41"/>
      <c r="F156" s="41"/>
      <c r="G156" s="41"/>
      <c r="H156" s="41"/>
      <c r="I156" s="41"/>
      <c r="J156" s="41"/>
      <c r="K156" s="41"/>
      <c r="L156" s="50"/>
      <c r="M156" s="41"/>
      <c r="N156" s="41"/>
      <c r="O156" s="41"/>
      <c r="P156" s="41"/>
      <c r="Q156" s="41"/>
      <c r="R156" s="41"/>
      <c r="S156" s="41"/>
      <c r="T156" s="41"/>
      <c r="U156" s="41"/>
      <c r="V156" s="41"/>
      <c r="W156" s="41"/>
      <c r="X156" s="41"/>
      <c r="Y156" s="41"/>
      <c r="Z156" s="41"/>
    </row>
    <row r="157" spans="1:26" ht="12.75" customHeight="1">
      <c r="A157" s="51"/>
      <c r="B157" s="41"/>
      <c r="C157" s="41"/>
      <c r="D157" s="41"/>
      <c r="E157" s="41"/>
      <c r="F157" s="41"/>
      <c r="G157" s="41"/>
      <c r="H157" s="41"/>
      <c r="I157" s="41"/>
      <c r="J157" s="41"/>
      <c r="K157" s="41"/>
      <c r="L157" s="50"/>
      <c r="M157" s="41"/>
      <c r="N157" s="41"/>
      <c r="O157" s="41"/>
      <c r="P157" s="41"/>
      <c r="Q157" s="41"/>
      <c r="R157" s="41"/>
      <c r="S157" s="41"/>
      <c r="T157" s="41"/>
      <c r="U157" s="41"/>
      <c r="V157" s="41"/>
      <c r="W157" s="41"/>
      <c r="X157" s="41"/>
      <c r="Y157" s="41"/>
      <c r="Z157" s="41"/>
    </row>
    <row r="158" spans="1:26" ht="12.75" customHeight="1">
      <c r="A158" s="51"/>
      <c r="B158" s="41"/>
      <c r="C158" s="41"/>
      <c r="D158" s="41"/>
      <c r="E158" s="41"/>
      <c r="F158" s="41"/>
      <c r="G158" s="41"/>
      <c r="H158" s="41"/>
      <c r="I158" s="41"/>
      <c r="J158" s="41"/>
      <c r="K158" s="41"/>
      <c r="L158" s="50"/>
      <c r="M158" s="41"/>
      <c r="N158" s="41"/>
      <c r="O158" s="41"/>
      <c r="P158" s="41"/>
      <c r="Q158" s="41"/>
      <c r="R158" s="41"/>
      <c r="S158" s="41"/>
      <c r="T158" s="41"/>
      <c r="U158" s="41"/>
      <c r="V158" s="41"/>
      <c r="W158" s="41"/>
      <c r="X158" s="41"/>
      <c r="Y158" s="41"/>
      <c r="Z158" s="41"/>
    </row>
    <row r="159" spans="1:26" ht="12.75" customHeight="1">
      <c r="A159" s="51"/>
      <c r="B159" s="41"/>
      <c r="C159" s="41"/>
      <c r="D159" s="41"/>
      <c r="E159" s="41"/>
      <c r="F159" s="41"/>
      <c r="G159" s="41"/>
      <c r="H159" s="41"/>
      <c r="I159" s="41"/>
      <c r="J159" s="41"/>
      <c r="K159" s="41"/>
      <c r="L159" s="50"/>
      <c r="M159" s="41"/>
      <c r="N159" s="41"/>
      <c r="O159" s="41"/>
      <c r="P159" s="41"/>
      <c r="Q159" s="41"/>
      <c r="R159" s="41"/>
      <c r="S159" s="41"/>
      <c r="T159" s="41"/>
      <c r="U159" s="41"/>
      <c r="V159" s="41"/>
      <c r="W159" s="41"/>
      <c r="X159" s="41"/>
      <c r="Y159" s="41"/>
      <c r="Z159" s="41"/>
    </row>
    <row r="160" spans="1:26" ht="12.75" customHeight="1">
      <c r="A160" s="51"/>
      <c r="B160" s="41"/>
      <c r="C160" s="41"/>
      <c r="D160" s="41"/>
      <c r="E160" s="41"/>
      <c r="F160" s="41"/>
      <c r="G160" s="41"/>
      <c r="H160" s="41"/>
      <c r="I160" s="41"/>
      <c r="J160" s="41"/>
      <c r="K160" s="41"/>
      <c r="L160" s="50"/>
      <c r="M160" s="41"/>
      <c r="N160" s="41"/>
      <c r="O160" s="41"/>
      <c r="P160" s="41"/>
      <c r="Q160" s="41"/>
      <c r="R160" s="41"/>
      <c r="S160" s="41"/>
      <c r="T160" s="41"/>
      <c r="U160" s="41"/>
      <c r="V160" s="41"/>
      <c r="W160" s="41"/>
      <c r="X160" s="41"/>
      <c r="Y160" s="41"/>
      <c r="Z160" s="41"/>
    </row>
    <row r="161" spans="1:26" ht="12.75" customHeight="1">
      <c r="A161" s="51"/>
      <c r="B161" s="41"/>
      <c r="C161" s="41"/>
      <c r="D161" s="41"/>
      <c r="E161" s="41"/>
      <c r="F161" s="41"/>
      <c r="G161" s="41"/>
      <c r="H161" s="41"/>
      <c r="I161" s="41"/>
      <c r="J161" s="41"/>
      <c r="K161" s="41"/>
      <c r="L161" s="50"/>
      <c r="M161" s="41"/>
      <c r="N161" s="41"/>
      <c r="O161" s="41"/>
      <c r="P161" s="41"/>
      <c r="Q161" s="41"/>
      <c r="R161" s="41"/>
      <c r="S161" s="41"/>
      <c r="T161" s="41"/>
      <c r="U161" s="41"/>
      <c r="V161" s="41"/>
      <c r="W161" s="41"/>
      <c r="X161" s="41"/>
      <c r="Y161" s="41"/>
      <c r="Z161" s="41"/>
    </row>
    <row r="162" spans="1:26" ht="12.75" customHeight="1">
      <c r="A162" s="51"/>
      <c r="B162" s="41"/>
      <c r="C162" s="41"/>
      <c r="D162" s="41"/>
      <c r="E162" s="41"/>
      <c r="F162" s="41"/>
      <c r="G162" s="41"/>
      <c r="H162" s="41"/>
      <c r="I162" s="41"/>
      <c r="J162" s="41"/>
      <c r="K162" s="41"/>
      <c r="L162" s="50"/>
      <c r="M162" s="41"/>
      <c r="N162" s="41"/>
      <c r="O162" s="41"/>
      <c r="P162" s="41"/>
      <c r="Q162" s="41"/>
      <c r="R162" s="41"/>
      <c r="S162" s="41"/>
      <c r="T162" s="41"/>
      <c r="U162" s="41"/>
      <c r="V162" s="41"/>
      <c r="W162" s="41"/>
      <c r="X162" s="41"/>
      <c r="Y162" s="41"/>
      <c r="Z162" s="41"/>
    </row>
    <row r="163" spans="1:26" ht="12.75" customHeight="1">
      <c r="A163" s="51"/>
      <c r="B163" s="41"/>
      <c r="C163" s="41"/>
      <c r="D163" s="41"/>
      <c r="E163" s="41"/>
      <c r="F163" s="41"/>
      <c r="G163" s="41"/>
      <c r="H163" s="41"/>
      <c r="I163" s="41"/>
      <c r="J163" s="41"/>
      <c r="K163" s="41"/>
      <c r="L163" s="50"/>
      <c r="M163" s="41"/>
      <c r="N163" s="41"/>
      <c r="O163" s="41"/>
      <c r="P163" s="41"/>
      <c r="Q163" s="41"/>
      <c r="R163" s="41"/>
      <c r="S163" s="41"/>
      <c r="T163" s="41"/>
      <c r="U163" s="41"/>
      <c r="V163" s="41"/>
      <c r="W163" s="41"/>
      <c r="X163" s="41"/>
      <c r="Y163" s="41"/>
      <c r="Z163" s="41"/>
    </row>
    <row r="164" spans="1:26" ht="12.75" customHeight="1">
      <c r="A164" s="51"/>
      <c r="B164" s="41"/>
      <c r="C164" s="41"/>
      <c r="D164" s="41"/>
      <c r="E164" s="41"/>
      <c r="F164" s="41"/>
      <c r="G164" s="41"/>
      <c r="H164" s="41"/>
      <c r="I164" s="41"/>
      <c r="J164" s="41"/>
      <c r="K164" s="41"/>
      <c r="L164" s="50"/>
      <c r="M164" s="41"/>
      <c r="N164" s="41"/>
      <c r="O164" s="41"/>
      <c r="P164" s="41"/>
      <c r="Q164" s="41"/>
      <c r="R164" s="41"/>
      <c r="S164" s="41"/>
      <c r="T164" s="41"/>
      <c r="U164" s="41"/>
      <c r="V164" s="41"/>
      <c r="W164" s="41"/>
      <c r="X164" s="41"/>
      <c r="Y164" s="41"/>
      <c r="Z164" s="41"/>
    </row>
    <row r="165" spans="1:26" ht="12.75" customHeight="1">
      <c r="A165" s="51"/>
      <c r="B165" s="41"/>
      <c r="C165" s="41"/>
      <c r="D165" s="41"/>
      <c r="E165" s="41"/>
      <c r="F165" s="41"/>
      <c r="G165" s="41"/>
      <c r="H165" s="41"/>
      <c r="I165" s="41"/>
      <c r="J165" s="41"/>
      <c r="K165" s="41"/>
      <c r="L165" s="50"/>
      <c r="M165" s="41"/>
      <c r="N165" s="41"/>
      <c r="O165" s="41"/>
      <c r="P165" s="41"/>
      <c r="Q165" s="41"/>
      <c r="R165" s="41"/>
      <c r="S165" s="41"/>
      <c r="T165" s="41"/>
      <c r="U165" s="41"/>
      <c r="V165" s="41"/>
      <c r="W165" s="41"/>
      <c r="X165" s="41"/>
      <c r="Y165" s="41"/>
      <c r="Z165" s="41"/>
    </row>
    <row r="166" spans="1:26" ht="12.75" customHeight="1">
      <c r="A166" s="51"/>
      <c r="B166" s="41"/>
      <c r="C166" s="41"/>
      <c r="D166" s="41"/>
      <c r="E166" s="41"/>
      <c r="F166" s="41"/>
      <c r="G166" s="41"/>
      <c r="H166" s="41"/>
      <c r="I166" s="41"/>
      <c r="J166" s="41"/>
      <c r="K166" s="41"/>
      <c r="L166" s="50"/>
      <c r="M166" s="41"/>
      <c r="N166" s="41"/>
      <c r="O166" s="41"/>
      <c r="P166" s="41"/>
      <c r="Q166" s="41"/>
      <c r="R166" s="41"/>
      <c r="S166" s="41"/>
      <c r="T166" s="41"/>
      <c r="U166" s="41"/>
      <c r="V166" s="41"/>
      <c r="W166" s="41"/>
      <c r="X166" s="41"/>
      <c r="Y166" s="41"/>
      <c r="Z166" s="41"/>
    </row>
    <row r="167" spans="1:26" ht="12.75" customHeight="1">
      <c r="A167" s="51"/>
      <c r="B167" s="41"/>
      <c r="C167" s="41"/>
      <c r="D167" s="41"/>
      <c r="E167" s="41"/>
      <c r="F167" s="41"/>
      <c r="G167" s="41"/>
      <c r="H167" s="41"/>
      <c r="I167" s="41"/>
      <c r="J167" s="41"/>
      <c r="K167" s="41"/>
      <c r="L167" s="50"/>
      <c r="M167" s="41"/>
      <c r="N167" s="41"/>
      <c r="O167" s="41"/>
      <c r="P167" s="41"/>
      <c r="Q167" s="41"/>
      <c r="R167" s="41"/>
      <c r="S167" s="41"/>
      <c r="T167" s="41"/>
      <c r="U167" s="41"/>
      <c r="V167" s="41"/>
      <c r="W167" s="41"/>
      <c r="X167" s="41"/>
      <c r="Y167" s="41"/>
      <c r="Z167" s="41"/>
    </row>
    <row r="168" spans="1:26" ht="12.75" customHeight="1">
      <c r="A168" s="51"/>
      <c r="B168" s="41"/>
      <c r="C168" s="41"/>
      <c r="D168" s="41"/>
      <c r="E168" s="41"/>
      <c r="F168" s="41"/>
      <c r="G168" s="41"/>
      <c r="H168" s="41"/>
      <c r="I168" s="41"/>
      <c r="J168" s="41"/>
      <c r="K168" s="41"/>
      <c r="L168" s="50"/>
      <c r="M168" s="41"/>
      <c r="N168" s="41"/>
      <c r="O168" s="41"/>
      <c r="P168" s="41"/>
      <c r="Q168" s="41"/>
      <c r="R168" s="41"/>
      <c r="S168" s="41"/>
      <c r="T168" s="41"/>
      <c r="U168" s="41"/>
      <c r="V168" s="41"/>
      <c r="W168" s="41"/>
      <c r="X168" s="41"/>
      <c r="Y168" s="41"/>
      <c r="Z168" s="41"/>
    </row>
    <row r="169" spans="1:26" ht="12.75" customHeight="1">
      <c r="A169" s="51"/>
      <c r="B169" s="41"/>
      <c r="C169" s="41"/>
      <c r="D169" s="41"/>
      <c r="E169" s="41"/>
      <c r="F169" s="41"/>
      <c r="G169" s="41"/>
      <c r="H169" s="41"/>
      <c r="I169" s="41"/>
      <c r="J169" s="41"/>
      <c r="K169" s="41"/>
      <c r="L169" s="50"/>
      <c r="M169" s="41"/>
      <c r="N169" s="41"/>
      <c r="O169" s="41"/>
      <c r="P169" s="41"/>
      <c r="Q169" s="41"/>
      <c r="R169" s="41"/>
      <c r="S169" s="41"/>
      <c r="T169" s="41"/>
      <c r="U169" s="41"/>
      <c r="V169" s="41"/>
      <c r="W169" s="41"/>
      <c r="X169" s="41"/>
      <c r="Y169" s="41"/>
      <c r="Z169" s="41"/>
    </row>
    <row r="170" spans="1:26" ht="12.75" customHeight="1">
      <c r="A170" s="51"/>
      <c r="B170" s="41"/>
      <c r="C170" s="41"/>
      <c r="D170" s="41"/>
      <c r="E170" s="41"/>
      <c r="F170" s="41"/>
      <c r="G170" s="41"/>
      <c r="H170" s="41"/>
      <c r="I170" s="41"/>
      <c r="J170" s="41"/>
      <c r="K170" s="41"/>
      <c r="L170" s="50"/>
      <c r="M170" s="41"/>
      <c r="N170" s="41"/>
      <c r="O170" s="41"/>
      <c r="P170" s="41"/>
      <c r="Q170" s="41"/>
      <c r="R170" s="41"/>
      <c r="S170" s="41"/>
      <c r="T170" s="41"/>
      <c r="U170" s="41"/>
      <c r="V170" s="41"/>
      <c r="W170" s="41"/>
      <c r="X170" s="41"/>
      <c r="Y170" s="41"/>
      <c r="Z170" s="41"/>
    </row>
    <row r="171" spans="1:26" ht="12.75" customHeight="1">
      <c r="A171" s="51"/>
      <c r="B171" s="41"/>
      <c r="C171" s="41"/>
      <c r="D171" s="41"/>
      <c r="E171" s="41"/>
      <c r="F171" s="41"/>
      <c r="G171" s="41"/>
      <c r="H171" s="41"/>
      <c r="I171" s="41"/>
      <c r="J171" s="41"/>
      <c r="K171" s="41"/>
      <c r="L171" s="50"/>
      <c r="M171" s="41"/>
      <c r="N171" s="41"/>
      <c r="O171" s="41"/>
      <c r="P171" s="41"/>
      <c r="Q171" s="41"/>
      <c r="R171" s="41"/>
      <c r="S171" s="41"/>
      <c r="T171" s="41"/>
      <c r="U171" s="41"/>
      <c r="V171" s="41"/>
      <c r="W171" s="41"/>
      <c r="X171" s="41"/>
      <c r="Y171" s="41"/>
      <c r="Z171" s="41"/>
    </row>
    <row r="172" spans="1:26" ht="12.75" customHeight="1">
      <c r="A172" s="51"/>
      <c r="B172" s="41"/>
      <c r="C172" s="41"/>
      <c r="D172" s="41"/>
      <c r="E172" s="41"/>
      <c r="F172" s="41"/>
      <c r="G172" s="41"/>
      <c r="H172" s="41"/>
      <c r="I172" s="41"/>
      <c r="J172" s="41"/>
      <c r="K172" s="41"/>
      <c r="L172" s="50"/>
      <c r="M172" s="41"/>
      <c r="N172" s="41"/>
      <c r="O172" s="41"/>
      <c r="P172" s="41"/>
      <c r="Q172" s="41"/>
      <c r="R172" s="41"/>
      <c r="S172" s="41"/>
      <c r="T172" s="41"/>
      <c r="U172" s="41"/>
      <c r="V172" s="41"/>
      <c r="W172" s="41"/>
      <c r="X172" s="41"/>
      <c r="Y172" s="41"/>
      <c r="Z172" s="41"/>
    </row>
    <row r="173" spans="1:26" ht="12.75" customHeight="1">
      <c r="A173" s="51"/>
      <c r="B173" s="41"/>
      <c r="C173" s="41"/>
      <c r="D173" s="41"/>
      <c r="E173" s="41"/>
      <c r="F173" s="41"/>
      <c r="G173" s="41"/>
      <c r="H173" s="41"/>
      <c r="I173" s="41"/>
      <c r="J173" s="41"/>
      <c r="K173" s="41"/>
      <c r="L173" s="50"/>
      <c r="M173" s="41"/>
      <c r="N173" s="41"/>
      <c r="O173" s="41"/>
      <c r="P173" s="41"/>
      <c r="Q173" s="41"/>
      <c r="R173" s="41"/>
      <c r="S173" s="41"/>
      <c r="T173" s="41"/>
      <c r="U173" s="41"/>
      <c r="V173" s="41"/>
      <c r="W173" s="41"/>
      <c r="X173" s="41"/>
      <c r="Y173" s="41"/>
      <c r="Z173" s="41"/>
    </row>
    <row r="174" spans="1:26" ht="12.75" customHeight="1">
      <c r="A174" s="51"/>
      <c r="B174" s="41"/>
      <c r="C174" s="41"/>
      <c r="D174" s="41"/>
      <c r="E174" s="41"/>
      <c r="F174" s="41"/>
      <c r="G174" s="41"/>
      <c r="H174" s="41"/>
      <c r="I174" s="41"/>
      <c r="J174" s="41"/>
      <c r="K174" s="41"/>
      <c r="L174" s="50"/>
      <c r="M174" s="41"/>
      <c r="N174" s="41"/>
      <c r="O174" s="41"/>
      <c r="P174" s="41"/>
      <c r="Q174" s="41"/>
      <c r="R174" s="41"/>
      <c r="S174" s="41"/>
      <c r="T174" s="41"/>
      <c r="U174" s="41"/>
      <c r="V174" s="41"/>
      <c r="W174" s="41"/>
      <c r="X174" s="41"/>
      <c r="Y174" s="41"/>
      <c r="Z174" s="41"/>
    </row>
    <row r="175" spans="1:26" ht="12.75" customHeight="1">
      <c r="A175" s="51"/>
      <c r="B175" s="41"/>
      <c r="C175" s="41"/>
      <c r="D175" s="41"/>
      <c r="E175" s="41"/>
      <c r="F175" s="41"/>
      <c r="G175" s="41"/>
      <c r="H175" s="41"/>
      <c r="I175" s="41"/>
      <c r="J175" s="41"/>
      <c r="K175" s="41"/>
      <c r="L175" s="50"/>
      <c r="M175" s="41"/>
      <c r="N175" s="41"/>
      <c r="O175" s="41"/>
      <c r="P175" s="41"/>
      <c r="Q175" s="41"/>
      <c r="R175" s="41"/>
      <c r="S175" s="41"/>
      <c r="T175" s="41"/>
      <c r="U175" s="41"/>
      <c r="V175" s="41"/>
      <c r="W175" s="41"/>
      <c r="X175" s="41"/>
      <c r="Y175" s="41"/>
      <c r="Z175" s="41"/>
    </row>
    <row r="176" spans="1:26" ht="12.75" customHeight="1">
      <c r="A176" s="51"/>
      <c r="B176" s="41"/>
      <c r="C176" s="41"/>
      <c r="D176" s="41"/>
      <c r="E176" s="41"/>
      <c r="F176" s="41"/>
      <c r="G176" s="41"/>
      <c r="H176" s="41"/>
      <c r="I176" s="41"/>
      <c r="J176" s="41"/>
      <c r="K176" s="41"/>
      <c r="L176" s="50"/>
      <c r="M176" s="41"/>
      <c r="N176" s="41"/>
      <c r="O176" s="41"/>
      <c r="P176" s="41"/>
      <c r="Q176" s="41"/>
      <c r="R176" s="41"/>
      <c r="S176" s="41"/>
      <c r="T176" s="41"/>
      <c r="U176" s="41"/>
      <c r="V176" s="41"/>
      <c r="W176" s="41"/>
      <c r="X176" s="41"/>
      <c r="Y176" s="41"/>
      <c r="Z176" s="41"/>
    </row>
    <row r="177" spans="1:26" ht="12.75" customHeight="1">
      <c r="A177" s="51"/>
      <c r="B177" s="41"/>
      <c r="C177" s="41"/>
      <c r="D177" s="41"/>
      <c r="E177" s="41"/>
      <c r="F177" s="41"/>
      <c r="G177" s="41"/>
      <c r="H177" s="41"/>
      <c r="I177" s="41"/>
      <c r="J177" s="41"/>
      <c r="K177" s="41"/>
      <c r="L177" s="50"/>
      <c r="M177" s="41"/>
      <c r="N177" s="41"/>
      <c r="O177" s="41"/>
      <c r="P177" s="41"/>
      <c r="Q177" s="41"/>
      <c r="R177" s="41"/>
      <c r="S177" s="41"/>
      <c r="T177" s="41"/>
      <c r="U177" s="41"/>
      <c r="V177" s="41"/>
      <c r="W177" s="41"/>
      <c r="X177" s="41"/>
      <c r="Y177" s="41"/>
      <c r="Z177" s="41"/>
    </row>
    <row r="178" spans="1:26" ht="12.75" customHeight="1">
      <c r="A178" s="51"/>
      <c r="B178" s="41"/>
      <c r="C178" s="41"/>
      <c r="D178" s="41"/>
      <c r="E178" s="41"/>
      <c r="F178" s="41"/>
      <c r="G178" s="41"/>
      <c r="H178" s="41"/>
      <c r="I178" s="41"/>
      <c r="J178" s="41"/>
      <c r="K178" s="41"/>
      <c r="L178" s="50"/>
      <c r="M178" s="41"/>
      <c r="N178" s="41"/>
      <c r="O178" s="41"/>
      <c r="P178" s="41"/>
      <c r="Q178" s="41"/>
      <c r="R178" s="41"/>
      <c r="S178" s="41"/>
      <c r="T178" s="41"/>
      <c r="U178" s="41"/>
      <c r="V178" s="41"/>
      <c r="W178" s="41"/>
      <c r="X178" s="41"/>
      <c r="Y178" s="41"/>
      <c r="Z178" s="41"/>
    </row>
    <row r="179" spans="1:26" ht="12.75" customHeight="1">
      <c r="A179" s="51"/>
      <c r="B179" s="41"/>
      <c r="C179" s="41"/>
      <c r="D179" s="41"/>
      <c r="E179" s="41"/>
      <c r="F179" s="41"/>
      <c r="G179" s="41"/>
      <c r="H179" s="41"/>
      <c r="I179" s="41"/>
      <c r="J179" s="41"/>
      <c r="K179" s="41"/>
      <c r="L179" s="50"/>
      <c r="M179" s="41"/>
      <c r="N179" s="41"/>
      <c r="O179" s="41"/>
      <c r="P179" s="41"/>
      <c r="Q179" s="41"/>
      <c r="R179" s="41"/>
      <c r="S179" s="41"/>
      <c r="T179" s="41"/>
      <c r="U179" s="41"/>
      <c r="V179" s="41"/>
      <c r="W179" s="41"/>
      <c r="X179" s="41"/>
      <c r="Y179" s="41"/>
      <c r="Z179" s="41"/>
    </row>
    <row r="180" spans="1:26" ht="12.75" customHeight="1">
      <c r="A180" s="51"/>
      <c r="B180" s="41"/>
      <c r="C180" s="41"/>
      <c r="D180" s="41"/>
      <c r="E180" s="41"/>
      <c r="F180" s="41"/>
      <c r="G180" s="41"/>
      <c r="H180" s="41"/>
      <c r="I180" s="41"/>
      <c r="J180" s="41"/>
      <c r="K180" s="41"/>
      <c r="L180" s="50"/>
      <c r="M180" s="41"/>
      <c r="N180" s="41"/>
      <c r="O180" s="41"/>
      <c r="P180" s="41"/>
      <c r="Q180" s="41"/>
      <c r="R180" s="41"/>
      <c r="S180" s="41"/>
      <c r="T180" s="41"/>
      <c r="U180" s="41"/>
      <c r="V180" s="41"/>
      <c r="W180" s="41"/>
      <c r="X180" s="41"/>
      <c r="Y180" s="41"/>
      <c r="Z180" s="41"/>
    </row>
    <row r="181" spans="1:26" ht="12.75" customHeight="1">
      <c r="A181" s="51"/>
      <c r="B181" s="41"/>
      <c r="C181" s="41"/>
      <c r="D181" s="41"/>
      <c r="E181" s="41"/>
      <c r="F181" s="41"/>
      <c r="G181" s="41"/>
      <c r="H181" s="41"/>
      <c r="I181" s="41"/>
      <c r="J181" s="41"/>
      <c r="K181" s="41"/>
      <c r="L181" s="50"/>
      <c r="M181" s="41"/>
      <c r="N181" s="41"/>
      <c r="O181" s="41"/>
      <c r="P181" s="41"/>
      <c r="Q181" s="41"/>
      <c r="R181" s="41"/>
      <c r="S181" s="41"/>
      <c r="T181" s="41"/>
      <c r="U181" s="41"/>
      <c r="V181" s="41"/>
      <c r="W181" s="41"/>
      <c r="X181" s="41"/>
      <c r="Y181" s="41"/>
      <c r="Z181" s="41"/>
    </row>
    <row r="182" spans="1:26" ht="12.75" customHeight="1">
      <c r="A182" s="51"/>
      <c r="B182" s="41"/>
      <c r="C182" s="41"/>
      <c r="D182" s="41"/>
      <c r="E182" s="41"/>
      <c r="F182" s="41"/>
      <c r="G182" s="41"/>
      <c r="H182" s="41"/>
      <c r="I182" s="41"/>
      <c r="J182" s="41"/>
      <c r="K182" s="41"/>
      <c r="L182" s="50"/>
      <c r="M182" s="41"/>
      <c r="N182" s="41"/>
      <c r="O182" s="41"/>
      <c r="P182" s="41"/>
      <c r="Q182" s="41"/>
      <c r="R182" s="41"/>
      <c r="S182" s="41"/>
      <c r="T182" s="41"/>
      <c r="U182" s="41"/>
      <c r="V182" s="41"/>
      <c r="W182" s="41"/>
      <c r="X182" s="41"/>
      <c r="Y182" s="41"/>
      <c r="Z182" s="41"/>
    </row>
    <row r="183" spans="1:26" ht="12.75" customHeight="1">
      <c r="A183" s="51"/>
      <c r="B183" s="41"/>
      <c r="C183" s="41"/>
      <c r="D183" s="41"/>
      <c r="E183" s="41"/>
      <c r="F183" s="41"/>
      <c r="G183" s="41"/>
      <c r="H183" s="41"/>
      <c r="I183" s="41"/>
      <c r="J183" s="41"/>
      <c r="K183" s="41"/>
      <c r="L183" s="50"/>
      <c r="M183" s="41"/>
      <c r="N183" s="41"/>
      <c r="O183" s="41"/>
      <c r="P183" s="41"/>
      <c r="Q183" s="41"/>
      <c r="R183" s="41"/>
      <c r="S183" s="41"/>
      <c r="T183" s="41"/>
      <c r="U183" s="41"/>
      <c r="V183" s="41"/>
      <c r="W183" s="41"/>
      <c r="X183" s="41"/>
      <c r="Y183" s="41"/>
      <c r="Z183" s="41"/>
    </row>
    <row r="184" spans="1:26" ht="12.75" customHeight="1">
      <c r="A184" s="51"/>
      <c r="B184" s="41"/>
      <c r="C184" s="41"/>
      <c r="D184" s="41"/>
      <c r="E184" s="41"/>
      <c r="F184" s="41"/>
      <c r="G184" s="41"/>
      <c r="H184" s="41"/>
      <c r="I184" s="41"/>
      <c r="J184" s="41"/>
      <c r="K184" s="41"/>
      <c r="L184" s="50"/>
      <c r="M184" s="41"/>
      <c r="N184" s="41"/>
      <c r="O184" s="41"/>
      <c r="P184" s="41"/>
      <c r="Q184" s="41"/>
      <c r="R184" s="41"/>
      <c r="S184" s="41"/>
      <c r="T184" s="41"/>
      <c r="U184" s="41"/>
      <c r="V184" s="41"/>
      <c r="W184" s="41"/>
      <c r="X184" s="41"/>
      <c r="Y184" s="41"/>
      <c r="Z184" s="41"/>
    </row>
    <row r="185" spans="1:26" ht="12.75" customHeight="1">
      <c r="A185" s="51"/>
      <c r="B185" s="41"/>
      <c r="C185" s="41"/>
      <c r="D185" s="41"/>
      <c r="E185" s="41"/>
      <c r="F185" s="41"/>
      <c r="G185" s="41"/>
      <c r="H185" s="41"/>
      <c r="I185" s="41"/>
      <c r="J185" s="41"/>
      <c r="K185" s="41"/>
      <c r="L185" s="50"/>
      <c r="M185" s="41"/>
      <c r="N185" s="41"/>
      <c r="O185" s="41"/>
      <c r="P185" s="41"/>
      <c r="Q185" s="41"/>
      <c r="R185" s="41"/>
      <c r="S185" s="41"/>
      <c r="T185" s="41"/>
      <c r="U185" s="41"/>
      <c r="V185" s="41"/>
      <c r="W185" s="41"/>
      <c r="X185" s="41"/>
      <c r="Y185" s="41"/>
      <c r="Z185" s="41"/>
    </row>
    <row r="186" spans="1:26" ht="12.75" customHeight="1">
      <c r="A186" s="51"/>
      <c r="B186" s="41"/>
      <c r="C186" s="41"/>
      <c r="D186" s="41"/>
      <c r="E186" s="41"/>
      <c r="F186" s="41"/>
      <c r="G186" s="41"/>
      <c r="H186" s="41"/>
      <c r="I186" s="41"/>
      <c r="J186" s="41"/>
      <c r="K186" s="41"/>
      <c r="L186" s="50"/>
      <c r="M186" s="41"/>
      <c r="N186" s="41"/>
      <c r="O186" s="41"/>
      <c r="P186" s="41"/>
      <c r="Q186" s="41"/>
      <c r="R186" s="41"/>
      <c r="S186" s="41"/>
      <c r="T186" s="41"/>
      <c r="U186" s="41"/>
      <c r="V186" s="41"/>
      <c r="W186" s="41"/>
      <c r="X186" s="41"/>
      <c r="Y186" s="41"/>
      <c r="Z186" s="41"/>
    </row>
    <row r="187" spans="1:26" ht="12.75" customHeight="1">
      <c r="A187" s="51"/>
      <c r="B187" s="41"/>
      <c r="C187" s="41"/>
      <c r="D187" s="41"/>
      <c r="E187" s="41"/>
      <c r="F187" s="41"/>
      <c r="G187" s="41"/>
      <c r="H187" s="41"/>
      <c r="I187" s="41"/>
      <c r="J187" s="41"/>
      <c r="K187" s="41"/>
      <c r="L187" s="50"/>
      <c r="M187" s="41"/>
      <c r="N187" s="41"/>
      <c r="O187" s="41"/>
      <c r="P187" s="41"/>
      <c r="Q187" s="41"/>
      <c r="R187" s="41"/>
      <c r="S187" s="41"/>
      <c r="T187" s="41"/>
      <c r="U187" s="41"/>
      <c r="V187" s="41"/>
      <c r="W187" s="41"/>
      <c r="X187" s="41"/>
      <c r="Y187" s="41"/>
      <c r="Z187" s="41"/>
    </row>
    <row r="188" spans="1:26" ht="12.75" customHeight="1">
      <c r="A188" s="51"/>
      <c r="B188" s="41"/>
      <c r="C188" s="41"/>
      <c r="D188" s="41"/>
      <c r="E188" s="41"/>
      <c r="F188" s="41"/>
      <c r="G188" s="41"/>
      <c r="H188" s="41"/>
      <c r="I188" s="41"/>
      <c r="J188" s="41"/>
      <c r="K188" s="41"/>
      <c r="L188" s="50"/>
      <c r="M188" s="41"/>
      <c r="N188" s="41"/>
      <c r="O188" s="41"/>
      <c r="P188" s="41"/>
      <c r="Q188" s="41"/>
      <c r="R188" s="41"/>
      <c r="S188" s="41"/>
      <c r="T188" s="41"/>
      <c r="U188" s="41"/>
      <c r="V188" s="41"/>
      <c r="W188" s="41"/>
      <c r="X188" s="41"/>
      <c r="Y188" s="41"/>
      <c r="Z188" s="41"/>
    </row>
    <row r="189" spans="1:26" ht="12.75" customHeight="1">
      <c r="A189" s="51"/>
      <c r="B189" s="41"/>
      <c r="C189" s="41"/>
      <c r="D189" s="41"/>
      <c r="E189" s="41"/>
      <c r="F189" s="41"/>
      <c r="G189" s="41"/>
      <c r="H189" s="41"/>
      <c r="I189" s="41"/>
      <c r="J189" s="41"/>
      <c r="K189" s="41"/>
      <c r="L189" s="50"/>
      <c r="M189" s="41"/>
      <c r="N189" s="41"/>
      <c r="O189" s="41"/>
      <c r="P189" s="41"/>
      <c r="Q189" s="41"/>
      <c r="R189" s="41"/>
      <c r="S189" s="41"/>
      <c r="T189" s="41"/>
      <c r="U189" s="41"/>
      <c r="V189" s="41"/>
      <c r="W189" s="41"/>
      <c r="X189" s="41"/>
      <c r="Y189" s="41"/>
      <c r="Z189" s="41"/>
    </row>
    <row r="190" spans="1:26" ht="12.75" customHeight="1">
      <c r="A190" s="51"/>
      <c r="B190" s="41"/>
      <c r="C190" s="41"/>
      <c r="D190" s="41"/>
      <c r="E190" s="41"/>
      <c r="F190" s="41"/>
      <c r="G190" s="41"/>
      <c r="H190" s="41"/>
      <c r="I190" s="41"/>
      <c r="J190" s="41"/>
      <c r="K190" s="41"/>
      <c r="L190" s="50"/>
      <c r="M190" s="41"/>
      <c r="N190" s="41"/>
      <c r="O190" s="41"/>
      <c r="P190" s="41"/>
      <c r="Q190" s="41"/>
      <c r="R190" s="41"/>
      <c r="S190" s="41"/>
      <c r="T190" s="41"/>
      <c r="U190" s="41"/>
      <c r="V190" s="41"/>
      <c r="W190" s="41"/>
      <c r="X190" s="41"/>
      <c r="Y190" s="41"/>
      <c r="Z190" s="41"/>
    </row>
    <row r="191" spans="1:26" ht="12.75" customHeight="1">
      <c r="A191" s="51"/>
      <c r="B191" s="41"/>
      <c r="C191" s="41"/>
      <c r="D191" s="41"/>
      <c r="E191" s="41"/>
      <c r="F191" s="41"/>
      <c r="G191" s="41"/>
      <c r="H191" s="41"/>
      <c r="I191" s="41"/>
      <c r="J191" s="41"/>
      <c r="K191" s="41"/>
      <c r="L191" s="50"/>
      <c r="M191" s="41"/>
      <c r="N191" s="41"/>
      <c r="O191" s="41"/>
      <c r="P191" s="41"/>
      <c r="Q191" s="41"/>
      <c r="R191" s="41"/>
      <c r="S191" s="41"/>
      <c r="T191" s="41"/>
      <c r="U191" s="41"/>
      <c r="V191" s="41"/>
      <c r="W191" s="41"/>
      <c r="X191" s="41"/>
      <c r="Y191" s="41"/>
      <c r="Z191" s="41"/>
    </row>
    <row r="192" spans="1:26" ht="12.75" customHeight="1">
      <c r="A192" s="51"/>
      <c r="B192" s="41"/>
      <c r="C192" s="41"/>
      <c r="D192" s="41"/>
      <c r="E192" s="41"/>
      <c r="F192" s="41"/>
      <c r="G192" s="41"/>
      <c r="H192" s="41"/>
      <c r="I192" s="41"/>
      <c r="J192" s="41"/>
      <c r="K192" s="41"/>
      <c r="L192" s="50"/>
      <c r="M192" s="41"/>
      <c r="N192" s="41"/>
      <c r="O192" s="41"/>
      <c r="P192" s="41"/>
      <c r="Q192" s="41"/>
      <c r="R192" s="41"/>
      <c r="S192" s="41"/>
      <c r="T192" s="41"/>
      <c r="U192" s="41"/>
      <c r="V192" s="41"/>
      <c r="W192" s="41"/>
      <c r="X192" s="41"/>
      <c r="Y192" s="41"/>
      <c r="Z192" s="41"/>
    </row>
    <row r="193" spans="1:26" ht="12.75" customHeight="1">
      <c r="A193" s="51"/>
      <c r="B193" s="41"/>
      <c r="C193" s="41"/>
      <c r="D193" s="41"/>
      <c r="E193" s="41"/>
      <c r="F193" s="41"/>
      <c r="G193" s="41"/>
      <c r="H193" s="41"/>
      <c r="I193" s="41"/>
      <c r="J193" s="41"/>
      <c r="K193" s="41"/>
      <c r="L193" s="50"/>
      <c r="M193" s="41"/>
      <c r="N193" s="41"/>
      <c r="O193" s="41"/>
      <c r="P193" s="41"/>
      <c r="Q193" s="41"/>
      <c r="R193" s="41"/>
      <c r="S193" s="41"/>
      <c r="T193" s="41"/>
      <c r="U193" s="41"/>
      <c r="V193" s="41"/>
      <c r="W193" s="41"/>
      <c r="X193" s="41"/>
      <c r="Y193" s="41"/>
      <c r="Z193" s="41"/>
    </row>
    <row r="194" spans="1:26" ht="12.75" customHeight="1">
      <c r="A194" s="51"/>
      <c r="B194" s="41"/>
      <c r="C194" s="41"/>
      <c r="D194" s="41"/>
      <c r="E194" s="41"/>
      <c r="F194" s="41"/>
      <c r="G194" s="41"/>
      <c r="H194" s="41"/>
      <c r="I194" s="41"/>
      <c r="J194" s="41"/>
      <c r="K194" s="41"/>
      <c r="L194" s="50"/>
      <c r="M194" s="41"/>
      <c r="N194" s="41"/>
      <c r="O194" s="41"/>
      <c r="P194" s="41"/>
      <c r="Q194" s="41"/>
      <c r="R194" s="41"/>
      <c r="S194" s="41"/>
      <c r="T194" s="41"/>
      <c r="U194" s="41"/>
      <c r="V194" s="41"/>
      <c r="W194" s="41"/>
      <c r="X194" s="41"/>
      <c r="Y194" s="41"/>
      <c r="Z194" s="41"/>
    </row>
    <row r="195" spans="1:26" ht="12.75" customHeight="1">
      <c r="A195" s="51"/>
      <c r="B195" s="41"/>
      <c r="C195" s="41"/>
      <c r="D195" s="41"/>
      <c r="E195" s="41"/>
      <c r="F195" s="41"/>
      <c r="G195" s="41"/>
      <c r="H195" s="41"/>
      <c r="I195" s="41"/>
      <c r="J195" s="41"/>
      <c r="K195" s="41"/>
      <c r="L195" s="50"/>
      <c r="M195" s="41"/>
      <c r="N195" s="41"/>
      <c r="O195" s="41"/>
      <c r="P195" s="41"/>
      <c r="Q195" s="41"/>
      <c r="R195" s="41"/>
      <c r="S195" s="41"/>
      <c r="T195" s="41"/>
      <c r="U195" s="41"/>
      <c r="V195" s="41"/>
      <c r="W195" s="41"/>
      <c r="X195" s="41"/>
      <c r="Y195" s="41"/>
      <c r="Z195" s="41"/>
    </row>
    <row r="196" spans="1:26" ht="12.75" customHeight="1">
      <c r="A196" s="51"/>
      <c r="B196" s="41"/>
      <c r="C196" s="41"/>
      <c r="D196" s="41"/>
      <c r="E196" s="41"/>
      <c r="F196" s="41"/>
      <c r="G196" s="41"/>
      <c r="H196" s="41"/>
      <c r="I196" s="41"/>
      <c r="J196" s="41"/>
      <c r="K196" s="41"/>
      <c r="L196" s="50"/>
      <c r="M196" s="41"/>
      <c r="N196" s="41"/>
      <c r="O196" s="41"/>
      <c r="P196" s="41"/>
      <c r="Q196" s="41"/>
      <c r="R196" s="41"/>
      <c r="S196" s="41"/>
      <c r="T196" s="41"/>
      <c r="U196" s="41"/>
      <c r="V196" s="41"/>
      <c r="W196" s="41"/>
      <c r="X196" s="41"/>
      <c r="Y196" s="41"/>
      <c r="Z196" s="41"/>
    </row>
    <row r="197" spans="1:26" ht="12.75" customHeight="1">
      <c r="A197" s="51"/>
      <c r="B197" s="41"/>
      <c r="C197" s="41"/>
      <c r="D197" s="41"/>
      <c r="E197" s="41"/>
      <c r="F197" s="41"/>
      <c r="G197" s="41"/>
      <c r="H197" s="41"/>
      <c r="I197" s="41"/>
      <c r="J197" s="41"/>
      <c r="K197" s="41"/>
      <c r="L197" s="50"/>
      <c r="M197" s="41"/>
      <c r="N197" s="41"/>
      <c r="O197" s="41"/>
      <c r="P197" s="41"/>
      <c r="Q197" s="41"/>
      <c r="R197" s="41"/>
      <c r="S197" s="41"/>
      <c r="T197" s="41"/>
      <c r="U197" s="41"/>
      <c r="V197" s="41"/>
      <c r="W197" s="41"/>
      <c r="X197" s="41"/>
      <c r="Y197" s="41"/>
      <c r="Z197" s="41"/>
    </row>
    <row r="198" spans="1:26" ht="12.75" customHeight="1">
      <c r="A198" s="51"/>
      <c r="B198" s="41"/>
      <c r="C198" s="41"/>
      <c r="D198" s="41"/>
      <c r="E198" s="41"/>
      <c r="F198" s="41"/>
      <c r="G198" s="41"/>
      <c r="H198" s="41"/>
      <c r="I198" s="41"/>
      <c r="J198" s="41"/>
      <c r="K198" s="41"/>
      <c r="L198" s="50"/>
      <c r="M198" s="41"/>
      <c r="N198" s="41"/>
      <c r="O198" s="41"/>
      <c r="P198" s="41"/>
      <c r="Q198" s="41"/>
      <c r="R198" s="41"/>
      <c r="S198" s="41"/>
      <c r="T198" s="41"/>
      <c r="U198" s="41"/>
      <c r="V198" s="41"/>
      <c r="W198" s="41"/>
      <c r="X198" s="41"/>
      <c r="Y198" s="41"/>
      <c r="Z198" s="41"/>
    </row>
    <row r="199" spans="1:26" ht="12.75" customHeight="1">
      <c r="A199" s="51"/>
      <c r="B199" s="41"/>
      <c r="C199" s="41"/>
      <c r="D199" s="41"/>
      <c r="E199" s="41"/>
      <c r="F199" s="41"/>
      <c r="G199" s="41"/>
      <c r="H199" s="41"/>
      <c r="I199" s="41"/>
      <c r="J199" s="41"/>
      <c r="K199" s="41"/>
      <c r="L199" s="50"/>
      <c r="M199" s="41"/>
      <c r="N199" s="41"/>
      <c r="O199" s="41"/>
      <c r="P199" s="41"/>
      <c r="Q199" s="41"/>
      <c r="R199" s="41"/>
      <c r="S199" s="41"/>
      <c r="T199" s="41"/>
      <c r="U199" s="41"/>
      <c r="V199" s="41"/>
      <c r="W199" s="41"/>
      <c r="X199" s="41"/>
      <c r="Y199" s="41"/>
      <c r="Z199" s="41"/>
    </row>
    <row r="200" spans="1:26" ht="12.75" customHeight="1">
      <c r="A200" s="51"/>
      <c r="B200" s="41"/>
      <c r="C200" s="41"/>
      <c r="D200" s="41"/>
      <c r="E200" s="41"/>
      <c r="F200" s="41"/>
      <c r="G200" s="41"/>
      <c r="H200" s="41"/>
      <c r="I200" s="41"/>
      <c r="J200" s="41"/>
      <c r="K200" s="41"/>
      <c r="L200" s="50"/>
      <c r="M200" s="41"/>
      <c r="N200" s="41"/>
      <c r="O200" s="41"/>
      <c r="P200" s="41"/>
      <c r="Q200" s="41"/>
      <c r="R200" s="41"/>
      <c r="S200" s="41"/>
      <c r="T200" s="41"/>
      <c r="U200" s="41"/>
      <c r="V200" s="41"/>
      <c r="W200" s="41"/>
      <c r="X200" s="41"/>
      <c r="Y200" s="41"/>
      <c r="Z200" s="41"/>
    </row>
    <row r="201" spans="1:26" ht="12.75" customHeight="1">
      <c r="A201" s="51"/>
      <c r="B201" s="41"/>
      <c r="C201" s="41"/>
      <c r="D201" s="41"/>
      <c r="E201" s="41"/>
      <c r="F201" s="41"/>
      <c r="G201" s="41"/>
      <c r="H201" s="41"/>
      <c r="I201" s="41"/>
      <c r="J201" s="41"/>
      <c r="K201" s="41"/>
      <c r="L201" s="50"/>
      <c r="M201" s="41"/>
      <c r="N201" s="41"/>
      <c r="O201" s="41"/>
      <c r="P201" s="41"/>
      <c r="Q201" s="41"/>
      <c r="R201" s="41"/>
      <c r="S201" s="41"/>
      <c r="T201" s="41"/>
      <c r="U201" s="41"/>
      <c r="V201" s="41"/>
      <c r="W201" s="41"/>
      <c r="X201" s="41"/>
      <c r="Y201" s="41"/>
      <c r="Z201" s="41"/>
    </row>
    <row r="202" spans="1:26" ht="12.75" customHeight="1">
      <c r="A202" s="51"/>
      <c r="B202" s="41"/>
      <c r="C202" s="41"/>
      <c r="D202" s="41"/>
      <c r="E202" s="41"/>
      <c r="F202" s="41"/>
      <c r="G202" s="41"/>
      <c r="H202" s="41"/>
      <c r="I202" s="41"/>
      <c r="J202" s="41"/>
      <c r="K202" s="41"/>
      <c r="L202" s="50"/>
      <c r="M202" s="41"/>
      <c r="N202" s="41"/>
      <c r="O202" s="41"/>
      <c r="P202" s="41"/>
      <c r="Q202" s="41"/>
      <c r="R202" s="41"/>
      <c r="S202" s="41"/>
      <c r="T202" s="41"/>
      <c r="U202" s="41"/>
      <c r="V202" s="41"/>
      <c r="W202" s="41"/>
      <c r="X202" s="41"/>
      <c r="Y202" s="41"/>
      <c r="Z202" s="41"/>
    </row>
    <row r="203" spans="1:26" ht="12.75" customHeight="1">
      <c r="A203" s="51"/>
      <c r="B203" s="41"/>
      <c r="C203" s="41"/>
      <c r="D203" s="41"/>
      <c r="E203" s="41"/>
      <c r="F203" s="41"/>
      <c r="G203" s="41"/>
      <c r="H203" s="41"/>
      <c r="I203" s="41"/>
      <c r="J203" s="41"/>
      <c r="K203" s="41"/>
      <c r="L203" s="50"/>
      <c r="M203" s="41"/>
      <c r="N203" s="41"/>
      <c r="O203" s="41"/>
      <c r="P203" s="41"/>
      <c r="Q203" s="41"/>
      <c r="R203" s="41"/>
      <c r="S203" s="41"/>
      <c r="T203" s="41"/>
      <c r="U203" s="41"/>
      <c r="V203" s="41"/>
      <c r="W203" s="41"/>
      <c r="X203" s="41"/>
      <c r="Y203" s="41"/>
      <c r="Z203" s="41"/>
    </row>
    <row r="204" spans="1:26" ht="12.75" customHeight="1">
      <c r="A204" s="51"/>
      <c r="B204" s="41"/>
      <c r="C204" s="41"/>
      <c r="D204" s="41"/>
      <c r="E204" s="41"/>
      <c r="F204" s="41"/>
      <c r="G204" s="41"/>
      <c r="H204" s="41"/>
      <c r="I204" s="41"/>
      <c r="J204" s="41"/>
      <c r="K204" s="41"/>
      <c r="L204" s="50"/>
      <c r="M204" s="41"/>
      <c r="N204" s="41"/>
      <c r="O204" s="41"/>
      <c r="P204" s="41"/>
      <c r="Q204" s="41"/>
      <c r="R204" s="41"/>
      <c r="S204" s="41"/>
      <c r="T204" s="41"/>
      <c r="U204" s="41"/>
      <c r="V204" s="41"/>
      <c r="W204" s="41"/>
      <c r="X204" s="41"/>
      <c r="Y204" s="41"/>
      <c r="Z204" s="41"/>
    </row>
    <row r="205" spans="1:26" ht="12.75" customHeight="1">
      <c r="A205" s="51"/>
      <c r="B205" s="41"/>
      <c r="C205" s="41"/>
      <c r="D205" s="41"/>
      <c r="E205" s="41"/>
      <c r="F205" s="41"/>
      <c r="G205" s="41"/>
      <c r="H205" s="41"/>
      <c r="I205" s="41"/>
      <c r="J205" s="41"/>
      <c r="K205" s="41"/>
      <c r="L205" s="50"/>
      <c r="M205" s="41"/>
      <c r="N205" s="41"/>
      <c r="O205" s="41"/>
      <c r="P205" s="41"/>
      <c r="Q205" s="41"/>
      <c r="R205" s="41"/>
      <c r="S205" s="41"/>
      <c r="T205" s="41"/>
      <c r="U205" s="41"/>
      <c r="V205" s="41"/>
      <c r="W205" s="41"/>
      <c r="X205" s="41"/>
      <c r="Y205" s="41"/>
      <c r="Z205" s="41"/>
    </row>
    <row r="206" spans="1:26" ht="12.75" customHeight="1">
      <c r="A206" s="51"/>
      <c r="B206" s="41"/>
      <c r="C206" s="41"/>
      <c r="D206" s="41"/>
      <c r="E206" s="41"/>
      <c r="F206" s="41"/>
      <c r="G206" s="41"/>
      <c r="H206" s="41"/>
      <c r="I206" s="41"/>
      <c r="J206" s="41"/>
      <c r="K206" s="41"/>
      <c r="L206" s="50"/>
      <c r="M206" s="41"/>
      <c r="N206" s="41"/>
      <c r="O206" s="41"/>
      <c r="P206" s="41"/>
      <c r="Q206" s="41"/>
      <c r="R206" s="41"/>
      <c r="S206" s="41"/>
      <c r="T206" s="41"/>
      <c r="U206" s="41"/>
      <c r="V206" s="41"/>
      <c r="W206" s="41"/>
      <c r="X206" s="41"/>
      <c r="Y206" s="41"/>
      <c r="Z206" s="41"/>
    </row>
    <row r="207" spans="1:26" ht="12.75" customHeight="1">
      <c r="A207" s="51"/>
      <c r="B207" s="41"/>
      <c r="C207" s="41"/>
      <c r="D207" s="41"/>
      <c r="E207" s="41"/>
      <c r="F207" s="41"/>
      <c r="G207" s="41"/>
      <c r="H207" s="41"/>
      <c r="I207" s="41"/>
      <c r="J207" s="41"/>
      <c r="K207" s="41"/>
      <c r="L207" s="50"/>
      <c r="M207" s="41"/>
      <c r="N207" s="41"/>
      <c r="O207" s="41"/>
      <c r="P207" s="41"/>
      <c r="Q207" s="41"/>
      <c r="R207" s="41"/>
      <c r="S207" s="41"/>
      <c r="T207" s="41"/>
      <c r="U207" s="41"/>
      <c r="V207" s="41"/>
      <c r="W207" s="41"/>
      <c r="X207" s="41"/>
      <c r="Y207" s="41"/>
      <c r="Z207" s="41"/>
    </row>
    <row r="208" spans="1:26" ht="12.75" customHeight="1">
      <c r="A208" s="51"/>
      <c r="B208" s="41"/>
      <c r="C208" s="41"/>
      <c r="D208" s="41"/>
      <c r="E208" s="41"/>
      <c r="F208" s="41"/>
      <c r="G208" s="41"/>
      <c r="H208" s="41"/>
      <c r="I208" s="41"/>
      <c r="J208" s="41"/>
      <c r="K208" s="41"/>
      <c r="L208" s="50"/>
      <c r="M208" s="41"/>
      <c r="N208" s="41"/>
      <c r="O208" s="41"/>
      <c r="P208" s="41"/>
      <c r="Q208" s="41"/>
      <c r="R208" s="41"/>
      <c r="S208" s="41"/>
      <c r="T208" s="41"/>
      <c r="U208" s="41"/>
      <c r="V208" s="41"/>
      <c r="W208" s="41"/>
      <c r="X208" s="41"/>
      <c r="Y208" s="41"/>
      <c r="Z208" s="41"/>
    </row>
    <row r="209" spans="1:26" ht="12.75" customHeight="1">
      <c r="A209" s="51"/>
      <c r="B209" s="41"/>
      <c r="C209" s="41"/>
      <c r="D209" s="41"/>
      <c r="E209" s="41"/>
      <c r="F209" s="41"/>
      <c r="G209" s="41"/>
      <c r="H209" s="41"/>
      <c r="I209" s="41"/>
      <c r="J209" s="41"/>
      <c r="K209" s="41"/>
      <c r="L209" s="50"/>
      <c r="M209" s="41"/>
      <c r="N209" s="41"/>
      <c r="O209" s="41"/>
      <c r="P209" s="41"/>
      <c r="Q209" s="41"/>
      <c r="R209" s="41"/>
      <c r="S209" s="41"/>
      <c r="T209" s="41"/>
      <c r="U209" s="41"/>
      <c r="V209" s="41"/>
      <c r="W209" s="41"/>
      <c r="X209" s="41"/>
      <c r="Y209" s="41"/>
      <c r="Z209" s="41"/>
    </row>
    <row r="210" spans="1:26" ht="12.75" customHeight="1">
      <c r="A210" s="51"/>
      <c r="B210" s="41"/>
      <c r="C210" s="41"/>
      <c r="D210" s="41"/>
      <c r="E210" s="41"/>
      <c r="F210" s="41"/>
      <c r="G210" s="41"/>
      <c r="H210" s="41"/>
      <c r="I210" s="41"/>
      <c r="J210" s="41"/>
      <c r="K210" s="41"/>
      <c r="L210" s="50"/>
      <c r="M210" s="41"/>
      <c r="N210" s="41"/>
      <c r="O210" s="41"/>
      <c r="P210" s="41"/>
      <c r="Q210" s="41"/>
      <c r="R210" s="41"/>
      <c r="S210" s="41"/>
      <c r="T210" s="41"/>
      <c r="U210" s="41"/>
      <c r="V210" s="41"/>
      <c r="W210" s="41"/>
      <c r="X210" s="41"/>
      <c r="Y210" s="41"/>
      <c r="Z210" s="41"/>
    </row>
    <row r="211" spans="1:26" ht="12.75" customHeight="1">
      <c r="A211" s="51"/>
      <c r="B211" s="41"/>
      <c r="C211" s="41"/>
      <c r="D211" s="41"/>
      <c r="E211" s="41"/>
      <c r="F211" s="41"/>
      <c r="G211" s="41"/>
      <c r="H211" s="41"/>
      <c r="I211" s="41"/>
      <c r="J211" s="41"/>
      <c r="K211" s="41"/>
      <c r="L211" s="50"/>
      <c r="M211" s="41"/>
      <c r="N211" s="41"/>
      <c r="O211" s="41"/>
      <c r="P211" s="41"/>
      <c r="Q211" s="41"/>
      <c r="R211" s="41"/>
      <c r="S211" s="41"/>
      <c r="T211" s="41"/>
      <c r="U211" s="41"/>
      <c r="V211" s="41"/>
      <c r="W211" s="41"/>
      <c r="X211" s="41"/>
      <c r="Y211" s="41"/>
      <c r="Z211" s="41"/>
    </row>
    <row r="212" spans="1:26" ht="12.75" customHeight="1">
      <c r="A212" s="51"/>
      <c r="B212" s="41"/>
      <c r="C212" s="41"/>
      <c r="D212" s="41"/>
      <c r="E212" s="41"/>
      <c r="F212" s="41"/>
      <c r="G212" s="41"/>
      <c r="H212" s="41"/>
      <c r="I212" s="41"/>
      <c r="J212" s="41"/>
      <c r="K212" s="41"/>
      <c r="L212" s="50"/>
      <c r="M212" s="41"/>
      <c r="N212" s="41"/>
      <c r="O212" s="41"/>
      <c r="P212" s="41"/>
      <c r="Q212" s="41"/>
      <c r="R212" s="41"/>
      <c r="S212" s="41"/>
      <c r="T212" s="41"/>
      <c r="U212" s="41"/>
      <c r="V212" s="41"/>
      <c r="W212" s="41"/>
      <c r="X212" s="41"/>
      <c r="Y212" s="41"/>
      <c r="Z212" s="41"/>
    </row>
    <row r="213" spans="1:26" ht="12.75" customHeight="1">
      <c r="A213" s="51"/>
      <c r="B213" s="41"/>
      <c r="C213" s="41"/>
      <c r="D213" s="41"/>
      <c r="E213" s="41"/>
      <c r="F213" s="41"/>
      <c r="G213" s="41"/>
      <c r="H213" s="41"/>
      <c r="I213" s="41"/>
      <c r="J213" s="41"/>
      <c r="K213" s="41"/>
      <c r="L213" s="50"/>
      <c r="M213" s="41"/>
      <c r="N213" s="41"/>
      <c r="O213" s="41"/>
      <c r="P213" s="41"/>
      <c r="Q213" s="41"/>
      <c r="R213" s="41"/>
      <c r="S213" s="41"/>
      <c r="T213" s="41"/>
      <c r="U213" s="41"/>
      <c r="V213" s="41"/>
      <c r="W213" s="41"/>
      <c r="X213" s="41"/>
      <c r="Y213" s="41"/>
      <c r="Z213" s="41"/>
    </row>
    <row r="214" spans="1:26" ht="12.75" customHeight="1">
      <c r="A214" s="51"/>
      <c r="B214" s="41"/>
      <c r="C214" s="41"/>
      <c r="D214" s="41"/>
      <c r="E214" s="41"/>
      <c r="F214" s="41"/>
      <c r="G214" s="41"/>
      <c r="H214" s="41"/>
      <c r="I214" s="41"/>
      <c r="J214" s="41"/>
      <c r="K214" s="41"/>
      <c r="L214" s="50"/>
      <c r="M214" s="41"/>
      <c r="N214" s="41"/>
      <c r="O214" s="41"/>
      <c r="P214" s="41"/>
      <c r="Q214" s="41"/>
      <c r="R214" s="41"/>
      <c r="S214" s="41"/>
      <c r="T214" s="41"/>
      <c r="U214" s="41"/>
      <c r="V214" s="41"/>
      <c r="W214" s="41"/>
      <c r="X214" s="41"/>
      <c r="Y214" s="41"/>
      <c r="Z214" s="41"/>
    </row>
    <row r="215" spans="1:26" ht="12.75" customHeight="1">
      <c r="A215" s="51"/>
      <c r="B215" s="41"/>
      <c r="C215" s="41"/>
      <c r="D215" s="41"/>
      <c r="E215" s="41"/>
      <c r="F215" s="41"/>
      <c r="G215" s="41"/>
      <c r="H215" s="41"/>
      <c r="I215" s="41"/>
      <c r="J215" s="41"/>
      <c r="K215" s="41"/>
      <c r="L215" s="50"/>
      <c r="M215" s="41"/>
      <c r="N215" s="41"/>
      <c r="O215" s="41"/>
      <c r="P215" s="41"/>
      <c r="Q215" s="41"/>
      <c r="R215" s="41"/>
      <c r="S215" s="41"/>
      <c r="T215" s="41"/>
      <c r="U215" s="41"/>
      <c r="V215" s="41"/>
      <c r="W215" s="41"/>
      <c r="X215" s="41"/>
      <c r="Y215" s="41"/>
      <c r="Z215" s="41"/>
    </row>
    <row r="216" spans="1:26" ht="12.75" customHeight="1">
      <c r="A216" s="51"/>
      <c r="B216" s="41"/>
      <c r="C216" s="41"/>
      <c r="D216" s="41"/>
      <c r="E216" s="41"/>
      <c r="F216" s="41"/>
      <c r="G216" s="41"/>
      <c r="H216" s="41"/>
      <c r="I216" s="41"/>
      <c r="J216" s="41"/>
      <c r="K216" s="41"/>
      <c r="L216" s="50"/>
      <c r="M216" s="41"/>
      <c r="N216" s="41"/>
      <c r="O216" s="41"/>
      <c r="P216" s="41"/>
      <c r="Q216" s="41"/>
      <c r="R216" s="41"/>
      <c r="S216" s="41"/>
      <c r="T216" s="41"/>
      <c r="U216" s="41"/>
      <c r="V216" s="41"/>
      <c r="W216" s="41"/>
      <c r="X216" s="41"/>
      <c r="Y216" s="41"/>
      <c r="Z216" s="41"/>
    </row>
    <row r="217" spans="1:26" ht="12.75" customHeight="1">
      <c r="A217" s="51"/>
      <c r="B217" s="41"/>
      <c r="C217" s="41"/>
      <c r="D217" s="41"/>
      <c r="E217" s="41"/>
      <c r="F217" s="41"/>
      <c r="G217" s="41"/>
      <c r="H217" s="41"/>
      <c r="I217" s="41"/>
      <c r="J217" s="41"/>
      <c r="K217" s="41"/>
      <c r="L217" s="50"/>
      <c r="M217" s="41"/>
      <c r="N217" s="41"/>
      <c r="O217" s="41"/>
      <c r="P217" s="41"/>
      <c r="Q217" s="41"/>
      <c r="R217" s="41"/>
      <c r="S217" s="41"/>
      <c r="T217" s="41"/>
      <c r="U217" s="41"/>
      <c r="V217" s="41"/>
      <c r="W217" s="41"/>
      <c r="X217" s="41"/>
      <c r="Y217" s="41"/>
      <c r="Z217" s="41"/>
    </row>
    <row r="218" spans="1:26" ht="12.75" customHeight="1">
      <c r="A218" s="51"/>
      <c r="B218" s="41"/>
      <c r="C218" s="41"/>
      <c r="D218" s="41"/>
      <c r="E218" s="41"/>
      <c r="F218" s="41"/>
      <c r="G218" s="41"/>
      <c r="H218" s="41"/>
      <c r="I218" s="41"/>
      <c r="J218" s="41"/>
      <c r="K218" s="41"/>
      <c r="L218" s="50"/>
      <c r="M218" s="41"/>
      <c r="N218" s="41"/>
      <c r="O218" s="41"/>
      <c r="P218" s="41"/>
      <c r="Q218" s="41"/>
      <c r="R218" s="41"/>
      <c r="S218" s="41"/>
      <c r="T218" s="41"/>
      <c r="U218" s="41"/>
      <c r="V218" s="41"/>
      <c r="W218" s="41"/>
      <c r="X218" s="41"/>
      <c r="Y218" s="41"/>
      <c r="Z218" s="41"/>
    </row>
    <row r="219" spans="1:26" ht="12.75" customHeight="1">
      <c r="A219" s="51"/>
      <c r="B219" s="41"/>
      <c r="C219" s="41"/>
      <c r="D219" s="41"/>
      <c r="E219" s="41"/>
      <c r="F219" s="41"/>
      <c r="G219" s="41"/>
      <c r="H219" s="41"/>
      <c r="I219" s="41"/>
      <c r="J219" s="41"/>
      <c r="K219" s="41"/>
      <c r="L219" s="50"/>
      <c r="M219" s="41"/>
      <c r="N219" s="41"/>
      <c r="O219" s="41"/>
      <c r="P219" s="41"/>
      <c r="Q219" s="41"/>
      <c r="R219" s="41"/>
      <c r="S219" s="41"/>
      <c r="T219" s="41"/>
      <c r="U219" s="41"/>
      <c r="V219" s="41"/>
      <c r="W219" s="41"/>
      <c r="X219" s="41"/>
      <c r="Y219" s="41"/>
      <c r="Z219" s="41"/>
    </row>
    <row r="220" spans="1:26" ht="12.75" customHeight="1">
      <c r="A220" s="51"/>
      <c r="B220" s="41"/>
      <c r="C220" s="41"/>
      <c r="D220" s="41"/>
      <c r="E220" s="41"/>
      <c r="F220" s="41"/>
      <c r="G220" s="41"/>
      <c r="H220" s="41"/>
      <c r="I220" s="41"/>
      <c r="J220" s="41"/>
      <c r="K220" s="41"/>
      <c r="L220" s="50"/>
      <c r="M220" s="41"/>
      <c r="N220" s="41"/>
      <c r="O220" s="41"/>
      <c r="P220" s="41"/>
      <c r="Q220" s="41"/>
      <c r="R220" s="41"/>
      <c r="S220" s="41"/>
      <c r="T220" s="41"/>
      <c r="U220" s="41"/>
      <c r="V220" s="41"/>
      <c r="W220" s="41"/>
      <c r="X220" s="41"/>
      <c r="Y220" s="41"/>
      <c r="Z220" s="41"/>
    </row>
    <row r="221" spans="1:26" ht="12.75" customHeight="1">
      <c r="A221" s="51"/>
      <c r="B221" s="41"/>
      <c r="C221" s="41"/>
      <c r="D221" s="41"/>
      <c r="E221" s="41"/>
      <c r="F221" s="41"/>
      <c r="G221" s="41"/>
      <c r="H221" s="41"/>
      <c r="I221" s="41"/>
      <c r="J221" s="41"/>
      <c r="K221" s="41"/>
      <c r="L221" s="50"/>
      <c r="M221" s="41"/>
      <c r="N221" s="41"/>
      <c r="O221" s="41"/>
      <c r="P221" s="41"/>
      <c r="Q221" s="41"/>
      <c r="R221" s="41"/>
      <c r="S221" s="41"/>
      <c r="T221" s="41"/>
      <c r="U221" s="41"/>
      <c r="V221" s="41"/>
      <c r="W221" s="41"/>
      <c r="X221" s="41"/>
      <c r="Y221" s="41"/>
      <c r="Z221" s="41"/>
    </row>
    <row r="222" spans="1:26" ht="12.75" customHeight="1">
      <c r="A222" s="51"/>
      <c r="B222" s="41"/>
      <c r="C222" s="41"/>
      <c r="D222" s="41"/>
      <c r="E222" s="41"/>
      <c r="F222" s="41"/>
      <c r="G222" s="41"/>
      <c r="H222" s="41"/>
      <c r="I222" s="41"/>
      <c r="J222" s="41"/>
      <c r="K222" s="41"/>
      <c r="L222" s="50"/>
      <c r="M222" s="41"/>
      <c r="N222" s="41"/>
      <c r="O222" s="41"/>
      <c r="P222" s="41"/>
      <c r="Q222" s="41"/>
      <c r="R222" s="41"/>
      <c r="S222" s="41"/>
      <c r="T222" s="41"/>
      <c r="U222" s="41"/>
      <c r="V222" s="41"/>
      <c r="W222" s="41"/>
      <c r="X222" s="41"/>
      <c r="Y222" s="41"/>
      <c r="Z222" s="41"/>
    </row>
    <row r="223" spans="1:26" ht="12.75" customHeight="1">
      <c r="A223" s="51"/>
      <c r="B223" s="41"/>
      <c r="C223" s="41"/>
      <c r="D223" s="41"/>
      <c r="E223" s="41"/>
      <c r="F223" s="41"/>
      <c r="G223" s="41"/>
      <c r="H223" s="41"/>
      <c r="I223" s="41"/>
      <c r="J223" s="41"/>
      <c r="K223" s="41"/>
      <c r="L223" s="50"/>
      <c r="M223" s="41"/>
      <c r="N223" s="41"/>
      <c r="O223" s="41"/>
      <c r="P223" s="41"/>
      <c r="Q223" s="41"/>
      <c r="R223" s="41"/>
      <c r="S223" s="41"/>
      <c r="T223" s="41"/>
      <c r="U223" s="41"/>
      <c r="V223" s="41"/>
      <c r="W223" s="41"/>
      <c r="X223" s="41"/>
      <c r="Y223" s="41"/>
      <c r="Z223" s="41"/>
    </row>
    <row r="224" spans="1:26" ht="12.75" customHeight="1">
      <c r="A224" s="51"/>
      <c r="B224" s="41"/>
      <c r="C224" s="41"/>
      <c r="D224" s="41"/>
      <c r="E224" s="41"/>
      <c r="F224" s="41"/>
      <c r="G224" s="41"/>
      <c r="H224" s="41"/>
      <c r="I224" s="41"/>
      <c r="J224" s="41"/>
      <c r="K224" s="41"/>
      <c r="L224" s="50"/>
      <c r="M224" s="41"/>
      <c r="N224" s="41"/>
      <c r="O224" s="41"/>
      <c r="P224" s="41"/>
      <c r="Q224" s="41"/>
      <c r="R224" s="41"/>
      <c r="S224" s="41"/>
      <c r="T224" s="41"/>
      <c r="U224" s="41"/>
      <c r="V224" s="41"/>
      <c r="W224" s="41"/>
      <c r="X224" s="41"/>
      <c r="Y224" s="41"/>
      <c r="Z224" s="41"/>
    </row>
    <row r="225" spans="1:26" ht="12.75" customHeight="1">
      <c r="A225" s="51"/>
      <c r="B225" s="41"/>
      <c r="C225" s="41"/>
      <c r="D225" s="41"/>
      <c r="E225" s="41"/>
      <c r="F225" s="41"/>
      <c r="G225" s="41"/>
      <c r="H225" s="41"/>
      <c r="I225" s="41"/>
      <c r="J225" s="41"/>
      <c r="K225" s="41"/>
      <c r="L225" s="50"/>
      <c r="M225" s="41"/>
      <c r="N225" s="41"/>
      <c r="O225" s="41"/>
      <c r="P225" s="41"/>
      <c r="Q225" s="41"/>
      <c r="R225" s="41"/>
      <c r="S225" s="41"/>
      <c r="T225" s="41"/>
      <c r="U225" s="41"/>
      <c r="V225" s="41"/>
      <c r="W225" s="41"/>
      <c r="X225" s="41"/>
      <c r="Y225" s="41"/>
      <c r="Z225" s="41"/>
    </row>
    <row r="226" spans="1:26" ht="12.75" customHeight="1">
      <c r="A226" s="51"/>
      <c r="B226" s="41"/>
      <c r="C226" s="41"/>
      <c r="D226" s="41"/>
      <c r="E226" s="41"/>
      <c r="F226" s="41"/>
      <c r="G226" s="41"/>
      <c r="H226" s="41"/>
      <c r="I226" s="41"/>
      <c r="J226" s="41"/>
      <c r="K226" s="41"/>
      <c r="L226" s="50"/>
      <c r="M226" s="41"/>
      <c r="N226" s="41"/>
      <c r="O226" s="41"/>
      <c r="P226" s="41"/>
      <c r="Q226" s="41"/>
      <c r="R226" s="41"/>
      <c r="S226" s="41"/>
      <c r="T226" s="41"/>
      <c r="U226" s="41"/>
      <c r="V226" s="41"/>
      <c r="W226" s="41"/>
      <c r="X226" s="41"/>
      <c r="Y226" s="41"/>
      <c r="Z226" s="41"/>
    </row>
    <row r="227" spans="1:26" ht="12.75" customHeight="1">
      <c r="A227" s="51"/>
      <c r="B227" s="41"/>
      <c r="C227" s="41"/>
      <c r="D227" s="41"/>
      <c r="E227" s="41"/>
      <c r="F227" s="41"/>
      <c r="G227" s="41"/>
      <c r="H227" s="41"/>
      <c r="I227" s="41"/>
      <c r="J227" s="41"/>
      <c r="K227" s="41"/>
      <c r="L227" s="50"/>
      <c r="M227" s="41"/>
      <c r="N227" s="41"/>
      <c r="O227" s="41"/>
      <c r="P227" s="41"/>
      <c r="Q227" s="41"/>
      <c r="R227" s="41"/>
      <c r="S227" s="41"/>
      <c r="T227" s="41"/>
      <c r="U227" s="41"/>
      <c r="V227" s="41"/>
      <c r="W227" s="41"/>
      <c r="X227" s="41"/>
      <c r="Y227" s="41"/>
      <c r="Z227" s="41"/>
    </row>
    <row r="228" spans="1:26" ht="12.75" customHeight="1">
      <c r="A228" s="51"/>
      <c r="B228" s="41"/>
      <c r="C228" s="41"/>
      <c r="D228" s="41"/>
      <c r="E228" s="41"/>
      <c r="F228" s="41"/>
      <c r="G228" s="41"/>
      <c r="H228" s="41"/>
      <c r="I228" s="41"/>
      <c r="J228" s="41"/>
      <c r="K228" s="41"/>
      <c r="L228" s="50"/>
      <c r="M228" s="41"/>
      <c r="N228" s="41"/>
      <c r="O228" s="41"/>
      <c r="P228" s="41"/>
      <c r="Q228" s="41"/>
      <c r="R228" s="41"/>
      <c r="S228" s="41"/>
      <c r="T228" s="41"/>
      <c r="U228" s="41"/>
      <c r="V228" s="41"/>
      <c r="W228" s="41"/>
      <c r="X228" s="41"/>
      <c r="Y228" s="41"/>
      <c r="Z228" s="41"/>
    </row>
    <row r="229" spans="1:26" ht="12.75" customHeight="1">
      <c r="A229" s="51"/>
      <c r="B229" s="41"/>
      <c r="C229" s="41"/>
      <c r="D229" s="41"/>
      <c r="E229" s="41"/>
      <c r="F229" s="41"/>
      <c r="G229" s="41"/>
      <c r="H229" s="41"/>
      <c r="I229" s="41"/>
      <c r="J229" s="41"/>
      <c r="K229" s="41"/>
      <c r="L229" s="50"/>
      <c r="M229" s="41"/>
      <c r="N229" s="41"/>
      <c r="O229" s="41"/>
      <c r="P229" s="41"/>
      <c r="Q229" s="41"/>
      <c r="R229" s="41"/>
      <c r="S229" s="41"/>
      <c r="T229" s="41"/>
      <c r="U229" s="41"/>
      <c r="V229" s="41"/>
      <c r="W229" s="41"/>
      <c r="X229" s="41"/>
      <c r="Y229" s="41"/>
      <c r="Z229" s="41"/>
    </row>
    <row r="230" spans="1:26" ht="12.75" customHeight="1">
      <c r="A230" s="51"/>
      <c r="B230" s="41"/>
      <c r="C230" s="41"/>
      <c r="D230" s="41"/>
      <c r="E230" s="41"/>
      <c r="F230" s="41"/>
      <c r="G230" s="41"/>
      <c r="H230" s="41"/>
      <c r="I230" s="41"/>
      <c r="J230" s="41"/>
      <c r="K230" s="41"/>
      <c r="L230" s="50"/>
      <c r="M230" s="41"/>
      <c r="N230" s="41"/>
      <c r="O230" s="41"/>
      <c r="P230" s="41"/>
      <c r="Q230" s="41"/>
      <c r="R230" s="41"/>
      <c r="S230" s="41"/>
      <c r="T230" s="41"/>
      <c r="U230" s="41"/>
      <c r="V230" s="41"/>
      <c r="W230" s="41"/>
      <c r="X230" s="41"/>
      <c r="Y230" s="41"/>
      <c r="Z230" s="41"/>
    </row>
    <row r="231" spans="1:26" ht="12.75" customHeight="1">
      <c r="A231" s="51"/>
      <c r="B231" s="41"/>
      <c r="C231" s="41"/>
      <c r="D231" s="41"/>
      <c r="E231" s="41"/>
      <c r="F231" s="41"/>
      <c r="G231" s="41"/>
      <c r="H231" s="41"/>
      <c r="I231" s="41"/>
      <c r="J231" s="41"/>
      <c r="K231" s="41"/>
      <c r="L231" s="50"/>
      <c r="M231" s="41"/>
      <c r="N231" s="41"/>
      <c r="O231" s="41"/>
      <c r="P231" s="41"/>
      <c r="Q231" s="41"/>
      <c r="R231" s="41"/>
      <c r="S231" s="41"/>
      <c r="T231" s="41"/>
      <c r="U231" s="41"/>
      <c r="V231" s="41"/>
      <c r="W231" s="41"/>
      <c r="X231" s="41"/>
      <c r="Y231" s="41"/>
      <c r="Z231" s="41"/>
    </row>
    <row r="232" spans="1:26" ht="12.75" customHeight="1">
      <c r="A232" s="51"/>
      <c r="B232" s="41"/>
      <c r="C232" s="41"/>
      <c r="D232" s="41"/>
      <c r="E232" s="41"/>
      <c r="F232" s="41"/>
      <c r="G232" s="41"/>
      <c r="H232" s="41"/>
      <c r="I232" s="41"/>
      <c r="J232" s="41"/>
      <c r="K232" s="41"/>
      <c r="L232" s="50"/>
      <c r="M232" s="41"/>
      <c r="N232" s="41"/>
      <c r="O232" s="41"/>
      <c r="P232" s="41"/>
      <c r="Q232" s="41"/>
      <c r="R232" s="41"/>
      <c r="S232" s="41"/>
      <c r="T232" s="41"/>
      <c r="U232" s="41"/>
      <c r="V232" s="41"/>
      <c r="W232" s="41"/>
      <c r="X232" s="41"/>
      <c r="Y232" s="41"/>
      <c r="Z232" s="41"/>
    </row>
    <row r="233" spans="1:26" ht="12.75" customHeight="1">
      <c r="A233" s="51"/>
      <c r="B233" s="41"/>
      <c r="C233" s="41"/>
      <c r="D233" s="41"/>
      <c r="E233" s="41"/>
      <c r="F233" s="41"/>
      <c r="G233" s="41"/>
      <c r="H233" s="41"/>
      <c r="I233" s="41"/>
      <c r="J233" s="41"/>
      <c r="K233" s="41"/>
      <c r="L233" s="50"/>
      <c r="M233" s="41"/>
      <c r="N233" s="41"/>
      <c r="O233" s="41"/>
      <c r="P233" s="41"/>
      <c r="Q233" s="41"/>
      <c r="R233" s="41"/>
      <c r="S233" s="41"/>
      <c r="T233" s="41"/>
      <c r="U233" s="41"/>
      <c r="V233" s="41"/>
      <c r="W233" s="41"/>
      <c r="X233" s="41"/>
      <c r="Y233" s="41"/>
      <c r="Z233" s="41"/>
    </row>
    <row r="234" spans="1:26" ht="12.75" customHeight="1">
      <c r="A234" s="51"/>
      <c r="B234" s="41"/>
      <c r="C234" s="41"/>
      <c r="D234" s="41"/>
      <c r="E234" s="41"/>
      <c r="F234" s="41"/>
      <c r="G234" s="41"/>
      <c r="H234" s="41"/>
      <c r="I234" s="41"/>
      <c r="J234" s="41"/>
      <c r="K234" s="41"/>
      <c r="L234" s="50"/>
      <c r="M234" s="41"/>
      <c r="N234" s="41"/>
      <c r="O234" s="41"/>
      <c r="P234" s="41"/>
      <c r="Q234" s="41"/>
      <c r="R234" s="41"/>
      <c r="S234" s="41"/>
      <c r="T234" s="41"/>
      <c r="U234" s="41"/>
      <c r="V234" s="41"/>
      <c r="W234" s="41"/>
      <c r="X234" s="41"/>
      <c r="Y234" s="41"/>
      <c r="Z234" s="41"/>
    </row>
    <row r="235" spans="1:26" ht="12.75" customHeight="1">
      <c r="A235" s="51"/>
      <c r="B235" s="41"/>
      <c r="C235" s="41"/>
      <c r="D235" s="41"/>
      <c r="E235" s="41"/>
      <c r="F235" s="41"/>
      <c r="G235" s="41"/>
      <c r="H235" s="41"/>
      <c r="I235" s="41"/>
      <c r="J235" s="41"/>
      <c r="K235" s="41"/>
      <c r="L235" s="50"/>
      <c r="M235" s="41"/>
      <c r="N235" s="41"/>
      <c r="O235" s="41"/>
      <c r="P235" s="41"/>
      <c r="Q235" s="41"/>
      <c r="R235" s="41"/>
      <c r="S235" s="41"/>
      <c r="T235" s="41"/>
      <c r="U235" s="41"/>
      <c r="V235" s="41"/>
      <c r="W235" s="41"/>
      <c r="X235" s="41"/>
      <c r="Y235" s="41"/>
      <c r="Z235" s="41"/>
    </row>
    <row r="236" spans="1:26" ht="12.75" customHeight="1">
      <c r="A236" s="51"/>
      <c r="B236" s="41"/>
      <c r="C236" s="41"/>
      <c r="D236" s="41"/>
      <c r="E236" s="41"/>
      <c r="F236" s="41"/>
      <c r="G236" s="41"/>
      <c r="H236" s="41"/>
      <c r="I236" s="41"/>
      <c r="J236" s="41"/>
      <c r="K236" s="41"/>
      <c r="L236" s="50"/>
      <c r="M236" s="41"/>
      <c r="N236" s="41"/>
      <c r="O236" s="41"/>
      <c r="P236" s="41"/>
      <c r="Q236" s="41"/>
      <c r="R236" s="41"/>
      <c r="S236" s="41"/>
      <c r="T236" s="41"/>
      <c r="U236" s="41"/>
      <c r="V236" s="41"/>
      <c r="W236" s="41"/>
      <c r="X236" s="41"/>
      <c r="Y236" s="41"/>
      <c r="Z236" s="41"/>
    </row>
    <row r="237" spans="1:26" ht="12.75" customHeight="1">
      <c r="A237" s="51"/>
      <c r="B237" s="41"/>
      <c r="C237" s="41"/>
      <c r="D237" s="41"/>
      <c r="E237" s="41"/>
      <c r="F237" s="41"/>
      <c r="G237" s="41"/>
      <c r="H237" s="41"/>
      <c r="I237" s="41"/>
      <c r="J237" s="41"/>
      <c r="K237" s="41"/>
      <c r="L237" s="50"/>
      <c r="M237" s="41"/>
      <c r="N237" s="41"/>
      <c r="O237" s="41"/>
      <c r="P237" s="41"/>
      <c r="Q237" s="41"/>
      <c r="R237" s="41"/>
      <c r="S237" s="41"/>
      <c r="T237" s="41"/>
      <c r="U237" s="41"/>
      <c r="V237" s="41"/>
      <c r="W237" s="41"/>
      <c r="X237" s="41"/>
      <c r="Y237" s="41"/>
      <c r="Z237" s="41"/>
    </row>
    <row r="238" spans="1:26" ht="12.75" customHeight="1">
      <c r="A238" s="51"/>
      <c r="B238" s="41"/>
      <c r="C238" s="41"/>
      <c r="D238" s="41"/>
      <c r="E238" s="41"/>
      <c r="F238" s="41"/>
      <c r="G238" s="41"/>
      <c r="H238" s="41"/>
      <c r="I238" s="41"/>
      <c r="J238" s="41"/>
      <c r="K238" s="41"/>
      <c r="L238" s="50"/>
      <c r="M238" s="41"/>
      <c r="N238" s="41"/>
      <c r="O238" s="41"/>
      <c r="P238" s="41"/>
      <c r="Q238" s="41"/>
      <c r="R238" s="41"/>
      <c r="S238" s="41"/>
      <c r="T238" s="41"/>
      <c r="U238" s="41"/>
      <c r="V238" s="41"/>
      <c r="W238" s="41"/>
      <c r="X238" s="41"/>
      <c r="Y238" s="41"/>
      <c r="Z238" s="41"/>
    </row>
    <row r="239" spans="1:26" ht="12.75" customHeight="1">
      <c r="A239" s="51"/>
      <c r="B239" s="41"/>
      <c r="C239" s="41"/>
      <c r="D239" s="41"/>
      <c r="E239" s="41"/>
      <c r="F239" s="41"/>
      <c r="G239" s="41"/>
      <c r="H239" s="41"/>
      <c r="I239" s="41"/>
      <c r="J239" s="41"/>
      <c r="K239" s="41"/>
      <c r="L239" s="50"/>
      <c r="M239" s="41"/>
      <c r="N239" s="41"/>
      <c r="O239" s="41"/>
      <c r="P239" s="41"/>
      <c r="Q239" s="41"/>
      <c r="R239" s="41"/>
      <c r="S239" s="41"/>
      <c r="T239" s="41"/>
      <c r="U239" s="41"/>
      <c r="V239" s="41"/>
      <c r="W239" s="41"/>
      <c r="X239" s="41"/>
      <c r="Y239" s="41"/>
      <c r="Z239" s="41"/>
    </row>
    <row r="240" spans="1:26" ht="12.75" customHeight="1">
      <c r="A240" s="51"/>
      <c r="B240" s="41"/>
      <c r="C240" s="41"/>
      <c r="D240" s="41"/>
      <c r="E240" s="41"/>
      <c r="F240" s="41"/>
      <c r="G240" s="41"/>
      <c r="H240" s="41"/>
      <c r="I240" s="41"/>
      <c r="J240" s="41"/>
      <c r="K240" s="41"/>
      <c r="L240" s="50"/>
      <c r="M240" s="41"/>
      <c r="N240" s="41"/>
      <c r="O240" s="41"/>
      <c r="P240" s="41"/>
      <c r="Q240" s="41"/>
      <c r="R240" s="41"/>
      <c r="S240" s="41"/>
      <c r="T240" s="41"/>
      <c r="U240" s="41"/>
      <c r="V240" s="41"/>
      <c r="W240" s="41"/>
      <c r="X240" s="41"/>
      <c r="Y240" s="41"/>
      <c r="Z240" s="41"/>
    </row>
    <row r="241" spans="1:26" ht="12.75" customHeight="1">
      <c r="A241" s="51"/>
      <c r="B241" s="41"/>
      <c r="C241" s="41"/>
      <c r="D241" s="41"/>
      <c r="E241" s="41"/>
      <c r="F241" s="41"/>
      <c r="G241" s="41"/>
      <c r="H241" s="41"/>
      <c r="I241" s="41"/>
      <c r="J241" s="41"/>
      <c r="K241" s="41"/>
      <c r="L241" s="50"/>
      <c r="M241" s="41"/>
      <c r="N241" s="41"/>
      <c r="O241" s="41"/>
      <c r="P241" s="41"/>
      <c r="Q241" s="41"/>
      <c r="R241" s="41"/>
      <c r="S241" s="41"/>
      <c r="T241" s="41"/>
      <c r="U241" s="41"/>
      <c r="V241" s="41"/>
      <c r="W241" s="41"/>
      <c r="X241" s="41"/>
      <c r="Y241" s="41"/>
      <c r="Z241" s="41"/>
    </row>
    <row r="242" spans="1:26" ht="12.75" customHeight="1">
      <c r="A242" s="51"/>
      <c r="B242" s="41"/>
      <c r="C242" s="41"/>
      <c r="D242" s="41"/>
      <c r="E242" s="41"/>
      <c r="F242" s="41"/>
      <c r="G242" s="41"/>
      <c r="H242" s="41"/>
      <c r="I242" s="41"/>
      <c r="J242" s="41"/>
      <c r="K242" s="41"/>
      <c r="L242" s="50"/>
      <c r="M242" s="41"/>
      <c r="N242" s="41"/>
      <c r="O242" s="41"/>
      <c r="P242" s="41"/>
      <c r="Q242" s="41"/>
      <c r="R242" s="41"/>
      <c r="S242" s="41"/>
      <c r="T242" s="41"/>
      <c r="U242" s="41"/>
      <c r="V242" s="41"/>
      <c r="W242" s="41"/>
      <c r="X242" s="41"/>
      <c r="Y242" s="41"/>
      <c r="Z242" s="41"/>
    </row>
    <row r="243" spans="1:26" ht="12.75" customHeight="1">
      <c r="A243" s="51"/>
      <c r="B243" s="41"/>
      <c r="C243" s="41"/>
      <c r="D243" s="41"/>
      <c r="E243" s="41"/>
      <c r="F243" s="41"/>
      <c r="G243" s="41"/>
      <c r="H243" s="41"/>
      <c r="I243" s="41"/>
      <c r="J243" s="41"/>
      <c r="K243" s="41"/>
      <c r="L243" s="50"/>
      <c r="M243" s="41"/>
      <c r="N243" s="41"/>
      <c r="O243" s="41"/>
      <c r="P243" s="41"/>
      <c r="Q243" s="41"/>
      <c r="R243" s="41"/>
      <c r="S243" s="41"/>
      <c r="T243" s="41"/>
      <c r="U243" s="41"/>
      <c r="V243" s="41"/>
      <c r="W243" s="41"/>
      <c r="X243" s="41"/>
      <c r="Y243" s="41"/>
      <c r="Z243" s="41"/>
    </row>
    <row r="244" spans="1:26" ht="12.75" customHeight="1">
      <c r="A244" s="51"/>
      <c r="B244" s="41"/>
      <c r="C244" s="41"/>
      <c r="D244" s="41"/>
      <c r="E244" s="41"/>
      <c r="F244" s="41"/>
      <c r="G244" s="41"/>
      <c r="H244" s="41"/>
      <c r="I244" s="41"/>
      <c r="J244" s="41"/>
      <c r="K244" s="41"/>
      <c r="L244" s="50"/>
      <c r="M244" s="41"/>
      <c r="N244" s="41"/>
      <c r="O244" s="41"/>
      <c r="P244" s="41"/>
      <c r="Q244" s="41"/>
      <c r="R244" s="41"/>
      <c r="S244" s="41"/>
      <c r="T244" s="41"/>
      <c r="U244" s="41"/>
      <c r="V244" s="41"/>
      <c r="W244" s="41"/>
      <c r="X244" s="41"/>
      <c r="Y244" s="41"/>
      <c r="Z244" s="41"/>
    </row>
    <row r="245" spans="1:26" ht="12.75" customHeight="1">
      <c r="A245" s="51"/>
      <c r="B245" s="41"/>
      <c r="C245" s="41"/>
      <c r="D245" s="41"/>
      <c r="E245" s="41"/>
      <c r="F245" s="41"/>
      <c r="G245" s="41"/>
      <c r="H245" s="41"/>
      <c r="I245" s="41"/>
      <c r="J245" s="41"/>
      <c r="K245" s="41"/>
      <c r="L245" s="50"/>
      <c r="M245" s="41"/>
      <c r="N245" s="41"/>
      <c r="O245" s="41"/>
      <c r="P245" s="41"/>
      <c r="Q245" s="41"/>
      <c r="R245" s="41"/>
      <c r="S245" s="41"/>
      <c r="T245" s="41"/>
      <c r="U245" s="41"/>
      <c r="V245" s="41"/>
      <c r="W245" s="41"/>
      <c r="X245" s="41"/>
      <c r="Y245" s="41"/>
      <c r="Z245" s="41"/>
    </row>
    <row r="246" spans="1:26" ht="12.75" customHeight="1">
      <c r="A246" s="51"/>
      <c r="B246" s="41"/>
      <c r="C246" s="41"/>
      <c r="D246" s="41"/>
      <c r="E246" s="41"/>
      <c r="F246" s="41"/>
      <c r="G246" s="41"/>
      <c r="H246" s="41"/>
      <c r="I246" s="41"/>
      <c r="J246" s="41"/>
      <c r="K246" s="41"/>
      <c r="L246" s="50"/>
      <c r="M246" s="41"/>
      <c r="N246" s="41"/>
      <c r="O246" s="41"/>
      <c r="P246" s="41"/>
      <c r="Q246" s="41"/>
      <c r="R246" s="41"/>
      <c r="S246" s="41"/>
      <c r="T246" s="41"/>
      <c r="U246" s="41"/>
      <c r="V246" s="41"/>
      <c r="W246" s="41"/>
      <c r="X246" s="41"/>
      <c r="Y246" s="41"/>
      <c r="Z246" s="41"/>
    </row>
    <row r="247" spans="1:26" ht="12.75" customHeight="1">
      <c r="A247" s="51"/>
      <c r="B247" s="41"/>
      <c r="C247" s="41"/>
      <c r="D247" s="41"/>
      <c r="E247" s="41"/>
      <c r="F247" s="41"/>
      <c r="G247" s="41"/>
      <c r="H247" s="41"/>
      <c r="I247" s="41"/>
      <c r="J247" s="41"/>
      <c r="K247" s="41"/>
      <c r="L247" s="50"/>
      <c r="M247" s="41"/>
      <c r="N247" s="41"/>
      <c r="O247" s="41"/>
      <c r="P247" s="41"/>
      <c r="Q247" s="41"/>
      <c r="R247" s="41"/>
      <c r="S247" s="41"/>
      <c r="T247" s="41"/>
      <c r="U247" s="41"/>
      <c r="V247" s="41"/>
      <c r="W247" s="41"/>
      <c r="X247" s="41"/>
      <c r="Y247" s="41"/>
      <c r="Z247" s="41"/>
    </row>
    <row r="248" spans="1:26" ht="12.75" customHeight="1">
      <c r="A248" s="51"/>
      <c r="B248" s="41"/>
      <c r="C248" s="41"/>
      <c r="D248" s="41"/>
      <c r="E248" s="41"/>
      <c r="F248" s="41"/>
      <c r="G248" s="41"/>
      <c r="H248" s="41"/>
      <c r="I248" s="41"/>
      <c r="J248" s="41"/>
      <c r="K248" s="41"/>
      <c r="L248" s="50"/>
      <c r="M248" s="41"/>
      <c r="N248" s="41"/>
      <c r="O248" s="41"/>
      <c r="P248" s="41"/>
      <c r="Q248" s="41"/>
      <c r="R248" s="41"/>
      <c r="S248" s="41"/>
      <c r="T248" s="41"/>
      <c r="U248" s="41"/>
      <c r="V248" s="41"/>
      <c r="W248" s="41"/>
      <c r="X248" s="41"/>
      <c r="Y248" s="41"/>
      <c r="Z248" s="41"/>
    </row>
    <row r="249" spans="1:26" ht="12.75" customHeight="1">
      <c r="A249" s="51"/>
      <c r="B249" s="41"/>
      <c r="C249" s="41"/>
      <c r="D249" s="41"/>
      <c r="E249" s="41"/>
      <c r="F249" s="41"/>
      <c r="G249" s="41"/>
      <c r="H249" s="41"/>
      <c r="I249" s="41"/>
      <c r="J249" s="41"/>
      <c r="K249" s="41"/>
      <c r="L249" s="50"/>
      <c r="M249" s="41"/>
      <c r="N249" s="41"/>
      <c r="O249" s="41"/>
      <c r="P249" s="41"/>
      <c r="Q249" s="41"/>
      <c r="R249" s="41"/>
      <c r="S249" s="41"/>
      <c r="T249" s="41"/>
      <c r="U249" s="41"/>
      <c r="V249" s="41"/>
      <c r="W249" s="41"/>
      <c r="X249" s="41"/>
      <c r="Y249" s="41"/>
      <c r="Z249" s="41"/>
    </row>
    <row r="250" spans="1:26" ht="12.75" customHeight="1">
      <c r="A250" s="51"/>
      <c r="B250" s="41"/>
      <c r="C250" s="41"/>
      <c r="D250" s="41"/>
      <c r="E250" s="41"/>
      <c r="F250" s="41"/>
      <c r="G250" s="41"/>
      <c r="H250" s="41"/>
      <c r="I250" s="41"/>
      <c r="J250" s="41"/>
      <c r="K250" s="41"/>
      <c r="L250" s="50"/>
      <c r="M250" s="41"/>
      <c r="N250" s="41"/>
      <c r="O250" s="41"/>
      <c r="P250" s="41"/>
      <c r="Q250" s="41"/>
      <c r="R250" s="41"/>
      <c r="S250" s="41"/>
      <c r="T250" s="41"/>
      <c r="U250" s="41"/>
      <c r="V250" s="41"/>
      <c r="W250" s="41"/>
      <c r="X250" s="41"/>
      <c r="Y250" s="41"/>
      <c r="Z250" s="41"/>
    </row>
    <row r="251" spans="1:26" ht="12.75" customHeight="1">
      <c r="A251" s="51"/>
      <c r="B251" s="41"/>
      <c r="C251" s="41"/>
      <c r="D251" s="41"/>
      <c r="E251" s="41"/>
      <c r="F251" s="41"/>
      <c r="G251" s="41"/>
      <c r="H251" s="41"/>
      <c r="I251" s="41"/>
      <c r="J251" s="41"/>
      <c r="K251" s="41"/>
      <c r="L251" s="50"/>
      <c r="M251" s="41"/>
      <c r="N251" s="41"/>
      <c r="O251" s="41"/>
      <c r="P251" s="41"/>
      <c r="Q251" s="41"/>
      <c r="R251" s="41"/>
      <c r="S251" s="41"/>
      <c r="T251" s="41"/>
      <c r="U251" s="41"/>
      <c r="V251" s="41"/>
      <c r="W251" s="41"/>
      <c r="X251" s="41"/>
      <c r="Y251" s="41"/>
      <c r="Z251" s="41"/>
    </row>
    <row r="252" spans="1:26" ht="12.75" customHeight="1">
      <c r="A252" s="51"/>
      <c r="B252" s="41"/>
      <c r="C252" s="41"/>
      <c r="D252" s="41"/>
      <c r="E252" s="41"/>
      <c r="F252" s="41"/>
      <c r="G252" s="41"/>
      <c r="H252" s="41"/>
      <c r="I252" s="41"/>
      <c r="J252" s="41"/>
      <c r="K252" s="41"/>
      <c r="L252" s="50"/>
      <c r="M252" s="41"/>
      <c r="N252" s="41"/>
      <c r="O252" s="41"/>
      <c r="P252" s="41"/>
      <c r="Q252" s="41"/>
      <c r="R252" s="41"/>
      <c r="S252" s="41"/>
      <c r="T252" s="41"/>
      <c r="U252" s="41"/>
      <c r="V252" s="41"/>
      <c r="W252" s="41"/>
      <c r="X252" s="41"/>
      <c r="Y252" s="41"/>
      <c r="Z252" s="41"/>
    </row>
    <row r="253" spans="1:26" ht="12.75" customHeight="1">
      <c r="A253" s="51"/>
      <c r="B253" s="41"/>
      <c r="C253" s="41"/>
      <c r="D253" s="41"/>
      <c r="E253" s="41"/>
      <c r="F253" s="41"/>
      <c r="G253" s="41"/>
      <c r="H253" s="41"/>
      <c r="I253" s="41"/>
      <c r="J253" s="41"/>
      <c r="K253" s="41"/>
      <c r="L253" s="50"/>
      <c r="M253" s="41"/>
      <c r="N253" s="41"/>
      <c r="O253" s="41"/>
      <c r="P253" s="41"/>
      <c r="Q253" s="41"/>
      <c r="R253" s="41"/>
      <c r="S253" s="41"/>
      <c r="T253" s="41"/>
      <c r="U253" s="41"/>
      <c r="V253" s="41"/>
      <c r="W253" s="41"/>
      <c r="X253" s="41"/>
      <c r="Y253" s="41"/>
      <c r="Z253" s="41"/>
    </row>
    <row r="254" spans="1:26" ht="12.75" customHeight="1">
      <c r="A254" s="51"/>
      <c r="B254" s="41"/>
      <c r="C254" s="41"/>
      <c r="D254" s="41"/>
      <c r="E254" s="41"/>
      <c r="F254" s="41"/>
      <c r="G254" s="41"/>
      <c r="H254" s="41"/>
      <c r="I254" s="41"/>
      <c r="J254" s="41"/>
      <c r="K254" s="41"/>
      <c r="L254" s="50"/>
      <c r="M254" s="41"/>
      <c r="N254" s="41"/>
      <c r="O254" s="41"/>
      <c r="P254" s="41"/>
      <c r="Q254" s="41"/>
      <c r="R254" s="41"/>
      <c r="S254" s="41"/>
      <c r="T254" s="41"/>
      <c r="U254" s="41"/>
      <c r="V254" s="41"/>
      <c r="W254" s="41"/>
      <c r="X254" s="41"/>
      <c r="Y254" s="41"/>
      <c r="Z254" s="41"/>
    </row>
    <row r="255" spans="1:26" ht="12.75" customHeight="1">
      <c r="A255" s="51"/>
      <c r="B255" s="41"/>
      <c r="C255" s="41"/>
      <c r="D255" s="41"/>
      <c r="E255" s="41"/>
      <c r="F255" s="41"/>
      <c r="G255" s="41"/>
      <c r="H255" s="41"/>
      <c r="I255" s="41"/>
      <c r="J255" s="41"/>
      <c r="K255" s="41"/>
      <c r="L255" s="50"/>
      <c r="M255" s="41"/>
      <c r="N255" s="41"/>
      <c r="O255" s="41"/>
      <c r="P255" s="41"/>
      <c r="Q255" s="41"/>
      <c r="R255" s="41"/>
      <c r="S255" s="41"/>
      <c r="T255" s="41"/>
      <c r="U255" s="41"/>
      <c r="V255" s="41"/>
      <c r="W255" s="41"/>
      <c r="X255" s="41"/>
      <c r="Y255" s="41"/>
      <c r="Z255" s="41"/>
    </row>
    <row r="256" spans="1:26" ht="12.75" customHeight="1">
      <c r="A256" s="51"/>
      <c r="B256" s="41"/>
      <c r="C256" s="41"/>
      <c r="D256" s="41"/>
      <c r="E256" s="41"/>
      <c r="F256" s="41"/>
      <c r="G256" s="41"/>
      <c r="H256" s="41"/>
      <c r="I256" s="41"/>
      <c r="J256" s="41"/>
      <c r="K256" s="41"/>
      <c r="L256" s="50"/>
      <c r="M256" s="41"/>
      <c r="N256" s="41"/>
      <c r="O256" s="41"/>
      <c r="P256" s="41"/>
      <c r="Q256" s="41"/>
      <c r="R256" s="41"/>
      <c r="S256" s="41"/>
      <c r="T256" s="41"/>
      <c r="U256" s="41"/>
      <c r="V256" s="41"/>
      <c r="W256" s="41"/>
      <c r="X256" s="41"/>
      <c r="Y256" s="41"/>
      <c r="Z256" s="41"/>
    </row>
    <row r="257" spans="1:26" ht="12.75" customHeight="1">
      <c r="A257" s="51"/>
      <c r="B257" s="41"/>
      <c r="C257" s="41"/>
      <c r="D257" s="41"/>
      <c r="E257" s="41"/>
      <c r="F257" s="41"/>
      <c r="G257" s="41"/>
      <c r="H257" s="41"/>
      <c r="I257" s="41"/>
      <c r="J257" s="41"/>
      <c r="K257" s="41"/>
      <c r="L257" s="50"/>
      <c r="M257" s="41"/>
      <c r="N257" s="41"/>
      <c r="O257" s="41"/>
      <c r="P257" s="41"/>
      <c r="Q257" s="41"/>
      <c r="R257" s="41"/>
      <c r="S257" s="41"/>
      <c r="T257" s="41"/>
      <c r="U257" s="41"/>
      <c r="V257" s="41"/>
      <c r="W257" s="41"/>
      <c r="X257" s="41"/>
      <c r="Y257" s="41"/>
      <c r="Z257" s="41"/>
    </row>
    <row r="258" spans="1:26" ht="12.75" customHeight="1">
      <c r="A258" s="51"/>
      <c r="B258" s="41"/>
      <c r="C258" s="41"/>
      <c r="D258" s="41"/>
      <c r="E258" s="41"/>
      <c r="F258" s="41"/>
      <c r="G258" s="41"/>
      <c r="H258" s="41"/>
      <c r="I258" s="41"/>
      <c r="J258" s="41"/>
      <c r="K258" s="41"/>
      <c r="L258" s="50"/>
      <c r="M258" s="41"/>
      <c r="N258" s="41"/>
      <c r="O258" s="41"/>
      <c r="P258" s="41"/>
      <c r="Q258" s="41"/>
      <c r="R258" s="41"/>
      <c r="S258" s="41"/>
      <c r="T258" s="41"/>
      <c r="U258" s="41"/>
      <c r="V258" s="41"/>
      <c r="W258" s="41"/>
      <c r="X258" s="41"/>
      <c r="Y258" s="41"/>
      <c r="Z258" s="41"/>
    </row>
    <row r="259" spans="1:26" ht="12.75" customHeight="1">
      <c r="A259" s="51"/>
      <c r="B259" s="41"/>
      <c r="C259" s="41"/>
      <c r="D259" s="41"/>
      <c r="E259" s="41"/>
      <c r="F259" s="41"/>
      <c r="G259" s="41"/>
      <c r="H259" s="41"/>
      <c r="I259" s="41"/>
      <c r="J259" s="41"/>
      <c r="K259" s="41"/>
      <c r="L259" s="50"/>
      <c r="M259" s="41"/>
      <c r="N259" s="41"/>
      <c r="O259" s="41"/>
      <c r="P259" s="41"/>
      <c r="Q259" s="41"/>
      <c r="R259" s="41"/>
      <c r="S259" s="41"/>
      <c r="T259" s="41"/>
      <c r="U259" s="41"/>
      <c r="V259" s="41"/>
      <c r="W259" s="41"/>
      <c r="X259" s="41"/>
      <c r="Y259" s="41"/>
      <c r="Z259" s="41"/>
    </row>
    <row r="260" spans="1:26" ht="12.75" customHeight="1">
      <c r="A260" s="51"/>
      <c r="B260" s="41"/>
      <c r="C260" s="41"/>
      <c r="D260" s="41"/>
      <c r="E260" s="41"/>
      <c r="F260" s="41"/>
      <c r="G260" s="41"/>
      <c r="H260" s="41"/>
      <c r="I260" s="41"/>
      <c r="J260" s="41"/>
      <c r="K260" s="41"/>
      <c r="L260" s="50"/>
      <c r="M260" s="41"/>
      <c r="N260" s="41"/>
      <c r="O260" s="41"/>
      <c r="P260" s="41"/>
      <c r="Q260" s="41"/>
      <c r="R260" s="41"/>
      <c r="S260" s="41"/>
      <c r="T260" s="41"/>
      <c r="U260" s="41"/>
      <c r="V260" s="41"/>
      <c r="W260" s="41"/>
      <c r="X260" s="41"/>
      <c r="Y260" s="41"/>
      <c r="Z260" s="41"/>
    </row>
    <row r="261" spans="1:26" ht="12.75" customHeight="1">
      <c r="A261" s="51"/>
      <c r="B261" s="41"/>
      <c r="C261" s="41"/>
      <c r="D261" s="41"/>
      <c r="E261" s="41"/>
      <c r="F261" s="41"/>
      <c r="G261" s="41"/>
      <c r="H261" s="41"/>
      <c r="I261" s="41"/>
      <c r="J261" s="41"/>
      <c r="K261" s="41"/>
      <c r="L261" s="50"/>
      <c r="M261" s="41"/>
      <c r="N261" s="41"/>
      <c r="O261" s="41"/>
      <c r="P261" s="41"/>
      <c r="Q261" s="41"/>
      <c r="R261" s="41"/>
      <c r="S261" s="41"/>
      <c r="T261" s="41"/>
      <c r="U261" s="41"/>
      <c r="V261" s="41"/>
      <c r="W261" s="41"/>
      <c r="X261" s="41"/>
      <c r="Y261" s="41"/>
      <c r="Z261" s="41"/>
    </row>
    <row r="262" spans="1:26" ht="12.75" customHeight="1">
      <c r="A262" s="51"/>
      <c r="B262" s="41"/>
      <c r="C262" s="41"/>
      <c r="D262" s="41"/>
      <c r="E262" s="41"/>
      <c r="F262" s="41"/>
      <c r="G262" s="41"/>
      <c r="H262" s="41"/>
      <c r="I262" s="41"/>
      <c r="J262" s="41"/>
      <c r="K262" s="41"/>
      <c r="L262" s="50"/>
      <c r="M262" s="41"/>
      <c r="N262" s="41"/>
      <c r="O262" s="41"/>
      <c r="P262" s="41"/>
      <c r="Q262" s="41"/>
      <c r="R262" s="41"/>
      <c r="S262" s="41"/>
      <c r="T262" s="41"/>
      <c r="U262" s="41"/>
      <c r="V262" s="41"/>
      <c r="W262" s="41"/>
      <c r="X262" s="41"/>
      <c r="Y262" s="41"/>
      <c r="Z262" s="41"/>
    </row>
    <row r="263" spans="1:26" ht="12.75" customHeight="1">
      <c r="A263" s="51"/>
      <c r="B263" s="41"/>
      <c r="C263" s="41"/>
      <c r="D263" s="41"/>
      <c r="E263" s="41"/>
      <c r="F263" s="41"/>
      <c r="G263" s="41"/>
      <c r="H263" s="41"/>
      <c r="I263" s="41"/>
      <c r="J263" s="41"/>
      <c r="K263" s="41"/>
      <c r="L263" s="50"/>
      <c r="M263" s="41"/>
      <c r="N263" s="41"/>
      <c r="O263" s="41"/>
      <c r="P263" s="41"/>
      <c r="Q263" s="41"/>
      <c r="R263" s="41"/>
      <c r="S263" s="41"/>
      <c r="T263" s="41"/>
      <c r="U263" s="41"/>
      <c r="V263" s="41"/>
      <c r="W263" s="41"/>
      <c r="X263" s="41"/>
      <c r="Y263" s="41"/>
      <c r="Z263" s="41"/>
    </row>
    <row r="264" spans="1:26" ht="12.75" customHeight="1">
      <c r="A264" s="51"/>
      <c r="B264" s="41"/>
      <c r="C264" s="41"/>
      <c r="D264" s="41"/>
      <c r="E264" s="41"/>
      <c r="F264" s="41"/>
      <c r="G264" s="41"/>
      <c r="H264" s="41"/>
      <c r="I264" s="41"/>
      <c r="J264" s="41"/>
      <c r="K264" s="41"/>
      <c r="L264" s="50"/>
      <c r="M264" s="41"/>
      <c r="N264" s="41"/>
      <c r="O264" s="41"/>
      <c r="P264" s="41"/>
      <c r="Q264" s="41"/>
      <c r="R264" s="41"/>
      <c r="S264" s="41"/>
      <c r="T264" s="41"/>
      <c r="U264" s="41"/>
      <c r="V264" s="41"/>
      <c r="W264" s="41"/>
      <c r="X264" s="41"/>
      <c r="Y264" s="41"/>
      <c r="Z264" s="41"/>
    </row>
    <row r="265" spans="1:26" ht="12.75" customHeight="1">
      <c r="A265" s="51"/>
      <c r="B265" s="41"/>
      <c r="C265" s="41"/>
      <c r="D265" s="41"/>
      <c r="E265" s="41"/>
      <c r="F265" s="41"/>
      <c r="G265" s="41"/>
      <c r="H265" s="41"/>
      <c r="I265" s="41"/>
      <c r="J265" s="41"/>
      <c r="K265" s="41"/>
      <c r="L265" s="50"/>
      <c r="M265" s="41"/>
      <c r="N265" s="41"/>
      <c r="O265" s="41"/>
      <c r="P265" s="41"/>
      <c r="Q265" s="41"/>
      <c r="R265" s="41"/>
      <c r="S265" s="41"/>
      <c r="T265" s="41"/>
      <c r="U265" s="41"/>
      <c r="V265" s="41"/>
      <c r="W265" s="41"/>
      <c r="X265" s="41"/>
      <c r="Y265" s="41"/>
      <c r="Z265" s="41"/>
    </row>
    <row r="266" spans="1:26" ht="12.75" customHeight="1">
      <c r="A266" s="51"/>
      <c r="B266" s="41"/>
      <c r="C266" s="41"/>
      <c r="D266" s="41"/>
      <c r="E266" s="41"/>
      <c r="F266" s="41"/>
      <c r="G266" s="41"/>
      <c r="H266" s="41"/>
      <c r="I266" s="41"/>
      <c r="J266" s="41"/>
      <c r="K266" s="41"/>
      <c r="L266" s="50"/>
      <c r="M266" s="41"/>
      <c r="N266" s="41"/>
      <c r="O266" s="41"/>
      <c r="P266" s="41"/>
      <c r="Q266" s="41"/>
      <c r="R266" s="41"/>
      <c r="S266" s="41"/>
      <c r="T266" s="41"/>
      <c r="U266" s="41"/>
      <c r="V266" s="41"/>
      <c r="W266" s="41"/>
      <c r="X266" s="41"/>
      <c r="Y266" s="41"/>
      <c r="Z266" s="41"/>
    </row>
    <row r="267" spans="1:26" ht="12.75" customHeight="1">
      <c r="A267" s="51"/>
      <c r="B267" s="41"/>
      <c r="C267" s="41"/>
      <c r="D267" s="41"/>
      <c r="E267" s="41"/>
      <c r="F267" s="41"/>
      <c r="G267" s="41"/>
      <c r="H267" s="41"/>
      <c r="I267" s="41"/>
      <c r="J267" s="41"/>
      <c r="K267" s="41"/>
      <c r="L267" s="50"/>
      <c r="M267" s="41"/>
      <c r="N267" s="41"/>
      <c r="O267" s="41"/>
      <c r="P267" s="41"/>
      <c r="Q267" s="41"/>
      <c r="R267" s="41"/>
      <c r="S267" s="41"/>
      <c r="T267" s="41"/>
      <c r="U267" s="41"/>
      <c r="V267" s="41"/>
      <c r="W267" s="41"/>
      <c r="X267" s="41"/>
      <c r="Y267" s="41"/>
      <c r="Z267" s="41"/>
    </row>
    <row r="268" spans="1:26" ht="12.75" customHeight="1">
      <c r="A268" s="51"/>
      <c r="B268" s="41"/>
      <c r="C268" s="41"/>
      <c r="D268" s="41"/>
      <c r="E268" s="41"/>
      <c r="F268" s="41"/>
      <c r="G268" s="41"/>
      <c r="H268" s="41"/>
      <c r="I268" s="41"/>
      <c r="J268" s="41"/>
      <c r="K268" s="41"/>
      <c r="L268" s="50"/>
      <c r="M268" s="41"/>
      <c r="N268" s="41"/>
      <c r="O268" s="41"/>
      <c r="P268" s="41"/>
      <c r="Q268" s="41"/>
      <c r="R268" s="41"/>
      <c r="S268" s="41"/>
      <c r="T268" s="41"/>
      <c r="U268" s="41"/>
      <c r="V268" s="41"/>
      <c r="W268" s="41"/>
      <c r="X268" s="41"/>
      <c r="Y268" s="41"/>
      <c r="Z268" s="41"/>
    </row>
    <row r="269" spans="1:26" ht="12.75" customHeight="1">
      <c r="A269" s="51"/>
      <c r="B269" s="41"/>
      <c r="C269" s="41"/>
      <c r="D269" s="41"/>
      <c r="E269" s="41"/>
      <c r="F269" s="41"/>
      <c r="G269" s="41"/>
      <c r="H269" s="41"/>
      <c r="I269" s="41"/>
      <c r="J269" s="41"/>
      <c r="K269" s="41"/>
      <c r="L269" s="50"/>
      <c r="M269" s="41"/>
      <c r="N269" s="41"/>
      <c r="O269" s="41"/>
      <c r="P269" s="41"/>
      <c r="Q269" s="41"/>
      <c r="R269" s="41"/>
      <c r="S269" s="41"/>
      <c r="T269" s="41"/>
      <c r="U269" s="41"/>
      <c r="V269" s="41"/>
      <c r="W269" s="41"/>
      <c r="X269" s="41"/>
      <c r="Y269" s="41"/>
      <c r="Z269" s="41"/>
    </row>
    <row r="270" spans="1:26" ht="12.75" customHeight="1">
      <c r="A270" s="51"/>
      <c r="B270" s="41"/>
      <c r="C270" s="41"/>
      <c r="D270" s="41"/>
      <c r="E270" s="41"/>
      <c r="F270" s="41"/>
      <c r="G270" s="41"/>
      <c r="H270" s="41"/>
      <c r="I270" s="41"/>
      <c r="J270" s="41"/>
      <c r="K270" s="41"/>
      <c r="L270" s="50"/>
      <c r="M270" s="41"/>
      <c r="N270" s="41"/>
      <c r="O270" s="41"/>
      <c r="P270" s="41"/>
      <c r="Q270" s="41"/>
      <c r="R270" s="41"/>
      <c r="S270" s="41"/>
      <c r="T270" s="41"/>
      <c r="U270" s="41"/>
      <c r="V270" s="41"/>
      <c r="W270" s="41"/>
      <c r="X270" s="41"/>
      <c r="Y270" s="41"/>
      <c r="Z270" s="41"/>
    </row>
    <row r="271" spans="1:26" ht="12.75" customHeight="1">
      <c r="A271" s="51"/>
      <c r="B271" s="41"/>
      <c r="C271" s="41"/>
      <c r="D271" s="41"/>
      <c r="E271" s="41"/>
      <c r="F271" s="41"/>
      <c r="G271" s="41"/>
      <c r="H271" s="41"/>
      <c r="I271" s="41"/>
      <c r="J271" s="41"/>
      <c r="K271" s="41"/>
      <c r="L271" s="50"/>
      <c r="M271" s="41"/>
      <c r="N271" s="41"/>
      <c r="O271" s="41"/>
      <c r="P271" s="41"/>
      <c r="Q271" s="41"/>
      <c r="R271" s="41"/>
      <c r="S271" s="41"/>
      <c r="T271" s="41"/>
      <c r="U271" s="41"/>
      <c r="V271" s="41"/>
      <c r="W271" s="41"/>
      <c r="X271" s="41"/>
      <c r="Y271" s="41"/>
      <c r="Z271" s="41"/>
    </row>
    <row r="272" spans="1:26" ht="12.75" customHeight="1">
      <c r="A272" s="51"/>
      <c r="B272" s="41"/>
      <c r="C272" s="41"/>
      <c r="D272" s="41"/>
      <c r="E272" s="41"/>
      <c r="F272" s="41"/>
      <c r="G272" s="41"/>
      <c r="H272" s="41"/>
      <c r="I272" s="41"/>
      <c r="J272" s="41"/>
      <c r="K272" s="41"/>
      <c r="L272" s="50"/>
      <c r="M272" s="41"/>
      <c r="N272" s="41"/>
      <c r="O272" s="41"/>
      <c r="P272" s="41"/>
      <c r="Q272" s="41"/>
      <c r="R272" s="41"/>
      <c r="S272" s="41"/>
      <c r="T272" s="41"/>
      <c r="U272" s="41"/>
      <c r="V272" s="41"/>
      <c r="W272" s="41"/>
      <c r="X272" s="41"/>
      <c r="Y272" s="41"/>
      <c r="Z272" s="41"/>
    </row>
    <row r="273" spans="1:26" ht="12.75" customHeight="1">
      <c r="A273" s="51"/>
      <c r="B273" s="41"/>
      <c r="C273" s="41"/>
      <c r="D273" s="41"/>
      <c r="E273" s="41"/>
      <c r="F273" s="41"/>
      <c r="G273" s="41"/>
      <c r="H273" s="41"/>
      <c r="I273" s="41"/>
      <c r="J273" s="41"/>
      <c r="K273" s="41"/>
      <c r="L273" s="50"/>
      <c r="M273" s="41"/>
      <c r="N273" s="41"/>
      <c r="O273" s="41"/>
      <c r="P273" s="41"/>
      <c r="Q273" s="41"/>
      <c r="R273" s="41"/>
      <c r="S273" s="41"/>
      <c r="T273" s="41"/>
      <c r="U273" s="41"/>
      <c r="V273" s="41"/>
      <c r="W273" s="41"/>
      <c r="X273" s="41"/>
      <c r="Y273" s="41"/>
      <c r="Z273" s="41"/>
    </row>
    <row r="274" spans="1:26" ht="12.75" customHeight="1">
      <c r="A274" s="51"/>
      <c r="B274" s="41"/>
      <c r="C274" s="41"/>
      <c r="D274" s="41"/>
      <c r="E274" s="41"/>
      <c r="F274" s="41"/>
      <c r="G274" s="41"/>
      <c r="H274" s="41"/>
      <c r="I274" s="41"/>
      <c r="J274" s="41"/>
      <c r="K274" s="41"/>
      <c r="L274" s="50"/>
      <c r="M274" s="41"/>
      <c r="N274" s="41"/>
      <c r="O274" s="41"/>
      <c r="P274" s="41"/>
      <c r="Q274" s="41"/>
      <c r="R274" s="41"/>
      <c r="S274" s="41"/>
      <c r="T274" s="41"/>
      <c r="U274" s="41"/>
      <c r="V274" s="41"/>
      <c r="W274" s="41"/>
      <c r="X274" s="41"/>
      <c r="Y274" s="41"/>
      <c r="Z274" s="41"/>
    </row>
    <row r="275" spans="1:26" ht="12.75" customHeight="1">
      <c r="A275" s="51"/>
      <c r="B275" s="41"/>
      <c r="C275" s="41"/>
      <c r="D275" s="41"/>
      <c r="E275" s="41"/>
      <c r="F275" s="41"/>
      <c r="G275" s="41"/>
      <c r="H275" s="41"/>
      <c r="I275" s="41"/>
      <c r="J275" s="41"/>
      <c r="K275" s="41"/>
      <c r="L275" s="50"/>
      <c r="M275" s="41"/>
      <c r="N275" s="41"/>
      <c r="O275" s="41"/>
      <c r="P275" s="41"/>
      <c r="Q275" s="41"/>
      <c r="R275" s="41"/>
      <c r="S275" s="41"/>
      <c r="T275" s="41"/>
      <c r="U275" s="41"/>
      <c r="V275" s="41"/>
      <c r="W275" s="41"/>
      <c r="X275" s="41"/>
      <c r="Y275" s="41"/>
      <c r="Z275" s="41"/>
    </row>
    <row r="276" spans="1:26" ht="12.75" customHeight="1">
      <c r="A276" s="51"/>
      <c r="B276" s="41"/>
      <c r="C276" s="41"/>
      <c r="D276" s="41"/>
      <c r="E276" s="41"/>
      <c r="F276" s="41"/>
      <c r="G276" s="41"/>
      <c r="H276" s="41"/>
      <c r="I276" s="41"/>
      <c r="J276" s="41"/>
      <c r="K276" s="41"/>
      <c r="L276" s="50"/>
      <c r="M276" s="41"/>
      <c r="N276" s="41"/>
      <c r="O276" s="41"/>
      <c r="P276" s="41"/>
      <c r="Q276" s="41"/>
      <c r="R276" s="41"/>
      <c r="S276" s="41"/>
      <c r="T276" s="41"/>
      <c r="U276" s="41"/>
      <c r="V276" s="41"/>
      <c r="W276" s="41"/>
      <c r="X276" s="41"/>
      <c r="Y276" s="41"/>
      <c r="Z276" s="41"/>
    </row>
    <row r="277" spans="1:26" ht="12.75" customHeight="1">
      <c r="A277" s="51"/>
      <c r="B277" s="41"/>
      <c r="C277" s="41"/>
      <c r="D277" s="41"/>
      <c r="E277" s="41"/>
      <c r="F277" s="41"/>
      <c r="G277" s="41"/>
      <c r="H277" s="41"/>
      <c r="I277" s="41"/>
      <c r="J277" s="41"/>
      <c r="K277" s="41"/>
      <c r="L277" s="50"/>
      <c r="M277" s="41"/>
      <c r="N277" s="41"/>
      <c r="O277" s="41"/>
      <c r="P277" s="41"/>
      <c r="Q277" s="41"/>
      <c r="R277" s="41"/>
      <c r="S277" s="41"/>
      <c r="T277" s="41"/>
      <c r="U277" s="41"/>
      <c r="V277" s="41"/>
      <c r="W277" s="41"/>
      <c r="X277" s="41"/>
      <c r="Y277" s="41"/>
      <c r="Z277" s="41"/>
    </row>
    <row r="278" spans="1:26" ht="12.75" customHeight="1">
      <c r="A278" s="51"/>
      <c r="B278" s="41"/>
      <c r="C278" s="41"/>
      <c r="D278" s="41"/>
      <c r="E278" s="41"/>
      <c r="F278" s="41"/>
      <c r="G278" s="41"/>
      <c r="H278" s="41"/>
      <c r="I278" s="41"/>
      <c r="J278" s="41"/>
      <c r="K278" s="41"/>
      <c r="L278" s="50"/>
      <c r="M278" s="41"/>
      <c r="N278" s="41"/>
      <c r="O278" s="41"/>
      <c r="P278" s="41"/>
      <c r="Q278" s="41"/>
      <c r="R278" s="41"/>
      <c r="S278" s="41"/>
      <c r="T278" s="41"/>
      <c r="U278" s="41"/>
      <c r="V278" s="41"/>
      <c r="W278" s="41"/>
      <c r="X278" s="41"/>
      <c r="Y278" s="41"/>
      <c r="Z278" s="41"/>
    </row>
    <row r="279" spans="1:26" ht="12.75" customHeight="1">
      <c r="A279" s="51"/>
      <c r="B279" s="41"/>
      <c r="C279" s="41"/>
      <c r="D279" s="41"/>
      <c r="E279" s="41"/>
      <c r="F279" s="41"/>
      <c r="G279" s="41"/>
      <c r="H279" s="41"/>
      <c r="I279" s="41"/>
      <c r="J279" s="41"/>
      <c r="K279" s="41"/>
      <c r="L279" s="50"/>
      <c r="M279" s="41"/>
      <c r="N279" s="41"/>
      <c r="O279" s="41"/>
      <c r="P279" s="41"/>
      <c r="Q279" s="41"/>
      <c r="R279" s="41"/>
      <c r="S279" s="41"/>
      <c r="T279" s="41"/>
      <c r="U279" s="41"/>
      <c r="V279" s="41"/>
      <c r="W279" s="41"/>
      <c r="X279" s="41"/>
      <c r="Y279" s="41"/>
      <c r="Z279" s="41"/>
    </row>
    <row r="280" spans="1:26" ht="12.75" customHeight="1">
      <c r="A280" s="51"/>
      <c r="B280" s="41"/>
      <c r="C280" s="41"/>
      <c r="D280" s="41"/>
      <c r="E280" s="41"/>
      <c r="F280" s="41"/>
      <c r="G280" s="41"/>
      <c r="H280" s="41"/>
      <c r="I280" s="41"/>
      <c r="J280" s="41"/>
      <c r="K280" s="41"/>
      <c r="L280" s="50"/>
      <c r="M280" s="41"/>
      <c r="N280" s="41"/>
      <c r="O280" s="41"/>
      <c r="P280" s="41"/>
      <c r="Q280" s="41"/>
      <c r="R280" s="41"/>
      <c r="S280" s="41"/>
      <c r="T280" s="41"/>
      <c r="U280" s="41"/>
      <c r="V280" s="41"/>
      <c r="W280" s="41"/>
      <c r="X280" s="41"/>
      <c r="Y280" s="41"/>
      <c r="Z280" s="41"/>
    </row>
    <row r="281" spans="1:26" ht="12.75" customHeight="1">
      <c r="A281" s="51"/>
      <c r="B281" s="41"/>
      <c r="C281" s="41"/>
      <c r="D281" s="41"/>
      <c r="E281" s="41"/>
      <c r="F281" s="41"/>
      <c r="G281" s="41"/>
      <c r="H281" s="41"/>
      <c r="I281" s="41"/>
      <c r="J281" s="41"/>
      <c r="K281" s="41"/>
      <c r="L281" s="50"/>
      <c r="M281" s="41"/>
      <c r="N281" s="41"/>
      <c r="O281" s="41"/>
      <c r="P281" s="41"/>
      <c r="Q281" s="41"/>
      <c r="R281" s="41"/>
      <c r="S281" s="41"/>
      <c r="T281" s="41"/>
      <c r="U281" s="41"/>
      <c r="V281" s="41"/>
      <c r="W281" s="41"/>
      <c r="X281" s="41"/>
      <c r="Y281" s="41"/>
      <c r="Z281" s="41"/>
    </row>
    <row r="282" spans="1:26" ht="12.75" customHeight="1">
      <c r="A282" s="51"/>
      <c r="B282" s="41"/>
      <c r="C282" s="41"/>
      <c r="D282" s="41"/>
      <c r="E282" s="41"/>
      <c r="F282" s="41"/>
      <c r="G282" s="41"/>
      <c r="H282" s="41"/>
      <c r="I282" s="41"/>
      <c r="J282" s="41"/>
      <c r="K282" s="41"/>
      <c r="L282" s="50"/>
      <c r="M282" s="41"/>
      <c r="N282" s="41"/>
      <c r="O282" s="41"/>
      <c r="P282" s="41"/>
      <c r="Q282" s="41"/>
      <c r="R282" s="41"/>
      <c r="S282" s="41"/>
      <c r="T282" s="41"/>
      <c r="U282" s="41"/>
      <c r="V282" s="41"/>
      <c r="W282" s="41"/>
      <c r="X282" s="41"/>
      <c r="Y282" s="41"/>
      <c r="Z282" s="41"/>
    </row>
    <row r="283" spans="1:26" ht="12.75" customHeight="1">
      <c r="A283" s="51"/>
      <c r="B283" s="41"/>
      <c r="C283" s="41"/>
      <c r="D283" s="41"/>
      <c r="E283" s="41"/>
      <c r="F283" s="41"/>
      <c r="G283" s="41"/>
      <c r="H283" s="41"/>
      <c r="I283" s="41"/>
      <c r="J283" s="41"/>
      <c r="K283" s="41"/>
      <c r="L283" s="50"/>
      <c r="M283" s="41"/>
      <c r="N283" s="41"/>
      <c r="O283" s="41"/>
      <c r="P283" s="41"/>
      <c r="Q283" s="41"/>
      <c r="R283" s="41"/>
      <c r="S283" s="41"/>
      <c r="T283" s="41"/>
      <c r="U283" s="41"/>
      <c r="V283" s="41"/>
      <c r="W283" s="41"/>
      <c r="X283" s="41"/>
      <c r="Y283" s="41"/>
      <c r="Z283" s="41"/>
    </row>
    <row r="284" spans="1:26" ht="12.75" customHeight="1">
      <c r="A284" s="51"/>
      <c r="B284" s="41"/>
      <c r="C284" s="41"/>
      <c r="D284" s="41"/>
      <c r="E284" s="41"/>
      <c r="F284" s="41"/>
      <c r="G284" s="41"/>
      <c r="H284" s="41"/>
      <c r="I284" s="41"/>
      <c r="J284" s="41"/>
      <c r="K284" s="41"/>
      <c r="L284" s="50"/>
      <c r="M284" s="41"/>
      <c r="N284" s="41"/>
      <c r="O284" s="41"/>
      <c r="P284" s="41"/>
      <c r="Q284" s="41"/>
      <c r="R284" s="41"/>
      <c r="S284" s="41"/>
      <c r="T284" s="41"/>
      <c r="U284" s="41"/>
      <c r="V284" s="41"/>
      <c r="W284" s="41"/>
      <c r="X284" s="41"/>
      <c r="Y284" s="41"/>
      <c r="Z284" s="41"/>
    </row>
    <row r="285" spans="1:26" ht="12.75" customHeight="1">
      <c r="A285" s="51"/>
      <c r="B285" s="41"/>
      <c r="C285" s="41"/>
      <c r="D285" s="41"/>
      <c r="E285" s="41"/>
      <c r="F285" s="41"/>
      <c r="G285" s="41"/>
      <c r="H285" s="41"/>
      <c r="I285" s="41"/>
      <c r="J285" s="41"/>
      <c r="K285" s="41"/>
      <c r="L285" s="50"/>
      <c r="M285" s="41"/>
      <c r="N285" s="41"/>
      <c r="O285" s="41"/>
      <c r="P285" s="41"/>
      <c r="Q285" s="41"/>
      <c r="R285" s="41"/>
      <c r="S285" s="41"/>
      <c r="T285" s="41"/>
      <c r="U285" s="41"/>
      <c r="V285" s="41"/>
      <c r="W285" s="41"/>
      <c r="X285" s="41"/>
      <c r="Y285" s="41"/>
      <c r="Z285" s="41"/>
    </row>
    <row r="286" spans="1:26" ht="12.75" customHeight="1">
      <c r="A286" s="51"/>
      <c r="B286" s="41"/>
      <c r="C286" s="41"/>
      <c r="D286" s="41"/>
      <c r="E286" s="41"/>
      <c r="F286" s="41"/>
      <c r="G286" s="41"/>
      <c r="H286" s="41"/>
      <c r="I286" s="41"/>
      <c r="J286" s="41"/>
      <c r="K286" s="41"/>
      <c r="L286" s="50"/>
      <c r="M286" s="41"/>
      <c r="N286" s="41"/>
      <c r="O286" s="41"/>
      <c r="P286" s="41"/>
      <c r="Q286" s="41"/>
      <c r="R286" s="41"/>
      <c r="S286" s="41"/>
      <c r="T286" s="41"/>
      <c r="U286" s="41"/>
      <c r="V286" s="41"/>
      <c r="W286" s="41"/>
      <c r="X286" s="41"/>
      <c r="Y286" s="41"/>
      <c r="Z286" s="41"/>
    </row>
    <row r="287" spans="1:26" ht="12.75" customHeight="1">
      <c r="A287" s="51"/>
      <c r="B287" s="41"/>
      <c r="C287" s="41"/>
      <c r="D287" s="41"/>
      <c r="E287" s="41"/>
      <c r="F287" s="41"/>
      <c r="G287" s="41"/>
      <c r="H287" s="41"/>
      <c r="I287" s="41"/>
      <c r="J287" s="41"/>
      <c r="K287" s="41"/>
      <c r="L287" s="50"/>
      <c r="M287" s="41"/>
      <c r="N287" s="41"/>
      <c r="O287" s="41"/>
      <c r="P287" s="41"/>
      <c r="Q287" s="41"/>
      <c r="R287" s="41"/>
      <c r="S287" s="41"/>
      <c r="T287" s="41"/>
      <c r="U287" s="41"/>
      <c r="V287" s="41"/>
      <c r="W287" s="41"/>
      <c r="X287" s="41"/>
      <c r="Y287" s="41"/>
      <c r="Z287" s="41"/>
    </row>
    <row r="288" spans="1:26" ht="12.75" customHeight="1">
      <c r="A288" s="51"/>
      <c r="B288" s="41"/>
      <c r="C288" s="41"/>
      <c r="D288" s="41"/>
      <c r="E288" s="41"/>
      <c r="F288" s="41"/>
      <c r="G288" s="41"/>
      <c r="H288" s="41"/>
      <c r="I288" s="41"/>
      <c r="J288" s="41"/>
      <c r="K288" s="41"/>
      <c r="L288" s="50"/>
      <c r="M288" s="41"/>
      <c r="N288" s="41"/>
      <c r="O288" s="41"/>
      <c r="P288" s="41"/>
      <c r="Q288" s="41"/>
      <c r="R288" s="41"/>
      <c r="S288" s="41"/>
      <c r="T288" s="41"/>
      <c r="U288" s="41"/>
      <c r="V288" s="41"/>
      <c r="W288" s="41"/>
      <c r="X288" s="41"/>
      <c r="Y288" s="41"/>
      <c r="Z288" s="41"/>
    </row>
    <row r="289" spans="1:26" ht="12.75" customHeight="1">
      <c r="A289" s="51"/>
      <c r="B289" s="41"/>
      <c r="C289" s="41"/>
      <c r="D289" s="41"/>
      <c r="E289" s="41"/>
      <c r="F289" s="41"/>
      <c r="G289" s="41"/>
      <c r="H289" s="41"/>
      <c r="I289" s="41"/>
      <c r="J289" s="41"/>
      <c r="K289" s="41"/>
      <c r="L289" s="50"/>
      <c r="M289" s="41"/>
      <c r="N289" s="41"/>
      <c r="O289" s="41"/>
      <c r="P289" s="41"/>
      <c r="Q289" s="41"/>
      <c r="R289" s="41"/>
      <c r="S289" s="41"/>
      <c r="T289" s="41"/>
      <c r="U289" s="41"/>
      <c r="V289" s="41"/>
      <c r="W289" s="41"/>
      <c r="X289" s="41"/>
      <c r="Y289" s="41"/>
      <c r="Z289" s="41"/>
    </row>
    <row r="290" spans="1:26" ht="12.75" customHeight="1">
      <c r="A290" s="51"/>
      <c r="B290" s="41"/>
      <c r="C290" s="41"/>
      <c r="D290" s="41"/>
      <c r="E290" s="41"/>
      <c r="F290" s="41"/>
      <c r="G290" s="41"/>
      <c r="H290" s="41"/>
      <c r="I290" s="41"/>
      <c r="J290" s="41"/>
      <c r="K290" s="41"/>
      <c r="L290" s="50"/>
      <c r="M290" s="41"/>
      <c r="N290" s="41"/>
      <c r="O290" s="41"/>
      <c r="P290" s="41"/>
      <c r="Q290" s="41"/>
      <c r="R290" s="41"/>
      <c r="S290" s="41"/>
      <c r="T290" s="41"/>
      <c r="U290" s="41"/>
      <c r="V290" s="41"/>
      <c r="W290" s="41"/>
      <c r="X290" s="41"/>
      <c r="Y290" s="41"/>
      <c r="Z290" s="41"/>
    </row>
    <row r="291" spans="1:26" ht="12.75" customHeight="1">
      <c r="A291" s="51"/>
      <c r="B291" s="41"/>
      <c r="C291" s="41"/>
      <c r="D291" s="41"/>
      <c r="E291" s="41"/>
      <c r="F291" s="41"/>
      <c r="G291" s="41"/>
      <c r="H291" s="41"/>
      <c r="I291" s="41"/>
      <c r="J291" s="41"/>
      <c r="K291" s="41"/>
      <c r="L291" s="50"/>
      <c r="M291" s="41"/>
      <c r="N291" s="41"/>
      <c r="O291" s="41"/>
      <c r="P291" s="41"/>
      <c r="Q291" s="41"/>
      <c r="R291" s="41"/>
      <c r="S291" s="41"/>
      <c r="T291" s="41"/>
      <c r="U291" s="41"/>
      <c r="V291" s="41"/>
      <c r="W291" s="41"/>
      <c r="X291" s="41"/>
      <c r="Y291" s="41"/>
      <c r="Z291" s="41"/>
    </row>
    <row r="292" spans="1:26" ht="12.75" customHeight="1">
      <c r="A292" s="51"/>
      <c r="B292" s="41"/>
      <c r="C292" s="41"/>
      <c r="D292" s="41"/>
      <c r="E292" s="41"/>
      <c r="F292" s="41"/>
      <c r="G292" s="41"/>
      <c r="H292" s="41"/>
      <c r="I292" s="41"/>
      <c r="J292" s="41"/>
      <c r="K292" s="41"/>
      <c r="L292" s="50"/>
      <c r="M292" s="41"/>
      <c r="N292" s="41"/>
      <c r="O292" s="41"/>
      <c r="P292" s="41"/>
      <c r="Q292" s="41"/>
      <c r="R292" s="41"/>
      <c r="S292" s="41"/>
      <c r="T292" s="41"/>
      <c r="U292" s="41"/>
      <c r="V292" s="41"/>
      <c r="W292" s="41"/>
      <c r="X292" s="41"/>
      <c r="Y292" s="41"/>
      <c r="Z292" s="41"/>
    </row>
    <row r="293" spans="1:26" ht="12.75" customHeight="1">
      <c r="A293" s="51"/>
      <c r="B293" s="41"/>
      <c r="C293" s="41"/>
      <c r="D293" s="41"/>
      <c r="E293" s="41"/>
      <c r="F293" s="41"/>
      <c r="G293" s="41"/>
      <c r="H293" s="41"/>
      <c r="I293" s="41"/>
      <c r="J293" s="41"/>
      <c r="K293" s="41"/>
      <c r="L293" s="50"/>
      <c r="M293" s="41"/>
      <c r="N293" s="41"/>
      <c r="O293" s="41"/>
      <c r="P293" s="41"/>
      <c r="Q293" s="41"/>
      <c r="R293" s="41"/>
      <c r="S293" s="41"/>
      <c r="T293" s="41"/>
      <c r="U293" s="41"/>
      <c r="V293" s="41"/>
      <c r="W293" s="41"/>
      <c r="X293" s="41"/>
      <c r="Y293" s="41"/>
      <c r="Z293" s="41"/>
    </row>
    <row r="294" spans="1:26" ht="12.75" customHeight="1">
      <c r="A294" s="51"/>
      <c r="B294" s="41"/>
      <c r="C294" s="41"/>
      <c r="D294" s="41"/>
      <c r="E294" s="41"/>
      <c r="F294" s="41"/>
      <c r="G294" s="41"/>
      <c r="H294" s="41"/>
      <c r="I294" s="41"/>
      <c r="J294" s="41"/>
      <c r="K294" s="41"/>
      <c r="L294" s="50"/>
      <c r="M294" s="41"/>
      <c r="N294" s="41"/>
      <c r="O294" s="41"/>
      <c r="P294" s="41"/>
      <c r="Q294" s="41"/>
      <c r="R294" s="41"/>
      <c r="S294" s="41"/>
      <c r="T294" s="41"/>
      <c r="U294" s="41"/>
      <c r="V294" s="41"/>
      <c r="W294" s="41"/>
      <c r="X294" s="41"/>
      <c r="Y294" s="41"/>
      <c r="Z294" s="41"/>
    </row>
    <row r="295" spans="1:26" ht="12.75" customHeight="1">
      <c r="A295" s="51"/>
      <c r="B295" s="41"/>
      <c r="C295" s="41"/>
      <c r="D295" s="41"/>
      <c r="E295" s="41"/>
      <c r="F295" s="41"/>
      <c r="G295" s="41"/>
      <c r="H295" s="41"/>
      <c r="I295" s="41"/>
      <c r="J295" s="41"/>
      <c r="K295" s="41"/>
      <c r="L295" s="50"/>
      <c r="M295" s="41"/>
      <c r="N295" s="41"/>
      <c r="O295" s="41"/>
      <c r="P295" s="41"/>
      <c r="Q295" s="41"/>
      <c r="R295" s="41"/>
      <c r="S295" s="41"/>
      <c r="T295" s="41"/>
      <c r="U295" s="41"/>
      <c r="V295" s="41"/>
      <c r="W295" s="41"/>
      <c r="X295" s="41"/>
      <c r="Y295" s="41"/>
      <c r="Z295" s="41"/>
    </row>
    <row r="296" spans="1:26" ht="12.75" customHeight="1">
      <c r="A296" s="51"/>
      <c r="B296" s="41"/>
      <c r="C296" s="41"/>
      <c r="D296" s="41"/>
      <c r="E296" s="41"/>
      <c r="F296" s="41"/>
      <c r="G296" s="41"/>
      <c r="H296" s="41"/>
      <c r="I296" s="41"/>
      <c r="J296" s="41"/>
      <c r="K296" s="41"/>
      <c r="L296" s="50"/>
      <c r="M296" s="41"/>
      <c r="N296" s="41"/>
      <c r="O296" s="41"/>
      <c r="P296" s="41"/>
      <c r="Q296" s="41"/>
      <c r="R296" s="41"/>
      <c r="S296" s="41"/>
      <c r="T296" s="41"/>
      <c r="U296" s="41"/>
      <c r="V296" s="41"/>
      <c r="W296" s="41"/>
      <c r="X296" s="41"/>
      <c r="Y296" s="41"/>
      <c r="Z296" s="41"/>
    </row>
    <row r="297" spans="1:26" ht="12.75" customHeight="1">
      <c r="A297" s="51"/>
      <c r="B297" s="41"/>
      <c r="C297" s="41"/>
      <c r="D297" s="41"/>
      <c r="E297" s="41"/>
      <c r="F297" s="41"/>
      <c r="G297" s="41"/>
      <c r="H297" s="41"/>
      <c r="I297" s="41"/>
      <c r="J297" s="41"/>
      <c r="K297" s="41"/>
      <c r="L297" s="50"/>
      <c r="M297" s="41"/>
      <c r="N297" s="41"/>
      <c r="O297" s="41"/>
      <c r="P297" s="41"/>
      <c r="Q297" s="41"/>
      <c r="R297" s="41"/>
      <c r="S297" s="41"/>
      <c r="T297" s="41"/>
      <c r="U297" s="41"/>
      <c r="V297" s="41"/>
      <c r="W297" s="41"/>
      <c r="X297" s="41"/>
      <c r="Y297" s="41"/>
      <c r="Z297" s="41"/>
    </row>
    <row r="298" spans="1:26" ht="12.75" customHeight="1">
      <c r="A298" s="51"/>
      <c r="B298" s="41"/>
      <c r="C298" s="41"/>
      <c r="D298" s="41"/>
      <c r="E298" s="41"/>
      <c r="F298" s="41"/>
      <c r="G298" s="41"/>
      <c r="H298" s="41"/>
      <c r="I298" s="41"/>
      <c r="J298" s="41"/>
      <c r="K298" s="41"/>
      <c r="L298" s="50"/>
      <c r="M298" s="41"/>
      <c r="N298" s="41"/>
      <c r="O298" s="41"/>
      <c r="P298" s="41"/>
      <c r="Q298" s="41"/>
      <c r="R298" s="41"/>
      <c r="S298" s="41"/>
      <c r="T298" s="41"/>
      <c r="U298" s="41"/>
      <c r="V298" s="41"/>
      <c r="W298" s="41"/>
      <c r="X298" s="41"/>
      <c r="Y298" s="41"/>
      <c r="Z298" s="41"/>
    </row>
    <row r="299" spans="1:26" ht="12.75" customHeight="1">
      <c r="A299" s="51"/>
      <c r="B299" s="41"/>
      <c r="C299" s="41"/>
      <c r="D299" s="41"/>
      <c r="E299" s="41"/>
      <c r="F299" s="41"/>
      <c r="G299" s="41"/>
      <c r="H299" s="41"/>
      <c r="I299" s="41"/>
      <c r="J299" s="41"/>
      <c r="K299" s="41"/>
      <c r="L299" s="50"/>
      <c r="M299" s="41"/>
      <c r="N299" s="41"/>
      <c r="O299" s="41"/>
      <c r="P299" s="41"/>
      <c r="Q299" s="41"/>
      <c r="R299" s="41"/>
      <c r="S299" s="41"/>
      <c r="T299" s="41"/>
      <c r="U299" s="41"/>
      <c r="V299" s="41"/>
      <c r="W299" s="41"/>
      <c r="X299" s="41"/>
      <c r="Y299" s="41"/>
      <c r="Z299" s="41"/>
    </row>
    <row r="300" spans="1:26" ht="12.75" customHeight="1">
      <c r="A300" s="51"/>
      <c r="B300" s="41"/>
      <c r="C300" s="41"/>
      <c r="D300" s="41"/>
      <c r="E300" s="41"/>
      <c r="F300" s="41"/>
      <c r="G300" s="41"/>
      <c r="H300" s="41"/>
      <c r="I300" s="41"/>
      <c r="J300" s="41"/>
      <c r="K300" s="41"/>
      <c r="L300" s="50"/>
      <c r="M300" s="41"/>
      <c r="N300" s="41"/>
      <c r="O300" s="41"/>
      <c r="P300" s="41"/>
      <c r="Q300" s="41"/>
      <c r="R300" s="41"/>
      <c r="S300" s="41"/>
      <c r="T300" s="41"/>
      <c r="U300" s="41"/>
      <c r="V300" s="41"/>
      <c r="W300" s="41"/>
      <c r="X300" s="41"/>
      <c r="Y300" s="41"/>
      <c r="Z300" s="41"/>
    </row>
    <row r="301" spans="1:26" ht="12.75" customHeight="1">
      <c r="A301" s="51"/>
      <c r="B301" s="41"/>
      <c r="C301" s="41"/>
      <c r="D301" s="41"/>
      <c r="E301" s="41"/>
      <c r="F301" s="41"/>
      <c r="G301" s="41"/>
      <c r="H301" s="41"/>
      <c r="I301" s="41"/>
      <c r="J301" s="41"/>
      <c r="K301" s="41"/>
      <c r="L301" s="50"/>
      <c r="M301" s="41"/>
      <c r="N301" s="41"/>
      <c r="O301" s="41"/>
      <c r="P301" s="41"/>
      <c r="Q301" s="41"/>
      <c r="R301" s="41"/>
      <c r="S301" s="41"/>
      <c r="T301" s="41"/>
      <c r="U301" s="41"/>
      <c r="V301" s="41"/>
      <c r="W301" s="41"/>
      <c r="X301" s="41"/>
      <c r="Y301" s="41"/>
      <c r="Z301" s="41"/>
    </row>
    <row r="302" spans="1:26" ht="12.75" customHeight="1">
      <c r="A302" s="51"/>
      <c r="B302" s="41"/>
      <c r="C302" s="41"/>
      <c r="D302" s="41"/>
      <c r="E302" s="41"/>
      <c r="F302" s="41"/>
      <c r="G302" s="41"/>
      <c r="H302" s="41"/>
      <c r="I302" s="41"/>
      <c r="J302" s="41"/>
      <c r="K302" s="41"/>
      <c r="L302" s="50"/>
      <c r="M302" s="41"/>
      <c r="N302" s="41"/>
      <c r="O302" s="41"/>
      <c r="P302" s="41"/>
      <c r="Q302" s="41"/>
      <c r="R302" s="41"/>
      <c r="S302" s="41"/>
      <c r="T302" s="41"/>
      <c r="U302" s="41"/>
      <c r="V302" s="41"/>
      <c r="W302" s="41"/>
      <c r="X302" s="41"/>
      <c r="Y302" s="41"/>
      <c r="Z302" s="41"/>
    </row>
    <row r="303" spans="1:26" ht="12.75" customHeight="1">
      <c r="A303" s="51"/>
      <c r="B303" s="41"/>
      <c r="C303" s="41"/>
      <c r="D303" s="41"/>
      <c r="E303" s="41"/>
      <c r="F303" s="41"/>
      <c r="G303" s="41"/>
      <c r="H303" s="41"/>
      <c r="I303" s="41"/>
      <c r="J303" s="41"/>
      <c r="K303" s="41"/>
      <c r="L303" s="50"/>
      <c r="M303" s="41"/>
      <c r="N303" s="41"/>
      <c r="O303" s="41"/>
      <c r="P303" s="41"/>
      <c r="Q303" s="41"/>
      <c r="R303" s="41"/>
      <c r="S303" s="41"/>
      <c r="T303" s="41"/>
      <c r="U303" s="41"/>
      <c r="V303" s="41"/>
      <c r="W303" s="41"/>
      <c r="X303" s="41"/>
      <c r="Y303" s="41"/>
      <c r="Z303" s="41"/>
    </row>
    <row r="304" spans="1:26" ht="12.75" customHeight="1">
      <c r="A304" s="51"/>
      <c r="B304" s="41"/>
      <c r="C304" s="41"/>
      <c r="D304" s="41"/>
      <c r="E304" s="41"/>
      <c r="F304" s="41"/>
      <c r="G304" s="41"/>
      <c r="H304" s="41"/>
      <c r="I304" s="41"/>
      <c r="J304" s="41"/>
      <c r="K304" s="41"/>
      <c r="L304" s="50"/>
      <c r="M304" s="41"/>
      <c r="N304" s="41"/>
      <c r="O304" s="41"/>
      <c r="P304" s="41"/>
      <c r="Q304" s="41"/>
      <c r="R304" s="41"/>
      <c r="S304" s="41"/>
      <c r="T304" s="41"/>
      <c r="U304" s="41"/>
      <c r="V304" s="41"/>
      <c r="W304" s="41"/>
      <c r="X304" s="41"/>
      <c r="Y304" s="41"/>
      <c r="Z304" s="41"/>
    </row>
    <row r="305" spans="1:26" ht="12.75" customHeight="1">
      <c r="A305" s="51"/>
      <c r="B305" s="41"/>
      <c r="C305" s="41"/>
      <c r="D305" s="41"/>
      <c r="E305" s="41"/>
      <c r="F305" s="41"/>
      <c r="G305" s="41"/>
      <c r="H305" s="41"/>
      <c r="I305" s="41"/>
      <c r="J305" s="41"/>
      <c r="K305" s="41"/>
      <c r="L305" s="50"/>
      <c r="M305" s="41"/>
      <c r="N305" s="41"/>
      <c r="O305" s="41"/>
      <c r="P305" s="41"/>
      <c r="Q305" s="41"/>
      <c r="R305" s="41"/>
      <c r="S305" s="41"/>
      <c r="T305" s="41"/>
      <c r="U305" s="41"/>
      <c r="V305" s="41"/>
      <c r="W305" s="41"/>
      <c r="X305" s="41"/>
      <c r="Y305" s="41"/>
      <c r="Z305" s="41"/>
    </row>
    <row r="306" spans="1:26" ht="12.75" customHeight="1">
      <c r="A306" s="51"/>
      <c r="B306" s="41"/>
      <c r="C306" s="41"/>
      <c r="D306" s="41"/>
      <c r="E306" s="41"/>
      <c r="F306" s="41"/>
      <c r="G306" s="41"/>
      <c r="H306" s="41"/>
      <c r="I306" s="41"/>
      <c r="J306" s="41"/>
      <c r="K306" s="41"/>
      <c r="L306" s="50"/>
      <c r="M306" s="41"/>
      <c r="N306" s="41"/>
      <c r="O306" s="41"/>
      <c r="P306" s="41"/>
      <c r="Q306" s="41"/>
      <c r="R306" s="41"/>
      <c r="S306" s="41"/>
      <c r="T306" s="41"/>
      <c r="U306" s="41"/>
      <c r="V306" s="41"/>
      <c r="W306" s="41"/>
      <c r="X306" s="41"/>
      <c r="Y306" s="41"/>
      <c r="Z306" s="41"/>
    </row>
    <row r="307" spans="1:26" ht="12.75" customHeight="1">
      <c r="A307" s="51"/>
      <c r="B307" s="41"/>
      <c r="C307" s="41"/>
      <c r="D307" s="41"/>
      <c r="E307" s="41"/>
      <c r="F307" s="41"/>
      <c r="G307" s="41"/>
      <c r="H307" s="41"/>
      <c r="I307" s="41"/>
      <c r="J307" s="41"/>
      <c r="K307" s="41"/>
      <c r="L307" s="50"/>
      <c r="M307" s="41"/>
      <c r="N307" s="41"/>
      <c r="O307" s="41"/>
      <c r="P307" s="41"/>
      <c r="Q307" s="41"/>
      <c r="R307" s="41"/>
      <c r="S307" s="41"/>
      <c r="T307" s="41"/>
      <c r="U307" s="41"/>
      <c r="V307" s="41"/>
      <c r="W307" s="41"/>
      <c r="X307" s="41"/>
      <c r="Y307" s="41"/>
      <c r="Z307" s="41"/>
    </row>
    <row r="308" spans="1:26" ht="12.75" customHeight="1">
      <c r="A308" s="51"/>
      <c r="B308" s="41"/>
      <c r="C308" s="41"/>
      <c r="D308" s="41"/>
      <c r="E308" s="41"/>
      <c r="F308" s="41"/>
      <c r="G308" s="41"/>
      <c r="H308" s="41"/>
      <c r="I308" s="41"/>
      <c r="J308" s="41"/>
      <c r="K308" s="41"/>
      <c r="L308" s="50"/>
      <c r="M308" s="41"/>
      <c r="N308" s="41"/>
      <c r="O308" s="41"/>
      <c r="P308" s="41"/>
      <c r="Q308" s="41"/>
      <c r="R308" s="41"/>
      <c r="S308" s="41"/>
      <c r="T308" s="41"/>
      <c r="U308" s="41"/>
      <c r="V308" s="41"/>
      <c r="W308" s="41"/>
      <c r="X308" s="41"/>
      <c r="Y308" s="41"/>
      <c r="Z308" s="41"/>
    </row>
    <row r="309" spans="1:26" ht="12.75" customHeight="1">
      <c r="A309" s="51"/>
      <c r="B309" s="41"/>
      <c r="C309" s="41"/>
      <c r="D309" s="41"/>
      <c r="E309" s="41"/>
      <c r="F309" s="41"/>
      <c r="G309" s="41"/>
      <c r="H309" s="41"/>
      <c r="I309" s="41"/>
      <c r="J309" s="41"/>
      <c r="K309" s="41"/>
      <c r="L309" s="50"/>
      <c r="M309" s="41"/>
      <c r="N309" s="41"/>
      <c r="O309" s="41"/>
      <c r="P309" s="41"/>
      <c r="Q309" s="41"/>
      <c r="R309" s="41"/>
      <c r="S309" s="41"/>
      <c r="T309" s="41"/>
      <c r="U309" s="41"/>
      <c r="V309" s="41"/>
      <c r="W309" s="41"/>
      <c r="X309" s="41"/>
      <c r="Y309" s="41"/>
      <c r="Z309" s="41"/>
    </row>
    <row r="310" spans="1:26" ht="12.75" customHeight="1">
      <c r="A310" s="51"/>
      <c r="B310" s="41"/>
      <c r="C310" s="41"/>
      <c r="D310" s="41"/>
      <c r="E310" s="41"/>
      <c r="F310" s="41"/>
      <c r="G310" s="41"/>
      <c r="H310" s="41"/>
      <c r="I310" s="41"/>
      <c r="J310" s="41"/>
      <c r="K310" s="41"/>
      <c r="L310" s="50"/>
      <c r="M310" s="41"/>
      <c r="N310" s="41"/>
      <c r="O310" s="41"/>
      <c r="P310" s="41"/>
      <c r="Q310" s="41"/>
      <c r="R310" s="41"/>
      <c r="S310" s="41"/>
      <c r="T310" s="41"/>
      <c r="U310" s="41"/>
      <c r="V310" s="41"/>
      <c r="W310" s="41"/>
      <c r="X310" s="41"/>
      <c r="Y310" s="41"/>
      <c r="Z310" s="41"/>
    </row>
    <row r="311" spans="1:26" ht="12.75" customHeight="1">
      <c r="A311" s="51"/>
      <c r="B311" s="41"/>
      <c r="C311" s="41"/>
      <c r="D311" s="41"/>
      <c r="E311" s="41"/>
      <c r="F311" s="41"/>
      <c r="G311" s="41"/>
      <c r="H311" s="41"/>
      <c r="I311" s="41"/>
      <c r="J311" s="41"/>
      <c r="K311" s="41"/>
      <c r="L311" s="50"/>
      <c r="M311" s="41"/>
      <c r="N311" s="41"/>
      <c r="O311" s="41"/>
      <c r="P311" s="41"/>
      <c r="Q311" s="41"/>
      <c r="R311" s="41"/>
      <c r="S311" s="41"/>
      <c r="T311" s="41"/>
      <c r="U311" s="41"/>
      <c r="V311" s="41"/>
      <c r="W311" s="41"/>
      <c r="X311" s="41"/>
      <c r="Y311" s="41"/>
      <c r="Z311" s="41"/>
    </row>
    <row r="312" spans="1:26" ht="12.75" customHeight="1">
      <c r="A312" s="51"/>
      <c r="B312" s="41"/>
      <c r="C312" s="41"/>
      <c r="D312" s="41"/>
      <c r="E312" s="41"/>
      <c r="F312" s="41"/>
      <c r="G312" s="41"/>
      <c r="H312" s="41"/>
      <c r="I312" s="41"/>
      <c r="J312" s="41"/>
      <c r="K312" s="41"/>
      <c r="L312" s="50"/>
      <c r="M312" s="41"/>
      <c r="N312" s="41"/>
      <c r="O312" s="41"/>
      <c r="P312" s="41"/>
      <c r="Q312" s="41"/>
      <c r="R312" s="41"/>
      <c r="S312" s="41"/>
      <c r="T312" s="41"/>
      <c r="U312" s="41"/>
      <c r="V312" s="41"/>
      <c r="W312" s="41"/>
      <c r="X312" s="41"/>
      <c r="Y312" s="41"/>
      <c r="Z312" s="41"/>
    </row>
    <row r="313" spans="1:26" ht="12.75" customHeight="1">
      <c r="A313" s="51"/>
      <c r="B313" s="41"/>
      <c r="C313" s="41"/>
      <c r="D313" s="41"/>
      <c r="E313" s="41"/>
      <c r="F313" s="41"/>
      <c r="G313" s="41"/>
      <c r="H313" s="41"/>
      <c r="I313" s="41"/>
      <c r="J313" s="41"/>
      <c r="K313" s="41"/>
      <c r="L313" s="50"/>
      <c r="M313" s="41"/>
      <c r="N313" s="41"/>
      <c r="O313" s="41"/>
      <c r="P313" s="41"/>
      <c r="Q313" s="41"/>
      <c r="R313" s="41"/>
      <c r="S313" s="41"/>
      <c r="T313" s="41"/>
      <c r="U313" s="41"/>
      <c r="V313" s="41"/>
      <c r="W313" s="41"/>
      <c r="X313" s="41"/>
      <c r="Y313" s="41"/>
      <c r="Z313" s="41"/>
    </row>
    <row r="314" spans="1:26" ht="12.75" customHeight="1">
      <c r="A314" s="51"/>
      <c r="B314" s="41"/>
      <c r="C314" s="41"/>
      <c r="D314" s="41"/>
      <c r="E314" s="41"/>
      <c r="F314" s="41"/>
      <c r="G314" s="41"/>
      <c r="H314" s="41"/>
      <c r="I314" s="41"/>
      <c r="J314" s="41"/>
      <c r="K314" s="41"/>
      <c r="L314" s="50"/>
      <c r="M314" s="41"/>
      <c r="N314" s="41"/>
      <c r="O314" s="41"/>
      <c r="P314" s="41"/>
      <c r="Q314" s="41"/>
      <c r="R314" s="41"/>
      <c r="S314" s="41"/>
      <c r="T314" s="41"/>
      <c r="U314" s="41"/>
      <c r="V314" s="41"/>
      <c r="W314" s="41"/>
      <c r="X314" s="41"/>
      <c r="Y314" s="41"/>
      <c r="Z314" s="41"/>
    </row>
    <row r="315" spans="1:26" ht="12.75" customHeight="1">
      <c r="A315" s="51"/>
      <c r="B315" s="41"/>
      <c r="C315" s="41"/>
      <c r="D315" s="41"/>
      <c r="E315" s="41"/>
      <c r="F315" s="41"/>
      <c r="G315" s="41"/>
      <c r="H315" s="41"/>
      <c r="I315" s="41"/>
      <c r="J315" s="41"/>
      <c r="K315" s="41"/>
      <c r="L315" s="50"/>
      <c r="M315" s="41"/>
      <c r="N315" s="41"/>
      <c r="O315" s="41"/>
      <c r="P315" s="41"/>
      <c r="Q315" s="41"/>
      <c r="R315" s="41"/>
      <c r="S315" s="41"/>
      <c r="T315" s="41"/>
      <c r="U315" s="41"/>
      <c r="V315" s="41"/>
      <c r="W315" s="41"/>
      <c r="X315" s="41"/>
      <c r="Y315" s="41"/>
      <c r="Z315" s="41"/>
    </row>
    <row r="316" spans="1:26" ht="12.75" customHeight="1">
      <c r="A316" s="51"/>
      <c r="B316" s="41"/>
      <c r="C316" s="41"/>
      <c r="D316" s="41"/>
      <c r="E316" s="41"/>
      <c r="F316" s="41"/>
      <c r="G316" s="41"/>
      <c r="H316" s="41"/>
      <c r="I316" s="41"/>
      <c r="J316" s="41"/>
      <c r="K316" s="41"/>
      <c r="L316" s="50"/>
      <c r="M316" s="41"/>
      <c r="N316" s="41"/>
      <c r="O316" s="41"/>
      <c r="P316" s="41"/>
      <c r="Q316" s="41"/>
      <c r="R316" s="41"/>
      <c r="S316" s="41"/>
      <c r="T316" s="41"/>
      <c r="U316" s="41"/>
      <c r="V316" s="41"/>
      <c r="W316" s="41"/>
      <c r="X316" s="41"/>
      <c r="Y316" s="41"/>
      <c r="Z316" s="41"/>
    </row>
    <row r="317" spans="1:26" ht="12.75" customHeight="1">
      <c r="A317" s="51"/>
      <c r="B317" s="41"/>
      <c r="C317" s="41"/>
      <c r="D317" s="41"/>
      <c r="E317" s="41"/>
      <c r="F317" s="41"/>
      <c r="G317" s="41"/>
      <c r="H317" s="41"/>
      <c r="I317" s="41"/>
      <c r="J317" s="41"/>
      <c r="K317" s="41"/>
      <c r="L317" s="50"/>
      <c r="M317" s="41"/>
      <c r="N317" s="41"/>
      <c r="O317" s="41"/>
      <c r="P317" s="41"/>
      <c r="Q317" s="41"/>
      <c r="R317" s="41"/>
      <c r="S317" s="41"/>
      <c r="T317" s="41"/>
      <c r="U317" s="41"/>
      <c r="V317" s="41"/>
      <c r="W317" s="41"/>
      <c r="X317" s="41"/>
      <c r="Y317" s="41"/>
      <c r="Z317" s="41"/>
    </row>
    <row r="318" spans="1:26" ht="12.75" customHeight="1">
      <c r="A318" s="51"/>
      <c r="B318" s="41"/>
      <c r="C318" s="41"/>
      <c r="D318" s="41"/>
      <c r="E318" s="41"/>
      <c r="F318" s="41"/>
      <c r="G318" s="41"/>
      <c r="H318" s="41"/>
      <c r="I318" s="41"/>
      <c r="J318" s="41"/>
      <c r="K318" s="41"/>
      <c r="L318" s="50"/>
      <c r="M318" s="41"/>
      <c r="N318" s="41"/>
      <c r="O318" s="41"/>
      <c r="P318" s="41"/>
      <c r="Q318" s="41"/>
      <c r="R318" s="41"/>
      <c r="S318" s="41"/>
      <c r="T318" s="41"/>
      <c r="U318" s="41"/>
      <c r="V318" s="41"/>
      <c r="W318" s="41"/>
      <c r="X318" s="41"/>
      <c r="Y318" s="41"/>
      <c r="Z318" s="41"/>
    </row>
    <row r="319" spans="1:26" ht="12.75" customHeight="1">
      <c r="A319" s="51"/>
      <c r="B319" s="41"/>
      <c r="C319" s="41"/>
      <c r="D319" s="41"/>
      <c r="E319" s="41"/>
      <c r="F319" s="41"/>
      <c r="G319" s="41"/>
      <c r="H319" s="41"/>
      <c r="I319" s="41"/>
      <c r="J319" s="41"/>
      <c r="K319" s="41"/>
      <c r="L319" s="50"/>
      <c r="M319" s="41"/>
      <c r="N319" s="41"/>
      <c r="O319" s="41"/>
      <c r="P319" s="41"/>
      <c r="Q319" s="41"/>
      <c r="R319" s="41"/>
      <c r="S319" s="41"/>
      <c r="T319" s="41"/>
      <c r="U319" s="41"/>
      <c r="V319" s="41"/>
      <c r="W319" s="41"/>
      <c r="X319" s="41"/>
      <c r="Y319" s="41"/>
      <c r="Z319" s="41"/>
    </row>
    <row r="320" spans="1:26" ht="12.75" customHeight="1">
      <c r="A320" s="51"/>
      <c r="B320" s="41"/>
      <c r="C320" s="41"/>
      <c r="D320" s="41"/>
      <c r="E320" s="41"/>
      <c r="F320" s="41"/>
      <c r="G320" s="41"/>
      <c r="H320" s="41"/>
      <c r="I320" s="41"/>
      <c r="J320" s="41"/>
      <c r="K320" s="41"/>
      <c r="L320" s="50"/>
      <c r="M320" s="41"/>
      <c r="N320" s="41"/>
      <c r="O320" s="41"/>
      <c r="P320" s="41"/>
      <c r="Q320" s="41"/>
      <c r="R320" s="41"/>
      <c r="S320" s="41"/>
      <c r="T320" s="41"/>
      <c r="U320" s="41"/>
      <c r="V320" s="41"/>
      <c r="W320" s="41"/>
      <c r="X320" s="41"/>
      <c r="Y320" s="41"/>
      <c r="Z320" s="41"/>
    </row>
    <row r="321" spans="1:26" ht="12.75" customHeight="1">
      <c r="A321" s="51"/>
      <c r="B321" s="41"/>
      <c r="C321" s="41"/>
      <c r="D321" s="41"/>
      <c r="E321" s="41"/>
      <c r="F321" s="41"/>
      <c r="G321" s="41"/>
      <c r="H321" s="41"/>
      <c r="I321" s="41"/>
      <c r="J321" s="41"/>
      <c r="K321" s="41"/>
      <c r="L321" s="50"/>
      <c r="M321" s="41"/>
      <c r="N321" s="41"/>
      <c r="O321" s="41"/>
      <c r="P321" s="41"/>
      <c r="Q321" s="41"/>
      <c r="R321" s="41"/>
      <c r="S321" s="41"/>
      <c r="T321" s="41"/>
      <c r="U321" s="41"/>
      <c r="V321" s="41"/>
      <c r="W321" s="41"/>
      <c r="X321" s="41"/>
      <c r="Y321" s="41"/>
      <c r="Z321" s="41"/>
    </row>
    <row r="322" spans="1:26" ht="12.75" customHeight="1">
      <c r="A322" s="51"/>
      <c r="B322" s="41"/>
      <c r="C322" s="41"/>
      <c r="D322" s="41"/>
      <c r="E322" s="41"/>
      <c r="F322" s="41"/>
      <c r="G322" s="41"/>
      <c r="H322" s="41"/>
      <c r="I322" s="41"/>
      <c r="J322" s="41"/>
      <c r="K322" s="41"/>
      <c r="L322" s="50"/>
      <c r="M322" s="41"/>
      <c r="N322" s="41"/>
      <c r="O322" s="41"/>
      <c r="P322" s="41"/>
      <c r="Q322" s="41"/>
      <c r="R322" s="41"/>
      <c r="S322" s="41"/>
      <c r="T322" s="41"/>
      <c r="U322" s="41"/>
      <c r="V322" s="41"/>
      <c r="W322" s="41"/>
      <c r="X322" s="41"/>
      <c r="Y322" s="41"/>
      <c r="Z322" s="41"/>
    </row>
    <row r="323" spans="1:26" ht="12.75" customHeight="1">
      <c r="A323" s="51"/>
      <c r="B323" s="41"/>
      <c r="C323" s="41"/>
      <c r="D323" s="41"/>
      <c r="E323" s="41"/>
      <c r="F323" s="41"/>
      <c r="G323" s="41"/>
      <c r="H323" s="41"/>
      <c r="I323" s="41"/>
      <c r="J323" s="41"/>
      <c r="K323" s="41"/>
      <c r="L323" s="50"/>
      <c r="M323" s="41"/>
      <c r="N323" s="41"/>
      <c r="O323" s="41"/>
      <c r="P323" s="41"/>
      <c r="Q323" s="41"/>
      <c r="R323" s="41"/>
      <c r="S323" s="41"/>
      <c r="T323" s="41"/>
      <c r="U323" s="41"/>
      <c r="V323" s="41"/>
      <c r="W323" s="41"/>
      <c r="X323" s="41"/>
      <c r="Y323" s="41"/>
      <c r="Z323" s="41"/>
    </row>
    <row r="324" spans="1:26" ht="12.75" customHeight="1">
      <c r="A324" s="51"/>
      <c r="B324" s="41"/>
      <c r="C324" s="41"/>
      <c r="D324" s="41"/>
      <c r="E324" s="41"/>
      <c r="F324" s="41"/>
      <c r="G324" s="41"/>
      <c r="H324" s="41"/>
      <c r="I324" s="41"/>
      <c r="J324" s="41"/>
      <c r="K324" s="41"/>
      <c r="L324" s="50"/>
      <c r="M324" s="41"/>
      <c r="N324" s="41"/>
      <c r="O324" s="41"/>
      <c r="P324" s="41"/>
      <c r="Q324" s="41"/>
      <c r="R324" s="41"/>
      <c r="S324" s="41"/>
      <c r="T324" s="41"/>
      <c r="U324" s="41"/>
      <c r="V324" s="41"/>
      <c r="W324" s="41"/>
      <c r="X324" s="41"/>
      <c r="Y324" s="41"/>
      <c r="Z324" s="41"/>
    </row>
    <row r="325" spans="1:26" ht="12.75" customHeight="1">
      <c r="A325" s="51"/>
      <c r="B325" s="41"/>
      <c r="C325" s="41"/>
      <c r="D325" s="41"/>
      <c r="E325" s="41"/>
      <c r="F325" s="41"/>
      <c r="G325" s="41"/>
      <c r="H325" s="41"/>
      <c r="I325" s="41"/>
      <c r="J325" s="41"/>
      <c r="K325" s="41"/>
      <c r="L325" s="50"/>
      <c r="M325" s="41"/>
      <c r="N325" s="41"/>
      <c r="O325" s="41"/>
      <c r="P325" s="41"/>
      <c r="Q325" s="41"/>
      <c r="R325" s="41"/>
      <c r="S325" s="41"/>
      <c r="T325" s="41"/>
      <c r="U325" s="41"/>
      <c r="V325" s="41"/>
      <c r="W325" s="41"/>
      <c r="X325" s="41"/>
      <c r="Y325" s="41"/>
      <c r="Z325" s="41"/>
    </row>
    <row r="326" spans="1:26" ht="12.75" customHeight="1">
      <c r="A326" s="51"/>
      <c r="B326" s="41"/>
      <c r="C326" s="41"/>
      <c r="D326" s="41"/>
      <c r="E326" s="41"/>
      <c r="F326" s="41"/>
      <c r="G326" s="41"/>
      <c r="H326" s="41"/>
      <c r="I326" s="41"/>
      <c r="J326" s="41"/>
      <c r="K326" s="41"/>
      <c r="L326" s="50"/>
      <c r="M326" s="41"/>
      <c r="N326" s="41"/>
      <c r="O326" s="41"/>
      <c r="P326" s="41"/>
      <c r="Q326" s="41"/>
      <c r="R326" s="41"/>
      <c r="S326" s="41"/>
      <c r="T326" s="41"/>
      <c r="U326" s="41"/>
      <c r="V326" s="41"/>
      <c r="W326" s="41"/>
      <c r="X326" s="41"/>
      <c r="Y326" s="41"/>
      <c r="Z326" s="41"/>
    </row>
    <row r="327" spans="1:26" ht="12.75" customHeight="1">
      <c r="A327" s="51"/>
      <c r="B327" s="41"/>
      <c r="C327" s="41"/>
      <c r="D327" s="41"/>
      <c r="E327" s="41"/>
      <c r="F327" s="41"/>
      <c r="G327" s="41"/>
      <c r="H327" s="41"/>
      <c r="I327" s="41"/>
      <c r="J327" s="41"/>
      <c r="K327" s="41"/>
      <c r="L327" s="50"/>
      <c r="M327" s="41"/>
      <c r="N327" s="41"/>
      <c r="O327" s="41"/>
      <c r="P327" s="41"/>
      <c r="Q327" s="41"/>
      <c r="R327" s="41"/>
      <c r="S327" s="41"/>
      <c r="T327" s="41"/>
      <c r="U327" s="41"/>
      <c r="V327" s="41"/>
      <c r="W327" s="41"/>
      <c r="X327" s="41"/>
      <c r="Y327" s="41"/>
      <c r="Z327" s="41"/>
    </row>
    <row r="328" spans="1:26" ht="12.75" customHeight="1">
      <c r="A328" s="51"/>
      <c r="B328" s="41"/>
      <c r="C328" s="41"/>
      <c r="D328" s="41"/>
      <c r="E328" s="41"/>
      <c r="F328" s="41"/>
      <c r="G328" s="41"/>
      <c r="H328" s="41"/>
      <c r="I328" s="41"/>
      <c r="J328" s="41"/>
      <c r="K328" s="41"/>
      <c r="L328" s="50"/>
      <c r="M328" s="41"/>
      <c r="N328" s="41"/>
      <c r="O328" s="41"/>
      <c r="P328" s="41"/>
      <c r="Q328" s="41"/>
      <c r="R328" s="41"/>
      <c r="S328" s="41"/>
      <c r="T328" s="41"/>
      <c r="U328" s="41"/>
      <c r="V328" s="41"/>
      <c r="W328" s="41"/>
      <c r="X328" s="41"/>
      <c r="Y328" s="41"/>
      <c r="Z328" s="41"/>
    </row>
    <row r="329" spans="1:26" ht="12.75" customHeight="1">
      <c r="A329" s="51"/>
      <c r="B329" s="41"/>
      <c r="C329" s="41"/>
      <c r="D329" s="41"/>
      <c r="E329" s="41"/>
      <c r="F329" s="41"/>
      <c r="G329" s="41"/>
      <c r="H329" s="41"/>
      <c r="I329" s="41"/>
      <c r="J329" s="41"/>
      <c r="K329" s="41"/>
      <c r="L329" s="50"/>
      <c r="M329" s="41"/>
      <c r="N329" s="41"/>
      <c r="O329" s="41"/>
      <c r="P329" s="41"/>
      <c r="Q329" s="41"/>
      <c r="R329" s="41"/>
      <c r="S329" s="41"/>
      <c r="T329" s="41"/>
      <c r="U329" s="41"/>
      <c r="V329" s="41"/>
      <c r="W329" s="41"/>
      <c r="X329" s="41"/>
      <c r="Y329" s="41"/>
      <c r="Z329" s="41"/>
    </row>
    <row r="330" spans="1:26" ht="12.75" customHeight="1">
      <c r="A330" s="51"/>
      <c r="B330" s="41"/>
      <c r="C330" s="41"/>
      <c r="D330" s="41"/>
      <c r="E330" s="41"/>
      <c r="F330" s="41"/>
      <c r="G330" s="41"/>
      <c r="H330" s="41"/>
      <c r="I330" s="41"/>
      <c r="J330" s="41"/>
      <c r="K330" s="41"/>
      <c r="L330" s="50"/>
      <c r="M330" s="41"/>
      <c r="N330" s="41"/>
      <c r="O330" s="41"/>
      <c r="P330" s="41"/>
      <c r="Q330" s="41"/>
      <c r="R330" s="41"/>
      <c r="S330" s="41"/>
      <c r="T330" s="41"/>
      <c r="U330" s="41"/>
      <c r="V330" s="41"/>
      <c r="W330" s="41"/>
      <c r="X330" s="41"/>
      <c r="Y330" s="41"/>
      <c r="Z330" s="41"/>
    </row>
    <row r="331" spans="1:26" ht="12.75" customHeight="1">
      <c r="A331" s="51"/>
      <c r="B331" s="41"/>
      <c r="C331" s="41"/>
      <c r="D331" s="41"/>
      <c r="E331" s="41"/>
      <c r="F331" s="41"/>
      <c r="G331" s="41"/>
      <c r="H331" s="41"/>
      <c r="I331" s="41"/>
      <c r="J331" s="41"/>
      <c r="K331" s="41"/>
      <c r="L331" s="50"/>
      <c r="M331" s="41"/>
      <c r="N331" s="41"/>
      <c r="O331" s="41"/>
      <c r="P331" s="41"/>
      <c r="Q331" s="41"/>
      <c r="R331" s="41"/>
      <c r="S331" s="41"/>
      <c r="T331" s="41"/>
      <c r="U331" s="41"/>
      <c r="V331" s="41"/>
      <c r="W331" s="41"/>
      <c r="X331" s="41"/>
      <c r="Y331" s="41"/>
      <c r="Z331" s="41"/>
    </row>
    <row r="332" spans="1:26" ht="12.75" customHeight="1">
      <c r="A332" s="51"/>
      <c r="B332" s="41"/>
      <c r="C332" s="41"/>
      <c r="D332" s="41"/>
      <c r="E332" s="41"/>
      <c r="F332" s="41"/>
      <c r="G332" s="41"/>
      <c r="H332" s="41"/>
      <c r="I332" s="41"/>
      <c r="J332" s="41"/>
      <c r="K332" s="41"/>
      <c r="L332" s="50"/>
      <c r="M332" s="41"/>
      <c r="N332" s="41"/>
      <c r="O332" s="41"/>
      <c r="P332" s="41"/>
      <c r="Q332" s="41"/>
      <c r="R332" s="41"/>
      <c r="S332" s="41"/>
      <c r="T332" s="41"/>
      <c r="U332" s="41"/>
      <c r="V332" s="41"/>
      <c r="W332" s="41"/>
      <c r="X332" s="41"/>
      <c r="Y332" s="41"/>
      <c r="Z332" s="41"/>
    </row>
    <row r="333" spans="1:26" ht="12.75" customHeight="1">
      <c r="A333" s="51"/>
      <c r="B333" s="41"/>
      <c r="C333" s="41"/>
      <c r="D333" s="41"/>
      <c r="E333" s="41"/>
      <c r="F333" s="41"/>
      <c r="G333" s="41"/>
      <c r="H333" s="41"/>
      <c r="I333" s="41"/>
      <c r="J333" s="41"/>
      <c r="K333" s="41"/>
      <c r="L333" s="50"/>
      <c r="M333" s="41"/>
      <c r="N333" s="41"/>
      <c r="O333" s="41"/>
      <c r="P333" s="41"/>
      <c r="Q333" s="41"/>
      <c r="R333" s="41"/>
      <c r="S333" s="41"/>
      <c r="T333" s="41"/>
      <c r="U333" s="41"/>
      <c r="V333" s="41"/>
      <c r="W333" s="41"/>
      <c r="X333" s="41"/>
      <c r="Y333" s="41"/>
      <c r="Z333" s="41"/>
    </row>
    <row r="334" spans="1:26" ht="12.75" customHeight="1">
      <c r="A334" s="51"/>
      <c r="B334" s="41"/>
      <c r="C334" s="41"/>
      <c r="D334" s="41"/>
      <c r="E334" s="41"/>
      <c r="F334" s="41"/>
      <c r="G334" s="41"/>
      <c r="H334" s="41"/>
      <c r="I334" s="41"/>
      <c r="J334" s="41"/>
      <c r="K334" s="41"/>
      <c r="L334" s="50"/>
      <c r="M334" s="41"/>
      <c r="N334" s="41"/>
      <c r="O334" s="41"/>
      <c r="P334" s="41"/>
      <c r="Q334" s="41"/>
      <c r="R334" s="41"/>
      <c r="S334" s="41"/>
      <c r="T334" s="41"/>
      <c r="U334" s="41"/>
      <c r="V334" s="41"/>
      <c r="W334" s="41"/>
      <c r="X334" s="41"/>
      <c r="Y334" s="41"/>
      <c r="Z334" s="41"/>
    </row>
    <row r="335" spans="1:26" ht="12.75" customHeight="1">
      <c r="A335" s="51"/>
      <c r="B335" s="41"/>
      <c r="C335" s="41"/>
      <c r="D335" s="41"/>
      <c r="E335" s="41"/>
      <c r="F335" s="41"/>
      <c r="G335" s="41"/>
      <c r="H335" s="41"/>
      <c r="I335" s="41"/>
      <c r="J335" s="41"/>
      <c r="K335" s="41"/>
      <c r="L335" s="50"/>
      <c r="M335" s="41"/>
      <c r="N335" s="41"/>
      <c r="O335" s="41"/>
      <c r="P335" s="41"/>
      <c r="Q335" s="41"/>
      <c r="R335" s="41"/>
      <c r="S335" s="41"/>
      <c r="T335" s="41"/>
      <c r="U335" s="41"/>
      <c r="V335" s="41"/>
      <c r="W335" s="41"/>
      <c r="X335" s="41"/>
      <c r="Y335" s="41"/>
      <c r="Z335" s="41"/>
    </row>
    <row r="336" spans="1:26" ht="12.75" customHeight="1">
      <c r="A336" s="51"/>
      <c r="B336" s="41"/>
      <c r="C336" s="41"/>
      <c r="D336" s="41"/>
      <c r="E336" s="41"/>
      <c r="F336" s="41"/>
      <c r="G336" s="41"/>
      <c r="H336" s="41"/>
      <c r="I336" s="41"/>
      <c r="J336" s="41"/>
      <c r="K336" s="41"/>
      <c r="L336" s="50"/>
      <c r="M336" s="41"/>
      <c r="N336" s="41"/>
      <c r="O336" s="41"/>
      <c r="P336" s="41"/>
      <c r="Q336" s="41"/>
      <c r="R336" s="41"/>
      <c r="S336" s="41"/>
      <c r="T336" s="41"/>
      <c r="U336" s="41"/>
      <c r="V336" s="41"/>
      <c r="W336" s="41"/>
      <c r="X336" s="41"/>
      <c r="Y336" s="41"/>
      <c r="Z336" s="41"/>
    </row>
    <row r="337" spans="1:26" ht="12.75" customHeight="1">
      <c r="A337" s="51"/>
      <c r="B337" s="41"/>
      <c r="C337" s="41"/>
      <c r="D337" s="41"/>
      <c r="E337" s="41"/>
      <c r="F337" s="41"/>
      <c r="G337" s="41"/>
      <c r="H337" s="41"/>
      <c r="I337" s="41"/>
      <c r="J337" s="41"/>
      <c r="K337" s="41"/>
      <c r="L337" s="50"/>
      <c r="M337" s="41"/>
      <c r="N337" s="41"/>
      <c r="O337" s="41"/>
      <c r="P337" s="41"/>
      <c r="Q337" s="41"/>
      <c r="R337" s="41"/>
      <c r="S337" s="41"/>
      <c r="T337" s="41"/>
      <c r="U337" s="41"/>
      <c r="V337" s="41"/>
      <c r="W337" s="41"/>
      <c r="X337" s="41"/>
      <c r="Y337" s="41"/>
      <c r="Z337" s="41"/>
    </row>
    <row r="338" spans="1:26" ht="12.75" customHeight="1">
      <c r="A338" s="51"/>
      <c r="B338" s="41"/>
      <c r="C338" s="41"/>
      <c r="D338" s="41"/>
      <c r="E338" s="41"/>
      <c r="F338" s="41"/>
      <c r="G338" s="41"/>
      <c r="H338" s="41"/>
      <c r="I338" s="41"/>
      <c r="J338" s="41"/>
      <c r="K338" s="41"/>
      <c r="L338" s="50"/>
      <c r="M338" s="41"/>
      <c r="N338" s="41"/>
      <c r="O338" s="41"/>
      <c r="P338" s="41"/>
      <c r="Q338" s="41"/>
      <c r="R338" s="41"/>
      <c r="S338" s="41"/>
      <c r="T338" s="41"/>
      <c r="U338" s="41"/>
      <c r="V338" s="41"/>
      <c r="W338" s="41"/>
      <c r="X338" s="41"/>
      <c r="Y338" s="41"/>
      <c r="Z338" s="41"/>
    </row>
    <row r="339" spans="1:26" ht="12.75" customHeight="1">
      <c r="A339" s="51"/>
      <c r="B339" s="41"/>
      <c r="C339" s="41"/>
      <c r="D339" s="41"/>
      <c r="E339" s="41"/>
      <c r="F339" s="41"/>
      <c r="G339" s="41"/>
      <c r="H339" s="41"/>
      <c r="I339" s="41"/>
      <c r="J339" s="41"/>
      <c r="K339" s="41"/>
      <c r="L339" s="50"/>
      <c r="M339" s="41"/>
      <c r="N339" s="41"/>
      <c r="O339" s="41"/>
      <c r="P339" s="41"/>
      <c r="Q339" s="41"/>
      <c r="R339" s="41"/>
      <c r="S339" s="41"/>
      <c r="T339" s="41"/>
      <c r="U339" s="41"/>
      <c r="V339" s="41"/>
      <c r="W339" s="41"/>
      <c r="X339" s="41"/>
      <c r="Y339" s="41"/>
      <c r="Z339" s="41"/>
    </row>
    <row r="340" spans="1:26" ht="12.75" customHeight="1">
      <c r="A340" s="51"/>
      <c r="B340" s="41"/>
      <c r="C340" s="41"/>
      <c r="D340" s="41"/>
      <c r="E340" s="41"/>
      <c r="F340" s="41"/>
      <c r="G340" s="41"/>
      <c r="H340" s="41"/>
      <c r="I340" s="41"/>
      <c r="J340" s="41"/>
      <c r="K340" s="41"/>
      <c r="L340" s="50"/>
      <c r="M340" s="41"/>
      <c r="N340" s="41"/>
      <c r="O340" s="41"/>
      <c r="P340" s="41"/>
      <c r="Q340" s="41"/>
      <c r="R340" s="41"/>
      <c r="S340" s="41"/>
      <c r="T340" s="41"/>
      <c r="U340" s="41"/>
      <c r="V340" s="41"/>
      <c r="W340" s="41"/>
      <c r="X340" s="41"/>
      <c r="Y340" s="41"/>
      <c r="Z340" s="41"/>
    </row>
    <row r="341" spans="1:26" ht="12.75" customHeight="1">
      <c r="A341" s="51"/>
      <c r="B341" s="41"/>
      <c r="C341" s="41"/>
      <c r="D341" s="41"/>
      <c r="E341" s="41"/>
      <c r="F341" s="41"/>
      <c r="G341" s="41"/>
      <c r="H341" s="41"/>
      <c r="I341" s="41"/>
      <c r="J341" s="41"/>
      <c r="K341" s="41"/>
      <c r="L341" s="50"/>
      <c r="M341" s="41"/>
      <c r="N341" s="41"/>
      <c r="O341" s="41"/>
      <c r="P341" s="41"/>
      <c r="Q341" s="41"/>
      <c r="R341" s="41"/>
      <c r="S341" s="41"/>
      <c r="T341" s="41"/>
      <c r="U341" s="41"/>
      <c r="V341" s="41"/>
      <c r="W341" s="41"/>
      <c r="X341" s="41"/>
      <c r="Y341" s="41"/>
      <c r="Z341" s="41"/>
    </row>
    <row r="342" spans="1:26" ht="12.75" customHeight="1">
      <c r="A342" s="51"/>
      <c r="B342" s="41"/>
      <c r="C342" s="41"/>
      <c r="D342" s="41"/>
      <c r="E342" s="41"/>
      <c r="F342" s="41"/>
      <c r="G342" s="41"/>
      <c r="H342" s="41"/>
      <c r="I342" s="41"/>
      <c r="J342" s="41"/>
      <c r="K342" s="41"/>
      <c r="L342" s="50"/>
      <c r="M342" s="41"/>
      <c r="N342" s="41"/>
      <c r="O342" s="41"/>
      <c r="P342" s="41"/>
      <c r="Q342" s="41"/>
      <c r="R342" s="41"/>
      <c r="S342" s="41"/>
      <c r="T342" s="41"/>
      <c r="U342" s="41"/>
      <c r="V342" s="41"/>
      <c r="W342" s="41"/>
      <c r="X342" s="41"/>
      <c r="Y342" s="41"/>
      <c r="Z342" s="41"/>
    </row>
    <row r="343" spans="1:26" ht="12.75" customHeight="1">
      <c r="A343" s="51"/>
      <c r="B343" s="41"/>
      <c r="C343" s="41"/>
      <c r="D343" s="41"/>
      <c r="E343" s="41"/>
      <c r="F343" s="41"/>
      <c r="G343" s="41"/>
      <c r="H343" s="41"/>
      <c r="I343" s="41"/>
      <c r="J343" s="41"/>
      <c r="K343" s="41"/>
      <c r="L343" s="50"/>
      <c r="M343" s="41"/>
      <c r="N343" s="41"/>
      <c r="O343" s="41"/>
      <c r="P343" s="41"/>
      <c r="Q343" s="41"/>
      <c r="R343" s="41"/>
      <c r="S343" s="41"/>
      <c r="T343" s="41"/>
      <c r="U343" s="41"/>
      <c r="V343" s="41"/>
      <c r="W343" s="41"/>
      <c r="X343" s="41"/>
      <c r="Y343" s="41"/>
      <c r="Z343" s="41"/>
    </row>
    <row r="344" spans="1:26" ht="12.75" customHeight="1">
      <c r="A344" s="51"/>
      <c r="B344" s="41"/>
      <c r="C344" s="41"/>
      <c r="D344" s="41"/>
      <c r="E344" s="41"/>
      <c r="F344" s="41"/>
      <c r="G344" s="41"/>
      <c r="H344" s="41"/>
      <c r="I344" s="41"/>
      <c r="J344" s="41"/>
      <c r="K344" s="41"/>
      <c r="L344" s="50"/>
      <c r="M344" s="41"/>
      <c r="N344" s="41"/>
      <c r="O344" s="41"/>
      <c r="P344" s="41"/>
      <c r="Q344" s="41"/>
      <c r="R344" s="41"/>
      <c r="S344" s="41"/>
      <c r="T344" s="41"/>
      <c r="U344" s="41"/>
      <c r="V344" s="41"/>
      <c r="W344" s="41"/>
      <c r="X344" s="41"/>
      <c r="Y344" s="41"/>
      <c r="Z344" s="41"/>
    </row>
    <row r="345" spans="1:26" ht="12.75" customHeight="1">
      <c r="A345" s="51"/>
      <c r="B345" s="41"/>
      <c r="C345" s="41"/>
      <c r="D345" s="41"/>
      <c r="E345" s="41"/>
      <c r="F345" s="41"/>
      <c r="G345" s="41"/>
      <c r="H345" s="41"/>
      <c r="I345" s="41"/>
      <c r="J345" s="41"/>
      <c r="K345" s="41"/>
      <c r="L345" s="50"/>
      <c r="M345" s="41"/>
      <c r="N345" s="41"/>
      <c r="O345" s="41"/>
      <c r="P345" s="41"/>
      <c r="Q345" s="41"/>
      <c r="R345" s="41"/>
      <c r="S345" s="41"/>
      <c r="T345" s="41"/>
      <c r="U345" s="41"/>
      <c r="V345" s="41"/>
      <c r="W345" s="41"/>
      <c r="X345" s="41"/>
      <c r="Y345" s="41"/>
      <c r="Z345" s="41"/>
    </row>
    <row r="346" spans="1:26" ht="12.75" customHeight="1">
      <c r="A346" s="51"/>
      <c r="B346" s="41"/>
      <c r="C346" s="41"/>
      <c r="D346" s="41"/>
      <c r="E346" s="41"/>
      <c r="F346" s="41"/>
      <c r="G346" s="41"/>
      <c r="H346" s="41"/>
      <c r="I346" s="41"/>
      <c r="J346" s="41"/>
      <c r="K346" s="41"/>
      <c r="L346" s="50"/>
      <c r="M346" s="41"/>
      <c r="N346" s="41"/>
      <c r="O346" s="41"/>
      <c r="P346" s="41"/>
      <c r="Q346" s="41"/>
      <c r="R346" s="41"/>
      <c r="S346" s="41"/>
      <c r="T346" s="41"/>
      <c r="U346" s="41"/>
      <c r="V346" s="41"/>
      <c r="W346" s="41"/>
      <c r="X346" s="41"/>
      <c r="Y346" s="41"/>
      <c r="Z346" s="41"/>
    </row>
    <row r="347" spans="1:26" ht="12.75" customHeight="1">
      <c r="A347" s="51"/>
      <c r="B347" s="41"/>
      <c r="C347" s="41"/>
      <c r="D347" s="41"/>
      <c r="E347" s="41"/>
      <c r="F347" s="41"/>
      <c r="G347" s="41"/>
      <c r="H347" s="41"/>
      <c r="I347" s="41"/>
      <c r="J347" s="41"/>
      <c r="K347" s="41"/>
      <c r="L347" s="50"/>
      <c r="M347" s="41"/>
      <c r="N347" s="41"/>
      <c r="O347" s="41"/>
      <c r="P347" s="41"/>
      <c r="Q347" s="41"/>
      <c r="R347" s="41"/>
      <c r="S347" s="41"/>
      <c r="T347" s="41"/>
      <c r="U347" s="41"/>
      <c r="V347" s="41"/>
      <c r="W347" s="41"/>
      <c r="X347" s="41"/>
      <c r="Y347" s="41"/>
      <c r="Z347" s="41"/>
    </row>
    <row r="348" spans="1:26" ht="12.75" customHeight="1">
      <c r="A348" s="51"/>
      <c r="B348" s="41"/>
      <c r="C348" s="41"/>
      <c r="D348" s="41"/>
      <c r="E348" s="41"/>
      <c r="F348" s="41"/>
      <c r="G348" s="41"/>
      <c r="H348" s="41"/>
      <c r="I348" s="41"/>
      <c r="J348" s="41"/>
      <c r="K348" s="41"/>
      <c r="L348" s="50"/>
      <c r="M348" s="41"/>
      <c r="N348" s="41"/>
      <c r="O348" s="41"/>
      <c r="P348" s="41"/>
      <c r="Q348" s="41"/>
      <c r="R348" s="41"/>
      <c r="S348" s="41"/>
      <c r="T348" s="41"/>
      <c r="U348" s="41"/>
      <c r="V348" s="41"/>
      <c r="W348" s="41"/>
      <c r="X348" s="41"/>
      <c r="Y348" s="41"/>
      <c r="Z348" s="41"/>
    </row>
    <row r="349" spans="1:26" ht="12.75" customHeight="1">
      <c r="A349" s="51"/>
      <c r="B349" s="41"/>
      <c r="C349" s="41"/>
      <c r="D349" s="41"/>
      <c r="E349" s="41"/>
      <c r="F349" s="41"/>
      <c r="G349" s="41"/>
      <c r="H349" s="41"/>
      <c r="I349" s="41"/>
      <c r="J349" s="41"/>
      <c r="K349" s="41"/>
      <c r="L349" s="50"/>
      <c r="M349" s="41"/>
      <c r="N349" s="41"/>
      <c r="O349" s="41"/>
      <c r="P349" s="41"/>
      <c r="Q349" s="41"/>
      <c r="R349" s="41"/>
      <c r="S349" s="41"/>
      <c r="T349" s="41"/>
      <c r="U349" s="41"/>
      <c r="V349" s="41"/>
      <c r="W349" s="41"/>
      <c r="X349" s="41"/>
      <c r="Y349" s="41"/>
      <c r="Z349" s="41"/>
    </row>
    <row r="350" spans="1:26" ht="12.75" customHeight="1">
      <c r="A350" s="51"/>
      <c r="B350" s="41"/>
      <c r="C350" s="41"/>
      <c r="D350" s="41"/>
      <c r="E350" s="41"/>
      <c r="F350" s="41"/>
      <c r="G350" s="41"/>
      <c r="H350" s="41"/>
      <c r="I350" s="41"/>
      <c r="J350" s="41"/>
      <c r="K350" s="41"/>
      <c r="L350" s="50"/>
      <c r="M350" s="41"/>
      <c r="N350" s="41"/>
      <c r="O350" s="41"/>
      <c r="P350" s="41"/>
      <c r="Q350" s="41"/>
      <c r="R350" s="41"/>
      <c r="S350" s="41"/>
      <c r="T350" s="41"/>
      <c r="U350" s="41"/>
      <c r="V350" s="41"/>
      <c r="W350" s="41"/>
      <c r="X350" s="41"/>
      <c r="Y350" s="41"/>
      <c r="Z350" s="41"/>
    </row>
    <row r="351" spans="1:26" ht="12.75" customHeight="1">
      <c r="A351" s="51"/>
      <c r="B351" s="41"/>
      <c r="C351" s="41"/>
      <c r="D351" s="41"/>
      <c r="E351" s="41"/>
      <c r="F351" s="41"/>
      <c r="G351" s="41"/>
      <c r="H351" s="41"/>
      <c r="I351" s="41"/>
      <c r="J351" s="41"/>
      <c r="K351" s="41"/>
      <c r="L351" s="50"/>
      <c r="M351" s="41"/>
      <c r="N351" s="41"/>
      <c r="O351" s="41"/>
      <c r="P351" s="41"/>
      <c r="Q351" s="41"/>
      <c r="R351" s="41"/>
      <c r="S351" s="41"/>
      <c r="T351" s="41"/>
      <c r="U351" s="41"/>
      <c r="V351" s="41"/>
      <c r="W351" s="41"/>
      <c r="X351" s="41"/>
      <c r="Y351" s="41"/>
      <c r="Z351" s="41"/>
    </row>
    <row r="352" spans="1:26" ht="12.75" customHeight="1">
      <c r="A352" s="51"/>
      <c r="B352" s="41"/>
      <c r="C352" s="41"/>
      <c r="D352" s="41"/>
      <c r="E352" s="41"/>
      <c r="F352" s="41"/>
      <c r="G352" s="41"/>
      <c r="H352" s="41"/>
      <c r="I352" s="41"/>
      <c r="J352" s="41"/>
      <c r="K352" s="41"/>
      <c r="L352" s="50"/>
      <c r="M352" s="41"/>
      <c r="N352" s="41"/>
      <c r="O352" s="41"/>
      <c r="P352" s="41"/>
      <c r="Q352" s="41"/>
      <c r="R352" s="41"/>
      <c r="S352" s="41"/>
      <c r="T352" s="41"/>
      <c r="U352" s="41"/>
      <c r="V352" s="41"/>
      <c r="W352" s="41"/>
      <c r="X352" s="41"/>
      <c r="Y352" s="41"/>
      <c r="Z352" s="41"/>
    </row>
    <row r="353" spans="1:26" ht="12.75" customHeight="1">
      <c r="A353" s="51"/>
      <c r="B353" s="41"/>
      <c r="C353" s="41"/>
      <c r="D353" s="41"/>
      <c r="E353" s="41"/>
      <c r="F353" s="41"/>
      <c r="G353" s="41"/>
      <c r="H353" s="41"/>
      <c r="I353" s="41"/>
      <c r="J353" s="41"/>
      <c r="K353" s="41"/>
      <c r="L353" s="50"/>
      <c r="M353" s="41"/>
      <c r="N353" s="41"/>
      <c r="O353" s="41"/>
      <c r="P353" s="41"/>
      <c r="Q353" s="41"/>
      <c r="R353" s="41"/>
      <c r="S353" s="41"/>
      <c r="T353" s="41"/>
      <c r="U353" s="41"/>
      <c r="V353" s="41"/>
      <c r="W353" s="41"/>
      <c r="X353" s="41"/>
      <c r="Y353" s="41"/>
      <c r="Z353" s="41"/>
    </row>
    <row r="354" spans="1:26" ht="12.75" customHeight="1">
      <c r="A354" s="51"/>
      <c r="B354" s="41"/>
      <c r="C354" s="41"/>
      <c r="D354" s="41"/>
      <c r="E354" s="41"/>
      <c r="F354" s="41"/>
      <c r="G354" s="41"/>
      <c r="H354" s="41"/>
      <c r="I354" s="41"/>
      <c r="J354" s="41"/>
      <c r="K354" s="41"/>
      <c r="L354" s="50"/>
      <c r="M354" s="41"/>
      <c r="N354" s="41"/>
      <c r="O354" s="41"/>
      <c r="P354" s="41"/>
      <c r="Q354" s="41"/>
      <c r="R354" s="41"/>
      <c r="S354" s="41"/>
      <c r="T354" s="41"/>
      <c r="U354" s="41"/>
      <c r="V354" s="41"/>
      <c r="W354" s="41"/>
      <c r="X354" s="41"/>
      <c r="Y354" s="41"/>
      <c r="Z354" s="41"/>
    </row>
    <row r="355" spans="1:26" ht="12.75" customHeight="1">
      <c r="A355" s="51"/>
      <c r="B355" s="41"/>
      <c r="C355" s="41"/>
      <c r="D355" s="41"/>
      <c r="E355" s="41"/>
      <c r="F355" s="41"/>
      <c r="G355" s="41"/>
      <c r="H355" s="41"/>
      <c r="I355" s="41"/>
      <c r="J355" s="41"/>
      <c r="K355" s="41"/>
      <c r="L355" s="50"/>
      <c r="M355" s="41"/>
      <c r="N355" s="41"/>
      <c r="O355" s="41"/>
      <c r="P355" s="41"/>
      <c r="Q355" s="41"/>
      <c r="R355" s="41"/>
      <c r="S355" s="41"/>
      <c r="T355" s="41"/>
      <c r="U355" s="41"/>
      <c r="V355" s="41"/>
      <c r="W355" s="41"/>
      <c r="X355" s="41"/>
      <c r="Y355" s="41"/>
      <c r="Z355" s="41"/>
    </row>
    <row r="356" spans="1:26" ht="12.75" customHeight="1">
      <c r="A356" s="51"/>
      <c r="B356" s="41"/>
      <c r="C356" s="41"/>
      <c r="D356" s="41"/>
      <c r="E356" s="41"/>
      <c r="F356" s="41"/>
      <c r="G356" s="41"/>
      <c r="H356" s="41"/>
      <c r="I356" s="41"/>
      <c r="J356" s="41"/>
      <c r="K356" s="41"/>
      <c r="L356" s="50"/>
      <c r="M356" s="41"/>
      <c r="N356" s="41"/>
      <c r="O356" s="41"/>
      <c r="P356" s="41"/>
      <c r="Q356" s="41"/>
      <c r="R356" s="41"/>
      <c r="S356" s="41"/>
      <c r="T356" s="41"/>
      <c r="U356" s="41"/>
      <c r="V356" s="41"/>
      <c r="W356" s="41"/>
      <c r="X356" s="41"/>
      <c r="Y356" s="41"/>
      <c r="Z356" s="41"/>
    </row>
    <row r="357" spans="1:26" ht="12.75" customHeight="1">
      <c r="A357" s="51"/>
      <c r="B357" s="41"/>
      <c r="C357" s="41"/>
      <c r="D357" s="41"/>
      <c r="E357" s="41"/>
      <c r="F357" s="41"/>
      <c r="G357" s="41"/>
      <c r="H357" s="41"/>
      <c r="I357" s="41"/>
      <c r="J357" s="41"/>
      <c r="K357" s="41"/>
      <c r="L357" s="50"/>
      <c r="M357" s="41"/>
      <c r="N357" s="41"/>
      <c r="O357" s="41"/>
      <c r="P357" s="41"/>
      <c r="Q357" s="41"/>
      <c r="R357" s="41"/>
      <c r="S357" s="41"/>
      <c r="T357" s="41"/>
      <c r="U357" s="41"/>
      <c r="V357" s="41"/>
      <c r="W357" s="41"/>
      <c r="X357" s="41"/>
      <c r="Y357" s="41"/>
      <c r="Z357" s="41"/>
    </row>
    <row r="358" spans="1:26" ht="12.75" customHeight="1">
      <c r="A358" s="51"/>
      <c r="B358" s="41"/>
      <c r="C358" s="41"/>
      <c r="D358" s="41"/>
      <c r="E358" s="41"/>
      <c r="F358" s="41"/>
      <c r="G358" s="41"/>
      <c r="H358" s="41"/>
      <c r="I358" s="41"/>
      <c r="J358" s="41"/>
      <c r="K358" s="41"/>
      <c r="L358" s="50"/>
      <c r="M358" s="41"/>
      <c r="N358" s="41"/>
      <c r="O358" s="41"/>
      <c r="P358" s="41"/>
      <c r="Q358" s="41"/>
      <c r="R358" s="41"/>
      <c r="S358" s="41"/>
      <c r="T358" s="41"/>
      <c r="U358" s="41"/>
      <c r="V358" s="41"/>
      <c r="W358" s="41"/>
      <c r="X358" s="41"/>
      <c r="Y358" s="41"/>
      <c r="Z358" s="41"/>
    </row>
    <row r="359" spans="1:26" ht="12.75" customHeight="1">
      <c r="A359" s="51"/>
      <c r="B359" s="41"/>
      <c r="C359" s="41"/>
      <c r="D359" s="41"/>
      <c r="E359" s="41"/>
      <c r="F359" s="41"/>
      <c r="G359" s="41"/>
      <c r="H359" s="41"/>
      <c r="I359" s="41"/>
      <c r="J359" s="41"/>
      <c r="K359" s="41"/>
      <c r="L359" s="50"/>
      <c r="M359" s="41"/>
      <c r="N359" s="41"/>
      <c r="O359" s="41"/>
      <c r="P359" s="41"/>
      <c r="Q359" s="41"/>
      <c r="R359" s="41"/>
      <c r="S359" s="41"/>
      <c r="T359" s="41"/>
      <c r="U359" s="41"/>
      <c r="V359" s="41"/>
      <c r="W359" s="41"/>
      <c r="X359" s="41"/>
      <c r="Y359" s="41"/>
      <c r="Z359" s="41"/>
    </row>
    <row r="360" spans="1:26" ht="12.75" customHeight="1">
      <c r="A360" s="51"/>
      <c r="B360" s="41"/>
      <c r="C360" s="41"/>
      <c r="D360" s="41"/>
      <c r="E360" s="41"/>
      <c r="F360" s="41"/>
      <c r="G360" s="41"/>
      <c r="H360" s="41"/>
      <c r="I360" s="41"/>
      <c r="J360" s="41"/>
      <c r="K360" s="41"/>
      <c r="L360" s="50"/>
      <c r="M360" s="41"/>
      <c r="N360" s="41"/>
      <c r="O360" s="41"/>
      <c r="P360" s="41"/>
      <c r="Q360" s="41"/>
      <c r="R360" s="41"/>
      <c r="S360" s="41"/>
      <c r="T360" s="41"/>
      <c r="U360" s="41"/>
      <c r="V360" s="41"/>
      <c r="W360" s="41"/>
      <c r="X360" s="41"/>
      <c r="Y360" s="41"/>
      <c r="Z360" s="41"/>
    </row>
    <row r="361" spans="1:26" ht="12.75" customHeight="1">
      <c r="A361" s="51"/>
      <c r="B361" s="41"/>
      <c r="C361" s="41"/>
      <c r="D361" s="41"/>
      <c r="E361" s="41"/>
      <c r="F361" s="41"/>
      <c r="G361" s="41"/>
      <c r="H361" s="41"/>
      <c r="I361" s="41"/>
      <c r="J361" s="41"/>
      <c r="K361" s="41"/>
      <c r="L361" s="50"/>
      <c r="M361" s="41"/>
      <c r="N361" s="41"/>
      <c r="O361" s="41"/>
      <c r="P361" s="41"/>
      <c r="Q361" s="41"/>
      <c r="R361" s="41"/>
      <c r="S361" s="41"/>
      <c r="T361" s="41"/>
      <c r="U361" s="41"/>
      <c r="V361" s="41"/>
      <c r="W361" s="41"/>
      <c r="X361" s="41"/>
      <c r="Y361" s="41"/>
      <c r="Z361" s="41"/>
    </row>
    <row r="362" spans="1:26" ht="12.75" customHeight="1">
      <c r="A362" s="51"/>
      <c r="B362" s="41"/>
      <c r="C362" s="41"/>
      <c r="D362" s="41"/>
      <c r="E362" s="41"/>
      <c r="F362" s="41"/>
      <c r="G362" s="41"/>
      <c r="H362" s="41"/>
      <c r="I362" s="41"/>
      <c r="J362" s="41"/>
      <c r="K362" s="41"/>
      <c r="L362" s="50"/>
      <c r="M362" s="41"/>
      <c r="N362" s="41"/>
      <c r="O362" s="41"/>
      <c r="P362" s="41"/>
      <c r="Q362" s="41"/>
      <c r="R362" s="41"/>
      <c r="S362" s="41"/>
      <c r="T362" s="41"/>
      <c r="U362" s="41"/>
      <c r="V362" s="41"/>
      <c r="W362" s="41"/>
      <c r="X362" s="41"/>
      <c r="Y362" s="41"/>
      <c r="Z362" s="41"/>
    </row>
    <row r="363" spans="1:26" ht="12.75" customHeight="1">
      <c r="A363" s="51"/>
      <c r="B363" s="41"/>
      <c r="C363" s="41"/>
      <c r="D363" s="41"/>
      <c r="E363" s="41"/>
      <c r="F363" s="41"/>
      <c r="G363" s="41"/>
      <c r="H363" s="41"/>
      <c r="I363" s="41"/>
      <c r="J363" s="41"/>
      <c r="K363" s="41"/>
      <c r="L363" s="50"/>
      <c r="M363" s="41"/>
      <c r="N363" s="41"/>
      <c r="O363" s="41"/>
      <c r="P363" s="41"/>
      <c r="Q363" s="41"/>
      <c r="R363" s="41"/>
      <c r="S363" s="41"/>
      <c r="T363" s="41"/>
      <c r="U363" s="41"/>
      <c r="V363" s="41"/>
      <c r="W363" s="41"/>
      <c r="X363" s="41"/>
      <c r="Y363" s="41"/>
      <c r="Z363" s="41"/>
    </row>
    <row r="364" spans="1:26" ht="12.75" customHeight="1">
      <c r="A364" s="51"/>
      <c r="B364" s="41"/>
      <c r="C364" s="41"/>
      <c r="D364" s="41"/>
      <c r="E364" s="41"/>
      <c r="F364" s="41"/>
      <c r="G364" s="41"/>
      <c r="H364" s="41"/>
      <c r="I364" s="41"/>
      <c r="J364" s="41"/>
      <c r="K364" s="41"/>
      <c r="L364" s="50"/>
      <c r="M364" s="41"/>
      <c r="N364" s="41"/>
      <c r="O364" s="41"/>
      <c r="P364" s="41"/>
      <c r="Q364" s="41"/>
      <c r="R364" s="41"/>
      <c r="S364" s="41"/>
      <c r="T364" s="41"/>
      <c r="U364" s="41"/>
      <c r="V364" s="41"/>
      <c r="W364" s="41"/>
      <c r="X364" s="41"/>
      <c r="Y364" s="41"/>
      <c r="Z364" s="41"/>
    </row>
    <row r="365" spans="1:26" ht="12.75" customHeight="1">
      <c r="A365" s="51"/>
      <c r="B365" s="41"/>
      <c r="C365" s="41"/>
      <c r="D365" s="41"/>
      <c r="E365" s="41"/>
      <c r="F365" s="41"/>
      <c r="G365" s="41"/>
      <c r="H365" s="41"/>
      <c r="I365" s="41"/>
      <c r="J365" s="41"/>
      <c r="K365" s="41"/>
      <c r="L365" s="50"/>
      <c r="M365" s="41"/>
      <c r="N365" s="41"/>
      <c r="O365" s="41"/>
      <c r="P365" s="41"/>
      <c r="Q365" s="41"/>
      <c r="R365" s="41"/>
      <c r="S365" s="41"/>
      <c r="T365" s="41"/>
      <c r="U365" s="41"/>
      <c r="V365" s="41"/>
      <c r="W365" s="41"/>
      <c r="X365" s="41"/>
      <c r="Y365" s="41"/>
      <c r="Z365" s="41"/>
    </row>
    <row r="366" spans="1:26" ht="12.75" customHeight="1">
      <c r="A366" s="51"/>
      <c r="B366" s="41"/>
      <c r="C366" s="41"/>
      <c r="D366" s="41"/>
      <c r="E366" s="41"/>
      <c r="F366" s="41"/>
      <c r="G366" s="41"/>
      <c r="H366" s="41"/>
      <c r="I366" s="41"/>
      <c r="J366" s="41"/>
      <c r="K366" s="41"/>
      <c r="L366" s="50"/>
      <c r="M366" s="41"/>
      <c r="N366" s="41"/>
      <c r="O366" s="41"/>
      <c r="P366" s="41"/>
      <c r="Q366" s="41"/>
      <c r="R366" s="41"/>
      <c r="S366" s="41"/>
      <c r="T366" s="41"/>
      <c r="U366" s="41"/>
      <c r="V366" s="41"/>
      <c r="W366" s="41"/>
      <c r="X366" s="41"/>
      <c r="Y366" s="41"/>
      <c r="Z366" s="41"/>
    </row>
    <row r="367" spans="1:26" ht="12.75" customHeight="1">
      <c r="A367" s="51"/>
      <c r="B367" s="41"/>
      <c r="C367" s="41"/>
      <c r="D367" s="41"/>
      <c r="E367" s="41"/>
      <c r="F367" s="41"/>
      <c r="G367" s="41"/>
      <c r="H367" s="41"/>
      <c r="I367" s="41"/>
      <c r="J367" s="41"/>
      <c r="K367" s="41"/>
      <c r="L367" s="50"/>
      <c r="M367" s="41"/>
      <c r="N367" s="41"/>
      <c r="O367" s="41"/>
      <c r="P367" s="41"/>
      <c r="Q367" s="41"/>
      <c r="R367" s="41"/>
      <c r="S367" s="41"/>
      <c r="T367" s="41"/>
      <c r="U367" s="41"/>
      <c r="V367" s="41"/>
      <c r="W367" s="41"/>
      <c r="X367" s="41"/>
      <c r="Y367" s="41"/>
      <c r="Z367" s="41"/>
    </row>
    <row r="368" spans="1:26" ht="12.75" customHeight="1">
      <c r="A368" s="51"/>
      <c r="B368" s="41"/>
      <c r="C368" s="41"/>
      <c r="D368" s="41"/>
      <c r="E368" s="41"/>
      <c r="F368" s="41"/>
      <c r="G368" s="41"/>
      <c r="H368" s="41"/>
      <c r="I368" s="41"/>
      <c r="J368" s="41"/>
      <c r="K368" s="41"/>
      <c r="L368" s="50"/>
      <c r="M368" s="41"/>
      <c r="N368" s="41"/>
      <c r="O368" s="41"/>
      <c r="P368" s="41"/>
      <c r="Q368" s="41"/>
      <c r="R368" s="41"/>
      <c r="S368" s="41"/>
      <c r="T368" s="41"/>
      <c r="U368" s="41"/>
      <c r="V368" s="41"/>
      <c r="W368" s="41"/>
      <c r="X368" s="41"/>
      <c r="Y368" s="41"/>
      <c r="Z368" s="41"/>
    </row>
    <row r="369" spans="1:26" ht="12.75" customHeight="1">
      <c r="A369" s="51"/>
      <c r="B369" s="41"/>
      <c r="C369" s="41"/>
      <c r="D369" s="41"/>
      <c r="E369" s="41"/>
      <c r="F369" s="41"/>
      <c r="G369" s="41"/>
      <c r="H369" s="41"/>
      <c r="I369" s="41"/>
      <c r="J369" s="41"/>
      <c r="K369" s="41"/>
      <c r="L369" s="50"/>
      <c r="M369" s="41"/>
      <c r="N369" s="41"/>
      <c r="O369" s="41"/>
      <c r="P369" s="41"/>
      <c r="Q369" s="41"/>
      <c r="R369" s="41"/>
      <c r="S369" s="41"/>
      <c r="T369" s="41"/>
      <c r="U369" s="41"/>
      <c r="V369" s="41"/>
      <c r="W369" s="41"/>
      <c r="X369" s="41"/>
      <c r="Y369" s="41"/>
      <c r="Z369" s="41"/>
    </row>
    <row r="370" spans="1:26" ht="12.75" customHeight="1">
      <c r="A370" s="51"/>
      <c r="B370" s="41"/>
      <c r="C370" s="41"/>
      <c r="D370" s="41"/>
      <c r="E370" s="41"/>
      <c r="F370" s="41"/>
      <c r="G370" s="41"/>
      <c r="H370" s="41"/>
      <c r="I370" s="41"/>
      <c r="J370" s="41"/>
      <c r="K370" s="41"/>
      <c r="L370" s="50"/>
      <c r="M370" s="41"/>
      <c r="N370" s="41"/>
      <c r="O370" s="41"/>
      <c r="P370" s="41"/>
      <c r="Q370" s="41"/>
      <c r="R370" s="41"/>
      <c r="S370" s="41"/>
      <c r="T370" s="41"/>
      <c r="U370" s="41"/>
      <c r="V370" s="41"/>
      <c r="W370" s="41"/>
      <c r="X370" s="41"/>
      <c r="Y370" s="41"/>
      <c r="Z370" s="41"/>
    </row>
    <row r="371" spans="1:26" ht="12.75" customHeight="1">
      <c r="A371" s="51"/>
      <c r="B371" s="41"/>
      <c r="C371" s="41"/>
      <c r="D371" s="41"/>
      <c r="E371" s="41"/>
      <c r="F371" s="41"/>
      <c r="G371" s="41"/>
      <c r="H371" s="41"/>
      <c r="I371" s="41"/>
      <c r="J371" s="41"/>
      <c r="K371" s="41"/>
      <c r="L371" s="50"/>
      <c r="M371" s="41"/>
      <c r="N371" s="41"/>
      <c r="O371" s="41"/>
      <c r="P371" s="41"/>
      <c r="Q371" s="41"/>
      <c r="R371" s="41"/>
      <c r="S371" s="41"/>
      <c r="T371" s="41"/>
      <c r="U371" s="41"/>
      <c r="V371" s="41"/>
      <c r="W371" s="41"/>
      <c r="X371" s="41"/>
      <c r="Y371" s="41"/>
      <c r="Z371" s="41"/>
    </row>
    <row r="372" spans="1:26" ht="12.75" customHeight="1">
      <c r="A372" s="51"/>
      <c r="B372" s="41"/>
      <c r="C372" s="41"/>
      <c r="D372" s="41"/>
      <c r="E372" s="41"/>
      <c r="F372" s="41"/>
      <c r="G372" s="41"/>
      <c r="H372" s="41"/>
      <c r="I372" s="41"/>
      <c r="J372" s="41"/>
      <c r="K372" s="41"/>
      <c r="L372" s="50"/>
      <c r="M372" s="41"/>
      <c r="N372" s="41"/>
      <c r="O372" s="41"/>
      <c r="P372" s="41"/>
      <c r="Q372" s="41"/>
      <c r="R372" s="41"/>
      <c r="S372" s="41"/>
      <c r="T372" s="41"/>
      <c r="U372" s="41"/>
      <c r="V372" s="41"/>
      <c r="W372" s="41"/>
      <c r="X372" s="41"/>
      <c r="Y372" s="41"/>
      <c r="Z372" s="41"/>
    </row>
    <row r="373" spans="1:26" ht="12.75" customHeight="1">
      <c r="A373" s="51"/>
      <c r="B373" s="41"/>
      <c r="C373" s="41"/>
      <c r="D373" s="41"/>
      <c r="E373" s="41"/>
      <c r="F373" s="41"/>
      <c r="G373" s="41"/>
      <c r="H373" s="41"/>
      <c r="I373" s="41"/>
      <c r="J373" s="41"/>
      <c r="K373" s="41"/>
      <c r="L373" s="50"/>
      <c r="M373" s="41"/>
      <c r="N373" s="41"/>
      <c r="O373" s="41"/>
      <c r="P373" s="41"/>
      <c r="Q373" s="41"/>
      <c r="R373" s="41"/>
      <c r="S373" s="41"/>
      <c r="T373" s="41"/>
      <c r="U373" s="41"/>
      <c r="V373" s="41"/>
      <c r="W373" s="41"/>
      <c r="X373" s="41"/>
      <c r="Y373" s="41"/>
      <c r="Z373" s="41"/>
    </row>
    <row r="374" spans="1:26" ht="12.75" customHeight="1">
      <c r="A374" s="51"/>
      <c r="B374" s="41"/>
      <c r="C374" s="41"/>
      <c r="D374" s="41"/>
      <c r="E374" s="41"/>
      <c r="F374" s="41"/>
      <c r="G374" s="41"/>
      <c r="H374" s="41"/>
      <c r="I374" s="41"/>
      <c r="J374" s="41"/>
      <c r="K374" s="41"/>
      <c r="L374" s="50"/>
      <c r="M374" s="41"/>
      <c r="N374" s="41"/>
      <c r="O374" s="41"/>
      <c r="P374" s="41"/>
      <c r="Q374" s="41"/>
      <c r="R374" s="41"/>
      <c r="S374" s="41"/>
      <c r="T374" s="41"/>
      <c r="U374" s="41"/>
      <c r="V374" s="41"/>
      <c r="W374" s="41"/>
      <c r="X374" s="41"/>
      <c r="Y374" s="41"/>
      <c r="Z374" s="41"/>
    </row>
    <row r="375" spans="1:26" ht="12.75" customHeight="1">
      <c r="A375" s="51"/>
      <c r="B375" s="41"/>
      <c r="C375" s="41"/>
      <c r="D375" s="41"/>
      <c r="E375" s="41"/>
      <c r="F375" s="41"/>
      <c r="G375" s="41"/>
      <c r="H375" s="41"/>
      <c r="I375" s="41"/>
      <c r="J375" s="41"/>
      <c r="K375" s="41"/>
      <c r="L375" s="50"/>
      <c r="M375" s="41"/>
      <c r="N375" s="41"/>
      <c r="O375" s="41"/>
      <c r="P375" s="41"/>
      <c r="Q375" s="41"/>
      <c r="R375" s="41"/>
      <c r="S375" s="41"/>
      <c r="T375" s="41"/>
      <c r="U375" s="41"/>
      <c r="V375" s="41"/>
      <c r="W375" s="41"/>
      <c r="X375" s="41"/>
      <c r="Y375" s="41"/>
      <c r="Z375" s="41"/>
    </row>
    <row r="376" spans="1:26" ht="12.75" customHeight="1">
      <c r="A376" s="51"/>
      <c r="B376" s="41"/>
      <c r="C376" s="41"/>
      <c r="D376" s="41"/>
      <c r="E376" s="41"/>
      <c r="F376" s="41"/>
      <c r="G376" s="41"/>
      <c r="H376" s="41"/>
      <c r="I376" s="41"/>
      <c r="J376" s="41"/>
      <c r="K376" s="41"/>
      <c r="L376" s="50"/>
      <c r="M376" s="41"/>
      <c r="N376" s="41"/>
      <c r="O376" s="41"/>
      <c r="P376" s="41"/>
      <c r="Q376" s="41"/>
      <c r="R376" s="41"/>
      <c r="S376" s="41"/>
      <c r="T376" s="41"/>
      <c r="U376" s="41"/>
      <c r="V376" s="41"/>
      <c r="W376" s="41"/>
      <c r="X376" s="41"/>
      <c r="Y376" s="41"/>
      <c r="Z376" s="41"/>
    </row>
    <row r="377" spans="1:26" ht="12.75" customHeight="1">
      <c r="A377" s="51"/>
      <c r="B377" s="41"/>
      <c r="C377" s="41"/>
      <c r="D377" s="41"/>
      <c r="E377" s="41"/>
      <c r="F377" s="41"/>
      <c r="G377" s="41"/>
      <c r="H377" s="41"/>
      <c r="I377" s="41"/>
      <c r="J377" s="41"/>
      <c r="K377" s="41"/>
      <c r="L377" s="50"/>
      <c r="M377" s="41"/>
      <c r="N377" s="41"/>
      <c r="O377" s="41"/>
      <c r="P377" s="41"/>
      <c r="Q377" s="41"/>
      <c r="R377" s="41"/>
      <c r="S377" s="41"/>
      <c r="T377" s="41"/>
      <c r="U377" s="41"/>
      <c r="V377" s="41"/>
      <c r="W377" s="41"/>
      <c r="X377" s="41"/>
      <c r="Y377" s="41"/>
      <c r="Z377" s="41"/>
    </row>
    <row r="378" spans="1:26" ht="12.75" customHeight="1">
      <c r="A378" s="51"/>
      <c r="B378" s="41"/>
      <c r="C378" s="41"/>
      <c r="D378" s="41"/>
      <c r="E378" s="41"/>
      <c r="F378" s="41"/>
      <c r="G378" s="41"/>
      <c r="H378" s="41"/>
      <c r="I378" s="41"/>
      <c r="J378" s="41"/>
      <c r="K378" s="41"/>
      <c r="L378" s="50"/>
      <c r="M378" s="41"/>
      <c r="N378" s="41"/>
      <c r="O378" s="41"/>
      <c r="P378" s="41"/>
      <c r="Q378" s="41"/>
      <c r="R378" s="41"/>
      <c r="S378" s="41"/>
      <c r="T378" s="41"/>
      <c r="U378" s="41"/>
      <c r="V378" s="41"/>
      <c r="W378" s="41"/>
      <c r="X378" s="41"/>
      <c r="Y378" s="41"/>
      <c r="Z378" s="41"/>
    </row>
    <row r="379" spans="1:26" ht="12.75" customHeight="1">
      <c r="A379" s="51"/>
      <c r="B379" s="41"/>
      <c r="C379" s="41"/>
      <c r="D379" s="41"/>
      <c r="E379" s="41"/>
      <c r="F379" s="41"/>
      <c r="G379" s="41"/>
      <c r="H379" s="41"/>
      <c r="I379" s="41"/>
      <c r="J379" s="41"/>
      <c r="K379" s="41"/>
      <c r="L379" s="50"/>
      <c r="M379" s="41"/>
      <c r="N379" s="41"/>
      <c r="O379" s="41"/>
      <c r="P379" s="41"/>
      <c r="Q379" s="41"/>
      <c r="R379" s="41"/>
      <c r="S379" s="41"/>
      <c r="T379" s="41"/>
      <c r="U379" s="41"/>
      <c r="V379" s="41"/>
      <c r="W379" s="41"/>
      <c r="X379" s="41"/>
      <c r="Y379" s="41"/>
      <c r="Z379" s="41"/>
    </row>
    <row r="380" spans="1:26" ht="12.75" customHeight="1">
      <c r="A380" s="51"/>
      <c r="B380" s="41"/>
      <c r="C380" s="41"/>
      <c r="D380" s="41"/>
      <c r="E380" s="41"/>
      <c r="F380" s="41"/>
      <c r="G380" s="41"/>
      <c r="H380" s="41"/>
      <c r="I380" s="41"/>
      <c r="J380" s="41"/>
      <c r="K380" s="41"/>
      <c r="L380" s="50"/>
      <c r="M380" s="41"/>
      <c r="N380" s="41"/>
      <c r="O380" s="41"/>
      <c r="P380" s="41"/>
      <c r="Q380" s="41"/>
      <c r="R380" s="41"/>
      <c r="S380" s="41"/>
      <c r="T380" s="41"/>
      <c r="U380" s="41"/>
      <c r="V380" s="41"/>
      <c r="W380" s="41"/>
      <c r="X380" s="41"/>
      <c r="Y380" s="41"/>
      <c r="Z380" s="41"/>
    </row>
    <row r="381" spans="1:26" ht="12.75" customHeight="1">
      <c r="A381" s="51"/>
      <c r="B381" s="41"/>
      <c r="C381" s="41"/>
      <c r="D381" s="41"/>
      <c r="E381" s="41"/>
      <c r="F381" s="41"/>
      <c r="G381" s="41"/>
      <c r="H381" s="41"/>
      <c r="I381" s="41"/>
      <c r="J381" s="41"/>
      <c r="K381" s="41"/>
      <c r="L381" s="50"/>
      <c r="M381" s="41"/>
      <c r="N381" s="41"/>
      <c r="O381" s="41"/>
      <c r="P381" s="41"/>
      <c r="Q381" s="41"/>
      <c r="R381" s="41"/>
      <c r="S381" s="41"/>
      <c r="T381" s="41"/>
      <c r="U381" s="41"/>
      <c r="V381" s="41"/>
      <c r="W381" s="41"/>
      <c r="X381" s="41"/>
      <c r="Y381" s="41"/>
      <c r="Z381" s="41"/>
    </row>
    <row r="382" spans="1:26" ht="12.75" customHeight="1">
      <c r="A382" s="51"/>
      <c r="B382" s="41"/>
      <c r="C382" s="41"/>
      <c r="D382" s="41"/>
      <c r="E382" s="41"/>
      <c r="F382" s="41"/>
      <c r="G382" s="41"/>
      <c r="H382" s="41"/>
      <c r="I382" s="41"/>
      <c r="J382" s="41"/>
      <c r="K382" s="41"/>
      <c r="L382" s="50"/>
      <c r="M382" s="41"/>
      <c r="N382" s="41"/>
      <c r="O382" s="41"/>
      <c r="P382" s="41"/>
      <c r="Q382" s="41"/>
      <c r="R382" s="41"/>
      <c r="S382" s="41"/>
      <c r="T382" s="41"/>
      <c r="U382" s="41"/>
      <c r="V382" s="41"/>
      <c r="W382" s="41"/>
      <c r="X382" s="41"/>
      <c r="Y382" s="41"/>
      <c r="Z382" s="41"/>
    </row>
    <row r="383" spans="1:26" ht="12.75" customHeight="1">
      <c r="A383" s="51"/>
      <c r="B383" s="41"/>
      <c r="C383" s="41"/>
      <c r="D383" s="41"/>
      <c r="E383" s="41"/>
      <c r="F383" s="41"/>
      <c r="G383" s="41"/>
      <c r="H383" s="41"/>
      <c r="I383" s="41"/>
      <c r="J383" s="41"/>
      <c r="K383" s="41"/>
      <c r="L383" s="50"/>
      <c r="M383" s="41"/>
      <c r="N383" s="41"/>
      <c r="O383" s="41"/>
      <c r="P383" s="41"/>
      <c r="Q383" s="41"/>
      <c r="R383" s="41"/>
      <c r="S383" s="41"/>
      <c r="T383" s="41"/>
      <c r="U383" s="41"/>
      <c r="V383" s="41"/>
      <c r="W383" s="41"/>
      <c r="X383" s="41"/>
      <c r="Y383" s="41"/>
      <c r="Z383" s="41"/>
    </row>
    <row r="384" spans="1:26" ht="12.75" customHeight="1">
      <c r="A384" s="51"/>
      <c r="B384" s="41"/>
      <c r="C384" s="41"/>
      <c r="D384" s="41"/>
      <c r="E384" s="41"/>
      <c r="F384" s="41"/>
      <c r="G384" s="41"/>
      <c r="H384" s="41"/>
      <c r="I384" s="41"/>
      <c r="J384" s="41"/>
      <c r="K384" s="41"/>
      <c r="L384" s="50"/>
      <c r="M384" s="41"/>
      <c r="N384" s="41"/>
      <c r="O384" s="41"/>
      <c r="P384" s="41"/>
      <c r="Q384" s="41"/>
      <c r="R384" s="41"/>
      <c r="S384" s="41"/>
      <c r="T384" s="41"/>
      <c r="U384" s="41"/>
      <c r="V384" s="41"/>
      <c r="W384" s="41"/>
      <c r="X384" s="41"/>
      <c r="Y384" s="41"/>
      <c r="Z384" s="41"/>
    </row>
    <row r="385" spans="1:26" ht="12.75" customHeight="1">
      <c r="A385" s="51"/>
      <c r="B385" s="41"/>
      <c r="C385" s="41"/>
      <c r="D385" s="41"/>
      <c r="E385" s="41"/>
      <c r="F385" s="41"/>
      <c r="G385" s="41"/>
      <c r="H385" s="41"/>
      <c r="I385" s="41"/>
      <c r="J385" s="41"/>
      <c r="K385" s="41"/>
      <c r="L385" s="50"/>
      <c r="M385" s="41"/>
      <c r="N385" s="41"/>
      <c r="O385" s="41"/>
      <c r="P385" s="41"/>
      <c r="Q385" s="41"/>
      <c r="R385" s="41"/>
      <c r="S385" s="41"/>
      <c r="T385" s="41"/>
      <c r="U385" s="41"/>
      <c r="V385" s="41"/>
      <c r="W385" s="41"/>
      <c r="X385" s="41"/>
      <c r="Y385" s="41"/>
      <c r="Z385" s="41"/>
    </row>
    <row r="386" spans="1:26" ht="12.75" customHeight="1">
      <c r="A386" s="51"/>
      <c r="B386" s="41"/>
      <c r="C386" s="41"/>
      <c r="D386" s="41"/>
      <c r="E386" s="41"/>
      <c r="F386" s="41"/>
      <c r="G386" s="41"/>
      <c r="H386" s="41"/>
      <c r="I386" s="41"/>
      <c r="J386" s="41"/>
      <c r="K386" s="41"/>
      <c r="L386" s="50"/>
      <c r="M386" s="41"/>
      <c r="N386" s="41"/>
      <c r="O386" s="41"/>
      <c r="P386" s="41"/>
      <c r="Q386" s="41"/>
      <c r="R386" s="41"/>
      <c r="S386" s="41"/>
      <c r="T386" s="41"/>
      <c r="U386" s="41"/>
      <c r="V386" s="41"/>
      <c r="W386" s="41"/>
      <c r="X386" s="41"/>
      <c r="Y386" s="41"/>
      <c r="Z386" s="41"/>
    </row>
    <row r="387" spans="1:26" ht="12.75" customHeight="1">
      <c r="A387" s="51"/>
      <c r="B387" s="41"/>
      <c r="C387" s="41"/>
      <c r="D387" s="41"/>
      <c r="E387" s="41"/>
      <c r="F387" s="41"/>
      <c r="G387" s="41"/>
      <c r="H387" s="41"/>
      <c r="I387" s="41"/>
      <c r="J387" s="41"/>
      <c r="K387" s="41"/>
      <c r="L387" s="50"/>
      <c r="M387" s="41"/>
      <c r="N387" s="41"/>
      <c r="O387" s="41"/>
      <c r="P387" s="41"/>
      <c r="Q387" s="41"/>
      <c r="R387" s="41"/>
      <c r="S387" s="41"/>
      <c r="T387" s="41"/>
      <c r="U387" s="41"/>
      <c r="V387" s="41"/>
      <c r="W387" s="41"/>
      <c r="X387" s="41"/>
      <c r="Y387" s="41"/>
      <c r="Z387" s="41"/>
    </row>
    <row r="388" spans="1:26" ht="12.75" customHeight="1">
      <c r="A388" s="51"/>
      <c r="B388" s="41"/>
      <c r="C388" s="41"/>
      <c r="D388" s="41"/>
      <c r="E388" s="41"/>
      <c r="F388" s="41"/>
      <c r="G388" s="41"/>
      <c r="H388" s="41"/>
      <c r="I388" s="41"/>
      <c r="J388" s="41"/>
      <c r="K388" s="41"/>
      <c r="L388" s="50"/>
      <c r="M388" s="41"/>
      <c r="N388" s="41"/>
      <c r="O388" s="41"/>
      <c r="P388" s="41"/>
      <c r="Q388" s="41"/>
      <c r="R388" s="41"/>
      <c r="S388" s="41"/>
      <c r="T388" s="41"/>
      <c r="U388" s="41"/>
      <c r="V388" s="41"/>
      <c r="W388" s="41"/>
      <c r="X388" s="41"/>
      <c r="Y388" s="41"/>
      <c r="Z388" s="41"/>
    </row>
    <row r="389" spans="1:26" ht="12.75" customHeight="1">
      <c r="A389" s="51"/>
      <c r="B389" s="41"/>
      <c r="C389" s="41"/>
      <c r="D389" s="41"/>
      <c r="E389" s="41"/>
      <c r="F389" s="41"/>
      <c r="G389" s="41"/>
      <c r="H389" s="41"/>
      <c r="I389" s="41"/>
      <c r="J389" s="41"/>
      <c r="K389" s="41"/>
      <c r="L389" s="50"/>
      <c r="M389" s="41"/>
      <c r="N389" s="41"/>
      <c r="O389" s="41"/>
      <c r="P389" s="41"/>
      <c r="Q389" s="41"/>
      <c r="R389" s="41"/>
      <c r="S389" s="41"/>
      <c r="T389" s="41"/>
      <c r="U389" s="41"/>
      <c r="V389" s="41"/>
      <c r="W389" s="41"/>
      <c r="X389" s="41"/>
      <c r="Y389" s="41"/>
      <c r="Z389" s="41"/>
    </row>
    <row r="390" spans="1:26" ht="12.75" customHeight="1">
      <c r="A390" s="51"/>
      <c r="B390" s="41"/>
      <c r="C390" s="41"/>
      <c r="D390" s="41"/>
      <c r="E390" s="41"/>
      <c r="F390" s="41"/>
      <c r="G390" s="41"/>
      <c r="H390" s="41"/>
      <c r="I390" s="41"/>
      <c r="J390" s="41"/>
      <c r="K390" s="41"/>
      <c r="L390" s="50"/>
      <c r="M390" s="41"/>
      <c r="N390" s="41"/>
      <c r="O390" s="41"/>
      <c r="P390" s="41"/>
      <c r="Q390" s="41"/>
      <c r="R390" s="41"/>
      <c r="S390" s="41"/>
      <c r="T390" s="41"/>
      <c r="U390" s="41"/>
      <c r="V390" s="41"/>
      <c r="W390" s="41"/>
      <c r="X390" s="41"/>
      <c r="Y390" s="41"/>
      <c r="Z390" s="41"/>
    </row>
    <row r="391" spans="1:26" ht="12.75" customHeight="1">
      <c r="A391" s="51"/>
      <c r="B391" s="41"/>
      <c r="C391" s="41"/>
      <c r="D391" s="41"/>
      <c r="E391" s="41"/>
      <c r="F391" s="41"/>
      <c r="G391" s="41"/>
      <c r="H391" s="41"/>
      <c r="I391" s="41"/>
      <c r="J391" s="41"/>
      <c r="K391" s="41"/>
      <c r="L391" s="50"/>
      <c r="M391" s="41"/>
      <c r="N391" s="41"/>
      <c r="O391" s="41"/>
      <c r="P391" s="41"/>
      <c r="Q391" s="41"/>
      <c r="R391" s="41"/>
      <c r="S391" s="41"/>
      <c r="T391" s="41"/>
      <c r="U391" s="41"/>
      <c r="V391" s="41"/>
      <c r="W391" s="41"/>
      <c r="X391" s="41"/>
      <c r="Y391" s="41"/>
      <c r="Z391" s="41"/>
    </row>
    <row r="392" spans="1:26" ht="12.75" customHeight="1">
      <c r="A392" s="51"/>
      <c r="B392" s="41"/>
      <c r="C392" s="41"/>
      <c r="D392" s="41"/>
      <c r="E392" s="41"/>
      <c r="F392" s="41"/>
      <c r="G392" s="41"/>
      <c r="H392" s="41"/>
      <c r="I392" s="41"/>
      <c r="J392" s="41"/>
      <c r="K392" s="41"/>
      <c r="L392" s="50"/>
      <c r="M392" s="41"/>
      <c r="N392" s="41"/>
      <c r="O392" s="41"/>
      <c r="P392" s="41"/>
      <c r="Q392" s="41"/>
      <c r="R392" s="41"/>
      <c r="S392" s="41"/>
      <c r="T392" s="41"/>
      <c r="U392" s="41"/>
      <c r="V392" s="41"/>
      <c r="W392" s="41"/>
      <c r="X392" s="41"/>
      <c r="Y392" s="41"/>
      <c r="Z392" s="41"/>
    </row>
    <row r="393" spans="1:26" ht="12.75" customHeight="1">
      <c r="A393" s="51"/>
      <c r="B393" s="41"/>
      <c r="C393" s="41"/>
      <c r="D393" s="41"/>
      <c r="E393" s="41"/>
      <c r="F393" s="41"/>
      <c r="G393" s="41"/>
      <c r="H393" s="41"/>
      <c r="I393" s="41"/>
      <c r="J393" s="41"/>
      <c r="K393" s="41"/>
      <c r="L393" s="50"/>
      <c r="M393" s="41"/>
      <c r="N393" s="41"/>
      <c r="O393" s="41"/>
      <c r="P393" s="41"/>
      <c r="Q393" s="41"/>
      <c r="R393" s="41"/>
      <c r="S393" s="41"/>
      <c r="T393" s="41"/>
      <c r="U393" s="41"/>
      <c r="V393" s="41"/>
      <c r="W393" s="41"/>
      <c r="X393" s="41"/>
      <c r="Y393" s="41"/>
      <c r="Z393" s="41"/>
    </row>
    <row r="394" spans="1:26" ht="12.75" customHeight="1">
      <c r="A394" s="51"/>
      <c r="B394" s="41"/>
      <c r="C394" s="41"/>
      <c r="D394" s="41"/>
      <c r="E394" s="41"/>
      <c r="F394" s="41"/>
      <c r="G394" s="41"/>
      <c r="H394" s="41"/>
      <c r="I394" s="41"/>
      <c r="J394" s="41"/>
      <c r="K394" s="41"/>
      <c r="L394" s="50"/>
      <c r="M394" s="41"/>
      <c r="N394" s="41"/>
      <c r="O394" s="41"/>
      <c r="P394" s="41"/>
      <c r="Q394" s="41"/>
      <c r="R394" s="41"/>
      <c r="S394" s="41"/>
      <c r="T394" s="41"/>
      <c r="U394" s="41"/>
      <c r="V394" s="41"/>
      <c r="W394" s="41"/>
      <c r="X394" s="41"/>
      <c r="Y394" s="41"/>
      <c r="Z394" s="41"/>
    </row>
    <row r="395" spans="1:26" ht="12.75" customHeight="1">
      <c r="A395" s="51"/>
      <c r="B395" s="41"/>
      <c r="C395" s="41"/>
      <c r="D395" s="41"/>
      <c r="E395" s="41"/>
      <c r="F395" s="41"/>
      <c r="G395" s="41"/>
      <c r="H395" s="41"/>
      <c r="I395" s="41"/>
      <c r="J395" s="41"/>
      <c r="K395" s="41"/>
      <c r="L395" s="50"/>
      <c r="M395" s="41"/>
      <c r="N395" s="41"/>
      <c r="O395" s="41"/>
      <c r="P395" s="41"/>
      <c r="Q395" s="41"/>
      <c r="R395" s="41"/>
      <c r="S395" s="41"/>
      <c r="T395" s="41"/>
      <c r="U395" s="41"/>
      <c r="V395" s="41"/>
      <c r="W395" s="41"/>
      <c r="X395" s="41"/>
      <c r="Y395" s="41"/>
      <c r="Z395" s="41"/>
    </row>
    <row r="396" spans="1:26" ht="12.75" customHeight="1">
      <c r="A396" s="51"/>
      <c r="B396" s="41"/>
      <c r="C396" s="41"/>
      <c r="D396" s="41"/>
      <c r="E396" s="41"/>
      <c r="F396" s="41"/>
      <c r="G396" s="41"/>
      <c r="H396" s="41"/>
      <c r="I396" s="41"/>
      <c r="J396" s="41"/>
      <c r="K396" s="41"/>
      <c r="L396" s="50"/>
      <c r="M396" s="41"/>
      <c r="N396" s="41"/>
      <c r="O396" s="41"/>
      <c r="P396" s="41"/>
      <c r="Q396" s="41"/>
      <c r="R396" s="41"/>
      <c r="S396" s="41"/>
      <c r="T396" s="41"/>
      <c r="U396" s="41"/>
      <c r="V396" s="41"/>
      <c r="W396" s="41"/>
      <c r="X396" s="41"/>
      <c r="Y396" s="41"/>
      <c r="Z396" s="41"/>
    </row>
    <row r="397" spans="1:26" ht="12.75" customHeight="1">
      <c r="A397" s="51"/>
      <c r="B397" s="41"/>
      <c r="C397" s="41"/>
      <c r="D397" s="41"/>
      <c r="E397" s="41"/>
      <c r="F397" s="41"/>
      <c r="G397" s="41"/>
      <c r="H397" s="41"/>
      <c r="I397" s="41"/>
      <c r="J397" s="41"/>
      <c r="K397" s="41"/>
      <c r="L397" s="50"/>
      <c r="M397" s="41"/>
      <c r="N397" s="41"/>
      <c r="O397" s="41"/>
      <c r="P397" s="41"/>
      <c r="Q397" s="41"/>
      <c r="R397" s="41"/>
      <c r="S397" s="41"/>
      <c r="T397" s="41"/>
      <c r="U397" s="41"/>
      <c r="V397" s="41"/>
      <c r="W397" s="41"/>
      <c r="X397" s="41"/>
      <c r="Y397" s="41"/>
      <c r="Z397" s="41"/>
    </row>
    <row r="398" spans="1:26" ht="12.75" customHeight="1">
      <c r="A398" s="51"/>
      <c r="B398" s="41"/>
      <c r="C398" s="41"/>
      <c r="D398" s="41"/>
      <c r="E398" s="41"/>
      <c r="F398" s="41"/>
      <c r="G398" s="41"/>
      <c r="H398" s="41"/>
      <c r="I398" s="41"/>
      <c r="J398" s="41"/>
      <c r="K398" s="41"/>
      <c r="L398" s="50"/>
      <c r="M398" s="41"/>
      <c r="N398" s="41"/>
      <c r="O398" s="41"/>
      <c r="P398" s="41"/>
      <c r="Q398" s="41"/>
      <c r="R398" s="41"/>
      <c r="S398" s="41"/>
      <c r="T398" s="41"/>
      <c r="U398" s="41"/>
      <c r="V398" s="41"/>
      <c r="W398" s="41"/>
      <c r="X398" s="41"/>
      <c r="Y398" s="41"/>
      <c r="Z398" s="41"/>
    </row>
    <row r="399" spans="1:26" ht="12.75" customHeight="1">
      <c r="A399" s="51"/>
      <c r="B399" s="41"/>
      <c r="C399" s="41"/>
      <c r="D399" s="41"/>
      <c r="E399" s="41"/>
      <c r="F399" s="41"/>
      <c r="G399" s="41"/>
      <c r="H399" s="41"/>
      <c r="I399" s="41"/>
      <c r="J399" s="41"/>
      <c r="K399" s="41"/>
      <c r="L399" s="50"/>
      <c r="M399" s="41"/>
      <c r="N399" s="41"/>
      <c r="O399" s="41"/>
      <c r="P399" s="41"/>
      <c r="Q399" s="41"/>
      <c r="R399" s="41"/>
      <c r="S399" s="41"/>
      <c r="T399" s="41"/>
      <c r="U399" s="41"/>
      <c r="V399" s="41"/>
      <c r="W399" s="41"/>
      <c r="X399" s="41"/>
      <c r="Y399" s="41"/>
      <c r="Z399" s="41"/>
    </row>
    <row r="400" spans="1:26" ht="12.75" customHeight="1">
      <c r="A400" s="51"/>
      <c r="B400" s="41"/>
      <c r="C400" s="41"/>
      <c r="D400" s="41"/>
      <c r="E400" s="41"/>
      <c r="F400" s="41"/>
      <c r="G400" s="41"/>
      <c r="H400" s="41"/>
      <c r="I400" s="41"/>
      <c r="J400" s="41"/>
      <c r="K400" s="41"/>
      <c r="L400" s="50"/>
      <c r="M400" s="41"/>
      <c r="N400" s="41"/>
      <c r="O400" s="41"/>
      <c r="P400" s="41"/>
      <c r="Q400" s="41"/>
      <c r="R400" s="41"/>
      <c r="S400" s="41"/>
      <c r="T400" s="41"/>
      <c r="U400" s="41"/>
      <c r="V400" s="41"/>
      <c r="W400" s="41"/>
      <c r="X400" s="41"/>
      <c r="Y400" s="41"/>
      <c r="Z400" s="41"/>
    </row>
    <row r="401" spans="1:26" ht="12.75" customHeight="1">
      <c r="A401" s="51"/>
      <c r="B401" s="41"/>
      <c r="C401" s="41"/>
      <c r="D401" s="41"/>
      <c r="E401" s="41"/>
      <c r="F401" s="41"/>
      <c r="G401" s="41"/>
      <c r="H401" s="41"/>
      <c r="I401" s="41"/>
      <c r="J401" s="41"/>
      <c r="K401" s="41"/>
      <c r="L401" s="50"/>
      <c r="M401" s="41"/>
      <c r="N401" s="41"/>
      <c r="O401" s="41"/>
      <c r="P401" s="41"/>
      <c r="Q401" s="41"/>
      <c r="R401" s="41"/>
      <c r="S401" s="41"/>
      <c r="T401" s="41"/>
      <c r="U401" s="41"/>
      <c r="V401" s="41"/>
      <c r="W401" s="41"/>
      <c r="X401" s="41"/>
      <c r="Y401" s="41"/>
      <c r="Z401" s="41"/>
    </row>
    <row r="402" spans="1:26" ht="12.75" customHeight="1">
      <c r="A402" s="51"/>
      <c r="B402" s="41"/>
      <c r="C402" s="41"/>
      <c r="D402" s="41"/>
      <c r="E402" s="41"/>
      <c r="F402" s="41"/>
      <c r="G402" s="41"/>
      <c r="H402" s="41"/>
      <c r="I402" s="41"/>
      <c r="J402" s="41"/>
      <c r="K402" s="41"/>
      <c r="L402" s="50"/>
      <c r="M402" s="41"/>
      <c r="N402" s="41"/>
      <c r="O402" s="41"/>
      <c r="P402" s="41"/>
      <c r="Q402" s="41"/>
      <c r="R402" s="41"/>
      <c r="S402" s="41"/>
      <c r="T402" s="41"/>
      <c r="U402" s="41"/>
      <c r="V402" s="41"/>
      <c r="W402" s="41"/>
      <c r="X402" s="41"/>
      <c r="Y402" s="41"/>
      <c r="Z402" s="41"/>
    </row>
    <row r="403" spans="1:26" ht="12.75" customHeight="1">
      <c r="A403" s="51"/>
      <c r="B403" s="41"/>
      <c r="C403" s="41"/>
      <c r="D403" s="41"/>
      <c r="E403" s="41"/>
      <c r="F403" s="41"/>
      <c r="G403" s="41"/>
      <c r="H403" s="41"/>
      <c r="I403" s="41"/>
      <c r="J403" s="41"/>
      <c r="K403" s="41"/>
      <c r="L403" s="50"/>
      <c r="M403" s="41"/>
      <c r="N403" s="41"/>
      <c r="O403" s="41"/>
      <c r="P403" s="41"/>
      <c r="Q403" s="41"/>
      <c r="R403" s="41"/>
      <c r="S403" s="41"/>
      <c r="T403" s="41"/>
      <c r="U403" s="41"/>
      <c r="V403" s="41"/>
      <c r="W403" s="41"/>
      <c r="X403" s="41"/>
      <c r="Y403" s="41"/>
      <c r="Z403" s="41"/>
    </row>
    <row r="404" spans="1:26" ht="12.75" customHeight="1">
      <c r="A404" s="51"/>
      <c r="B404" s="41"/>
      <c r="C404" s="41"/>
      <c r="D404" s="41"/>
      <c r="E404" s="41"/>
      <c r="F404" s="41"/>
      <c r="G404" s="41"/>
      <c r="H404" s="41"/>
      <c r="I404" s="41"/>
      <c r="J404" s="41"/>
      <c r="K404" s="41"/>
      <c r="L404" s="50"/>
      <c r="M404" s="41"/>
      <c r="N404" s="41"/>
      <c r="O404" s="41"/>
      <c r="P404" s="41"/>
      <c r="Q404" s="41"/>
      <c r="R404" s="41"/>
      <c r="S404" s="41"/>
      <c r="T404" s="41"/>
      <c r="U404" s="41"/>
      <c r="V404" s="41"/>
      <c r="W404" s="41"/>
      <c r="X404" s="41"/>
      <c r="Y404" s="41"/>
      <c r="Z404" s="41"/>
    </row>
    <row r="405" spans="1:26" ht="12.75" customHeight="1">
      <c r="A405" s="51"/>
      <c r="B405" s="41"/>
      <c r="C405" s="41"/>
      <c r="D405" s="41"/>
      <c r="E405" s="41"/>
      <c r="F405" s="41"/>
      <c r="G405" s="41"/>
      <c r="H405" s="41"/>
      <c r="I405" s="41"/>
      <c r="J405" s="41"/>
      <c r="K405" s="41"/>
      <c r="L405" s="50"/>
      <c r="M405" s="41"/>
      <c r="N405" s="41"/>
      <c r="O405" s="41"/>
      <c r="P405" s="41"/>
      <c r="Q405" s="41"/>
      <c r="R405" s="41"/>
      <c r="S405" s="41"/>
      <c r="T405" s="41"/>
      <c r="U405" s="41"/>
      <c r="V405" s="41"/>
      <c r="W405" s="41"/>
      <c r="X405" s="41"/>
      <c r="Y405" s="41"/>
      <c r="Z405" s="41"/>
    </row>
    <row r="406" spans="1:26" ht="12.75" customHeight="1">
      <c r="A406" s="51"/>
      <c r="B406" s="41"/>
      <c r="C406" s="41"/>
      <c r="D406" s="41"/>
      <c r="E406" s="41"/>
      <c r="F406" s="41"/>
      <c r="G406" s="41"/>
      <c r="H406" s="41"/>
      <c r="I406" s="41"/>
      <c r="J406" s="41"/>
      <c r="K406" s="41"/>
      <c r="L406" s="50"/>
      <c r="M406" s="41"/>
      <c r="N406" s="41"/>
      <c r="O406" s="41"/>
      <c r="P406" s="41"/>
      <c r="Q406" s="41"/>
      <c r="R406" s="41"/>
      <c r="S406" s="41"/>
      <c r="T406" s="41"/>
      <c r="U406" s="41"/>
      <c r="V406" s="41"/>
      <c r="W406" s="41"/>
      <c r="X406" s="41"/>
      <c r="Y406" s="41"/>
      <c r="Z406" s="41"/>
    </row>
    <row r="407" spans="1:26" ht="12.75" customHeight="1">
      <c r="A407" s="51"/>
      <c r="B407" s="41"/>
      <c r="C407" s="41"/>
      <c r="D407" s="41"/>
      <c r="E407" s="41"/>
      <c r="F407" s="41"/>
      <c r="G407" s="41"/>
      <c r="H407" s="41"/>
      <c r="I407" s="41"/>
      <c r="J407" s="41"/>
      <c r="K407" s="41"/>
      <c r="L407" s="50"/>
      <c r="M407" s="41"/>
      <c r="N407" s="41"/>
      <c r="O407" s="41"/>
      <c r="P407" s="41"/>
      <c r="Q407" s="41"/>
      <c r="R407" s="41"/>
      <c r="S407" s="41"/>
      <c r="T407" s="41"/>
      <c r="U407" s="41"/>
      <c r="V407" s="41"/>
      <c r="W407" s="41"/>
      <c r="X407" s="41"/>
      <c r="Y407" s="41"/>
      <c r="Z407" s="41"/>
    </row>
    <row r="408" spans="1:26" ht="12.75" customHeight="1">
      <c r="A408" s="51"/>
      <c r="B408" s="41"/>
      <c r="C408" s="41"/>
      <c r="D408" s="41"/>
      <c r="E408" s="41"/>
      <c r="F408" s="41"/>
      <c r="G408" s="41"/>
      <c r="H408" s="41"/>
      <c r="I408" s="41"/>
      <c r="J408" s="41"/>
      <c r="K408" s="41"/>
      <c r="L408" s="50"/>
      <c r="M408" s="41"/>
      <c r="N408" s="41"/>
      <c r="O408" s="41"/>
      <c r="P408" s="41"/>
      <c r="Q408" s="41"/>
      <c r="R408" s="41"/>
      <c r="S408" s="41"/>
      <c r="T408" s="41"/>
      <c r="U408" s="41"/>
      <c r="V408" s="41"/>
      <c r="W408" s="41"/>
      <c r="X408" s="41"/>
      <c r="Y408" s="41"/>
      <c r="Z408" s="41"/>
    </row>
    <row r="409" spans="1:26" ht="12.75" customHeight="1">
      <c r="A409" s="51"/>
      <c r="B409" s="41"/>
      <c r="C409" s="41"/>
      <c r="D409" s="41"/>
      <c r="E409" s="41"/>
      <c r="F409" s="41"/>
      <c r="G409" s="41"/>
      <c r="H409" s="41"/>
      <c r="I409" s="41"/>
      <c r="J409" s="41"/>
      <c r="K409" s="41"/>
      <c r="L409" s="50"/>
      <c r="M409" s="41"/>
      <c r="N409" s="41"/>
      <c r="O409" s="41"/>
      <c r="P409" s="41"/>
      <c r="Q409" s="41"/>
      <c r="R409" s="41"/>
      <c r="S409" s="41"/>
      <c r="T409" s="41"/>
      <c r="U409" s="41"/>
      <c r="V409" s="41"/>
      <c r="W409" s="41"/>
      <c r="X409" s="41"/>
      <c r="Y409" s="41"/>
      <c r="Z409" s="41"/>
    </row>
    <row r="410" spans="1:26" ht="12.75" customHeight="1">
      <c r="A410" s="51"/>
      <c r="B410" s="41"/>
      <c r="C410" s="41"/>
      <c r="D410" s="41"/>
      <c r="E410" s="41"/>
      <c r="F410" s="41"/>
      <c r="G410" s="41"/>
      <c r="H410" s="41"/>
      <c r="I410" s="41"/>
      <c r="J410" s="41"/>
      <c r="K410" s="41"/>
      <c r="L410" s="50"/>
      <c r="M410" s="41"/>
      <c r="N410" s="41"/>
      <c r="O410" s="41"/>
      <c r="P410" s="41"/>
      <c r="Q410" s="41"/>
      <c r="R410" s="41"/>
      <c r="S410" s="41"/>
      <c r="T410" s="41"/>
      <c r="U410" s="41"/>
      <c r="V410" s="41"/>
      <c r="W410" s="41"/>
      <c r="X410" s="41"/>
      <c r="Y410" s="41"/>
      <c r="Z410" s="41"/>
    </row>
    <row r="411" spans="1:26" ht="12.75" customHeight="1">
      <c r="A411" s="51"/>
      <c r="B411" s="41"/>
      <c r="C411" s="41"/>
      <c r="D411" s="41"/>
      <c r="E411" s="41"/>
      <c r="F411" s="41"/>
      <c r="G411" s="41"/>
      <c r="H411" s="41"/>
      <c r="I411" s="41"/>
      <c r="J411" s="41"/>
      <c r="K411" s="41"/>
      <c r="L411" s="50"/>
      <c r="M411" s="41"/>
      <c r="N411" s="41"/>
      <c r="O411" s="41"/>
      <c r="P411" s="41"/>
      <c r="Q411" s="41"/>
      <c r="R411" s="41"/>
      <c r="S411" s="41"/>
      <c r="T411" s="41"/>
      <c r="U411" s="41"/>
      <c r="V411" s="41"/>
      <c r="W411" s="41"/>
      <c r="X411" s="41"/>
      <c r="Y411" s="41"/>
      <c r="Z411" s="41"/>
    </row>
    <row r="412" spans="1:26" ht="12.75" customHeight="1">
      <c r="A412" s="51"/>
      <c r="B412" s="41"/>
      <c r="C412" s="41"/>
      <c r="D412" s="41"/>
      <c r="E412" s="41"/>
      <c r="F412" s="41"/>
      <c r="G412" s="41"/>
      <c r="H412" s="41"/>
      <c r="I412" s="41"/>
      <c r="J412" s="41"/>
      <c r="K412" s="41"/>
      <c r="L412" s="50"/>
      <c r="M412" s="41"/>
      <c r="N412" s="41"/>
      <c r="O412" s="41"/>
      <c r="P412" s="41"/>
      <c r="Q412" s="41"/>
      <c r="R412" s="41"/>
      <c r="S412" s="41"/>
      <c r="T412" s="41"/>
      <c r="U412" s="41"/>
      <c r="V412" s="41"/>
      <c r="W412" s="41"/>
      <c r="X412" s="41"/>
      <c r="Y412" s="41"/>
      <c r="Z412" s="41"/>
    </row>
    <row r="413" spans="1:26" ht="12.75" customHeight="1">
      <c r="A413" s="51"/>
      <c r="B413" s="41"/>
      <c r="C413" s="41"/>
      <c r="D413" s="41"/>
      <c r="E413" s="41"/>
      <c r="F413" s="41"/>
      <c r="G413" s="41"/>
      <c r="H413" s="41"/>
      <c r="I413" s="41"/>
      <c r="J413" s="41"/>
      <c r="K413" s="41"/>
      <c r="L413" s="50"/>
      <c r="M413" s="41"/>
      <c r="N413" s="41"/>
      <c r="O413" s="41"/>
      <c r="P413" s="41"/>
      <c r="Q413" s="41"/>
      <c r="R413" s="41"/>
      <c r="S413" s="41"/>
      <c r="T413" s="41"/>
      <c r="U413" s="41"/>
      <c r="V413" s="41"/>
      <c r="W413" s="41"/>
      <c r="X413" s="41"/>
      <c r="Y413" s="41"/>
      <c r="Z413" s="41"/>
    </row>
    <row r="414" spans="1:26" ht="12.75" customHeight="1">
      <c r="A414" s="51"/>
      <c r="B414" s="41"/>
      <c r="C414" s="41"/>
      <c r="D414" s="41"/>
      <c r="E414" s="41"/>
      <c r="F414" s="41"/>
      <c r="G414" s="41"/>
      <c r="H414" s="41"/>
      <c r="I414" s="41"/>
      <c r="J414" s="41"/>
      <c r="K414" s="41"/>
      <c r="L414" s="50"/>
      <c r="M414" s="41"/>
      <c r="N414" s="41"/>
      <c r="O414" s="41"/>
      <c r="P414" s="41"/>
      <c r="Q414" s="41"/>
      <c r="R414" s="41"/>
      <c r="S414" s="41"/>
      <c r="T414" s="41"/>
      <c r="U414" s="41"/>
      <c r="V414" s="41"/>
      <c r="W414" s="41"/>
      <c r="X414" s="41"/>
      <c r="Y414" s="41"/>
      <c r="Z414" s="41"/>
    </row>
    <row r="415" spans="1:26" ht="12.75" customHeight="1">
      <c r="A415" s="51"/>
      <c r="B415" s="41"/>
      <c r="C415" s="41"/>
      <c r="D415" s="41"/>
      <c r="E415" s="41"/>
      <c r="F415" s="41"/>
      <c r="G415" s="41"/>
      <c r="H415" s="41"/>
      <c r="I415" s="41"/>
      <c r="J415" s="41"/>
      <c r="K415" s="41"/>
      <c r="L415" s="50"/>
      <c r="M415" s="41"/>
      <c r="N415" s="41"/>
      <c r="O415" s="41"/>
      <c r="P415" s="41"/>
      <c r="Q415" s="41"/>
      <c r="R415" s="41"/>
      <c r="S415" s="41"/>
      <c r="T415" s="41"/>
      <c r="U415" s="41"/>
      <c r="V415" s="41"/>
      <c r="W415" s="41"/>
      <c r="X415" s="41"/>
      <c r="Y415" s="41"/>
      <c r="Z415" s="41"/>
    </row>
    <row r="416" spans="1:26" ht="12.75" customHeight="1">
      <c r="A416" s="51"/>
      <c r="B416" s="41"/>
      <c r="C416" s="41"/>
      <c r="D416" s="41"/>
      <c r="E416" s="41"/>
      <c r="F416" s="41"/>
      <c r="G416" s="41"/>
      <c r="H416" s="41"/>
      <c r="I416" s="41"/>
      <c r="J416" s="41"/>
      <c r="K416" s="41"/>
      <c r="L416" s="50"/>
      <c r="M416" s="41"/>
      <c r="N416" s="41"/>
      <c r="O416" s="41"/>
      <c r="P416" s="41"/>
      <c r="Q416" s="41"/>
      <c r="R416" s="41"/>
      <c r="S416" s="41"/>
      <c r="T416" s="41"/>
      <c r="U416" s="41"/>
      <c r="V416" s="41"/>
      <c r="W416" s="41"/>
      <c r="X416" s="41"/>
      <c r="Y416" s="41"/>
      <c r="Z416" s="41"/>
    </row>
    <row r="417" spans="1:26" ht="12.75" customHeight="1">
      <c r="A417" s="51"/>
      <c r="B417" s="41"/>
      <c r="C417" s="41"/>
      <c r="D417" s="41"/>
      <c r="E417" s="41"/>
      <c r="F417" s="41"/>
      <c r="G417" s="41"/>
      <c r="H417" s="41"/>
      <c r="I417" s="41"/>
      <c r="J417" s="41"/>
      <c r="K417" s="41"/>
      <c r="L417" s="50"/>
      <c r="M417" s="41"/>
      <c r="N417" s="41"/>
      <c r="O417" s="41"/>
      <c r="P417" s="41"/>
      <c r="Q417" s="41"/>
      <c r="R417" s="41"/>
      <c r="S417" s="41"/>
      <c r="T417" s="41"/>
      <c r="U417" s="41"/>
      <c r="V417" s="41"/>
      <c r="W417" s="41"/>
      <c r="X417" s="41"/>
      <c r="Y417" s="41"/>
      <c r="Z417" s="41"/>
    </row>
    <row r="418" spans="1:26" ht="12.75" customHeight="1">
      <c r="A418" s="51"/>
      <c r="B418" s="41"/>
      <c r="C418" s="41"/>
      <c r="D418" s="41"/>
      <c r="E418" s="41"/>
      <c r="F418" s="41"/>
      <c r="G418" s="41"/>
      <c r="H418" s="41"/>
      <c r="I418" s="41"/>
      <c r="J418" s="41"/>
      <c r="K418" s="41"/>
      <c r="L418" s="50"/>
      <c r="M418" s="41"/>
      <c r="N418" s="41"/>
      <c r="O418" s="41"/>
      <c r="P418" s="41"/>
      <c r="Q418" s="41"/>
      <c r="R418" s="41"/>
      <c r="S418" s="41"/>
      <c r="T418" s="41"/>
      <c r="U418" s="41"/>
      <c r="V418" s="41"/>
      <c r="W418" s="41"/>
      <c r="X418" s="41"/>
      <c r="Y418" s="41"/>
      <c r="Z418" s="41"/>
    </row>
    <row r="419" spans="1:26" ht="12.75" customHeight="1">
      <c r="A419" s="51"/>
      <c r="B419" s="41"/>
      <c r="C419" s="41"/>
      <c r="D419" s="41"/>
      <c r="E419" s="41"/>
      <c r="F419" s="41"/>
      <c r="G419" s="41"/>
      <c r="H419" s="41"/>
      <c r="I419" s="41"/>
      <c r="J419" s="41"/>
      <c r="K419" s="41"/>
      <c r="L419" s="50"/>
      <c r="M419" s="41"/>
      <c r="N419" s="41"/>
      <c r="O419" s="41"/>
      <c r="P419" s="41"/>
      <c r="Q419" s="41"/>
      <c r="R419" s="41"/>
      <c r="S419" s="41"/>
      <c r="T419" s="41"/>
      <c r="U419" s="41"/>
      <c r="V419" s="41"/>
      <c r="W419" s="41"/>
      <c r="X419" s="41"/>
      <c r="Y419" s="41"/>
      <c r="Z419" s="41"/>
    </row>
    <row r="420" spans="1:26" ht="12.75" customHeight="1">
      <c r="A420" s="51"/>
      <c r="B420" s="41"/>
      <c r="C420" s="41"/>
      <c r="D420" s="41"/>
      <c r="E420" s="41"/>
      <c r="F420" s="41"/>
      <c r="G420" s="41"/>
      <c r="H420" s="41"/>
      <c r="I420" s="41"/>
      <c r="J420" s="41"/>
      <c r="K420" s="41"/>
      <c r="L420" s="50"/>
      <c r="M420" s="41"/>
      <c r="N420" s="41"/>
      <c r="O420" s="41"/>
      <c r="P420" s="41"/>
      <c r="Q420" s="41"/>
      <c r="R420" s="41"/>
      <c r="S420" s="41"/>
      <c r="T420" s="41"/>
      <c r="U420" s="41"/>
      <c r="V420" s="41"/>
      <c r="W420" s="41"/>
      <c r="X420" s="41"/>
      <c r="Y420" s="41"/>
      <c r="Z420" s="41"/>
    </row>
    <row r="421" spans="1:26" ht="12.75" customHeight="1">
      <c r="A421" s="51"/>
      <c r="B421" s="41"/>
      <c r="C421" s="41"/>
      <c r="D421" s="41"/>
      <c r="E421" s="41"/>
      <c r="F421" s="41"/>
      <c r="G421" s="41"/>
      <c r="H421" s="41"/>
      <c r="I421" s="41"/>
      <c r="J421" s="41"/>
      <c r="K421" s="41"/>
      <c r="L421" s="50"/>
      <c r="M421" s="41"/>
      <c r="N421" s="41"/>
      <c r="O421" s="41"/>
      <c r="P421" s="41"/>
      <c r="Q421" s="41"/>
      <c r="R421" s="41"/>
      <c r="S421" s="41"/>
      <c r="T421" s="41"/>
      <c r="U421" s="41"/>
      <c r="V421" s="41"/>
      <c r="W421" s="41"/>
      <c r="X421" s="41"/>
      <c r="Y421" s="41"/>
      <c r="Z421" s="41"/>
    </row>
    <row r="422" spans="1:26" ht="12.75" customHeight="1">
      <c r="A422" s="51"/>
      <c r="B422" s="41"/>
      <c r="C422" s="41"/>
      <c r="D422" s="41"/>
      <c r="E422" s="41"/>
      <c r="F422" s="41"/>
      <c r="G422" s="41"/>
      <c r="H422" s="41"/>
      <c r="I422" s="41"/>
      <c r="J422" s="41"/>
      <c r="K422" s="41"/>
      <c r="L422" s="50"/>
      <c r="M422" s="41"/>
      <c r="N422" s="41"/>
      <c r="O422" s="41"/>
      <c r="P422" s="41"/>
      <c r="Q422" s="41"/>
      <c r="R422" s="41"/>
      <c r="S422" s="41"/>
      <c r="T422" s="41"/>
      <c r="U422" s="41"/>
      <c r="V422" s="41"/>
      <c r="W422" s="41"/>
      <c r="X422" s="41"/>
      <c r="Y422" s="41"/>
      <c r="Z422" s="41"/>
    </row>
    <row r="423" spans="1:26" ht="12.75" customHeight="1">
      <c r="A423" s="51"/>
      <c r="B423" s="41"/>
      <c r="C423" s="41"/>
      <c r="D423" s="41"/>
      <c r="E423" s="41"/>
      <c r="F423" s="41"/>
      <c r="G423" s="41"/>
      <c r="H423" s="41"/>
      <c r="I423" s="41"/>
      <c r="J423" s="41"/>
      <c r="K423" s="41"/>
      <c r="L423" s="50"/>
      <c r="M423" s="41"/>
      <c r="N423" s="41"/>
      <c r="O423" s="41"/>
      <c r="P423" s="41"/>
      <c r="Q423" s="41"/>
      <c r="R423" s="41"/>
      <c r="S423" s="41"/>
      <c r="T423" s="41"/>
      <c r="U423" s="41"/>
      <c r="V423" s="41"/>
      <c r="W423" s="41"/>
      <c r="X423" s="41"/>
      <c r="Y423" s="41"/>
      <c r="Z423" s="41"/>
    </row>
    <row r="424" spans="1:26" ht="12.75" customHeight="1">
      <c r="A424" s="51"/>
      <c r="B424" s="41"/>
      <c r="C424" s="41"/>
      <c r="D424" s="41"/>
      <c r="E424" s="41"/>
      <c r="F424" s="41"/>
      <c r="G424" s="41"/>
      <c r="H424" s="41"/>
      <c r="I424" s="41"/>
      <c r="J424" s="41"/>
      <c r="K424" s="41"/>
      <c r="L424" s="50"/>
      <c r="M424" s="41"/>
      <c r="N424" s="41"/>
      <c r="O424" s="41"/>
      <c r="P424" s="41"/>
      <c r="Q424" s="41"/>
      <c r="R424" s="41"/>
      <c r="S424" s="41"/>
      <c r="T424" s="41"/>
      <c r="U424" s="41"/>
      <c r="V424" s="41"/>
      <c r="W424" s="41"/>
      <c r="X424" s="41"/>
      <c r="Y424" s="41"/>
      <c r="Z424" s="41"/>
    </row>
    <row r="425" spans="1:26" ht="12.75" customHeight="1">
      <c r="A425" s="51"/>
      <c r="B425" s="41"/>
      <c r="C425" s="41"/>
      <c r="D425" s="41"/>
      <c r="E425" s="41"/>
      <c r="F425" s="41"/>
      <c r="G425" s="41"/>
      <c r="H425" s="41"/>
      <c r="I425" s="41"/>
      <c r="J425" s="41"/>
      <c r="K425" s="41"/>
      <c r="L425" s="50"/>
      <c r="M425" s="41"/>
      <c r="N425" s="41"/>
      <c r="O425" s="41"/>
      <c r="P425" s="41"/>
      <c r="Q425" s="41"/>
      <c r="R425" s="41"/>
      <c r="S425" s="41"/>
      <c r="T425" s="41"/>
      <c r="U425" s="41"/>
      <c r="V425" s="41"/>
      <c r="W425" s="41"/>
      <c r="X425" s="41"/>
      <c r="Y425" s="41"/>
      <c r="Z425" s="41"/>
    </row>
    <row r="426" spans="1:26" ht="12.75" customHeight="1">
      <c r="A426" s="51"/>
      <c r="B426" s="41"/>
      <c r="C426" s="41"/>
      <c r="D426" s="41"/>
      <c r="E426" s="41"/>
      <c r="F426" s="41"/>
      <c r="G426" s="41"/>
      <c r="H426" s="41"/>
      <c r="I426" s="41"/>
      <c r="J426" s="41"/>
      <c r="K426" s="41"/>
      <c r="L426" s="50"/>
      <c r="M426" s="41"/>
      <c r="N426" s="41"/>
      <c r="O426" s="41"/>
      <c r="P426" s="41"/>
      <c r="Q426" s="41"/>
      <c r="R426" s="41"/>
      <c r="S426" s="41"/>
      <c r="T426" s="41"/>
      <c r="U426" s="41"/>
      <c r="V426" s="41"/>
      <c r="W426" s="41"/>
      <c r="X426" s="41"/>
      <c r="Y426" s="41"/>
      <c r="Z426" s="41"/>
    </row>
    <row r="427" spans="1:26" ht="12.75" customHeight="1">
      <c r="A427" s="51"/>
      <c r="B427" s="41"/>
      <c r="C427" s="41"/>
      <c r="D427" s="41"/>
      <c r="E427" s="41"/>
      <c r="F427" s="41"/>
      <c r="G427" s="41"/>
      <c r="H427" s="41"/>
      <c r="I427" s="41"/>
      <c r="J427" s="41"/>
      <c r="K427" s="41"/>
      <c r="L427" s="50"/>
      <c r="M427" s="41"/>
      <c r="N427" s="41"/>
      <c r="O427" s="41"/>
      <c r="P427" s="41"/>
      <c r="Q427" s="41"/>
      <c r="R427" s="41"/>
      <c r="S427" s="41"/>
      <c r="T427" s="41"/>
      <c r="U427" s="41"/>
      <c r="V427" s="41"/>
      <c r="W427" s="41"/>
      <c r="X427" s="41"/>
      <c r="Y427" s="41"/>
      <c r="Z427" s="41"/>
    </row>
    <row r="428" spans="1:26" ht="12.75" customHeight="1">
      <c r="A428" s="51"/>
      <c r="B428" s="41"/>
      <c r="C428" s="41"/>
      <c r="D428" s="41"/>
      <c r="E428" s="41"/>
      <c r="F428" s="41"/>
      <c r="G428" s="41"/>
      <c r="H428" s="41"/>
      <c r="I428" s="41"/>
      <c r="J428" s="41"/>
      <c r="K428" s="41"/>
      <c r="L428" s="50"/>
      <c r="M428" s="41"/>
      <c r="N428" s="41"/>
      <c r="O428" s="41"/>
      <c r="P428" s="41"/>
      <c r="Q428" s="41"/>
      <c r="R428" s="41"/>
      <c r="S428" s="41"/>
      <c r="T428" s="41"/>
      <c r="U428" s="41"/>
      <c r="V428" s="41"/>
      <c r="W428" s="41"/>
      <c r="X428" s="41"/>
      <c r="Y428" s="41"/>
      <c r="Z428" s="41"/>
    </row>
    <row r="429" spans="1:26" ht="12.75" customHeight="1">
      <c r="A429" s="51"/>
      <c r="B429" s="41"/>
      <c r="C429" s="41"/>
      <c r="D429" s="41"/>
      <c r="E429" s="41"/>
      <c r="F429" s="41"/>
      <c r="G429" s="41"/>
      <c r="H429" s="41"/>
      <c r="I429" s="41"/>
      <c r="J429" s="41"/>
      <c r="K429" s="41"/>
      <c r="L429" s="50"/>
      <c r="M429" s="41"/>
      <c r="N429" s="41"/>
      <c r="O429" s="41"/>
      <c r="P429" s="41"/>
      <c r="Q429" s="41"/>
      <c r="R429" s="41"/>
      <c r="S429" s="41"/>
      <c r="T429" s="41"/>
      <c r="U429" s="41"/>
      <c r="V429" s="41"/>
      <c r="W429" s="41"/>
      <c r="X429" s="41"/>
      <c r="Y429" s="41"/>
      <c r="Z429" s="41"/>
    </row>
    <row r="430" spans="1:26" ht="12.75" customHeight="1">
      <c r="A430" s="51"/>
      <c r="B430" s="41"/>
      <c r="C430" s="41"/>
      <c r="D430" s="41"/>
      <c r="E430" s="41"/>
      <c r="F430" s="41"/>
      <c r="G430" s="41"/>
      <c r="H430" s="41"/>
      <c r="I430" s="41"/>
      <c r="J430" s="41"/>
      <c r="K430" s="41"/>
      <c r="L430" s="50"/>
      <c r="M430" s="41"/>
      <c r="N430" s="41"/>
      <c r="O430" s="41"/>
      <c r="P430" s="41"/>
      <c r="Q430" s="41"/>
      <c r="R430" s="41"/>
      <c r="S430" s="41"/>
      <c r="T430" s="41"/>
      <c r="U430" s="41"/>
      <c r="V430" s="41"/>
      <c r="W430" s="41"/>
      <c r="X430" s="41"/>
      <c r="Y430" s="41"/>
      <c r="Z430" s="41"/>
    </row>
    <row r="431" spans="1:26" ht="12.75" customHeight="1">
      <c r="A431" s="51"/>
      <c r="B431" s="41"/>
      <c r="C431" s="41"/>
      <c r="D431" s="41"/>
      <c r="E431" s="41"/>
      <c r="F431" s="41"/>
      <c r="G431" s="41"/>
      <c r="H431" s="41"/>
      <c r="I431" s="41"/>
      <c r="J431" s="41"/>
      <c r="K431" s="41"/>
      <c r="L431" s="50"/>
      <c r="M431" s="41"/>
      <c r="N431" s="41"/>
      <c r="O431" s="41"/>
      <c r="P431" s="41"/>
      <c r="Q431" s="41"/>
      <c r="R431" s="41"/>
      <c r="S431" s="41"/>
      <c r="T431" s="41"/>
      <c r="U431" s="41"/>
      <c r="V431" s="41"/>
      <c r="W431" s="41"/>
      <c r="X431" s="41"/>
      <c r="Y431" s="41"/>
      <c r="Z431" s="41"/>
    </row>
    <row r="432" spans="1:26" ht="12.75" customHeight="1">
      <c r="A432" s="51"/>
      <c r="B432" s="41"/>
      <c r="C432" s="41"/>
      <c r="D432" s="41"/>
      <c r="E432" s="41"/>
      <c r="F432" s="41"/>
      <c r="G432" s="41"/>
      <c r="H432" s="41"/>
      <c r="I432" s="41"/>
      <c r="J432" s="41"/>
      <c r="K432" s="41"/>
      <c r="L432" s="50"/>
      <c r="M432" s="41"/>
      <c r="N432" s="41"/>
      <c r="O432" s="41"/>
      <c r="P432" s="41"/>
      <c r="Q432" s="41"/>
      <c r="R432" s="41"/>
      <c r="S432" s="41"/>
      <c r="T432" s="41"/>
      <c r="U432" s="41"/>
      <c r="V432" s="41"/>
      <c r="W432" s="41"/>
      <c r="X432" s="41"/>
      <c r="Y432" s="41"/>
      <c r="Z432" s="41"/>
    </row>
    <row r="433" spans="1:26" ht="12.75" customHeight="1">
      <c r="A433" s="51"/>
      <c r="B433" s="41"/>
      <c r="C433" s="41"/>
      <c r="D433" s="41"/>
      <c r="E433" s="41"/>
      <c r="F433" s="41"/>
      <c r="G433" s="41"/>
      <c r="H433" s="41"/>
      <c r="I433" s="41"/>
      <c r="J433" s="41"/>
      <c r="K433" s="41"/>
      <c r="L433" s="50"/>
      <c r="M433" s="41"/>
      <c r="N433" s="41"/>
      <c r="O433" s="41"/>
      <c r="P433" s="41"/>
      <c r="Q433" s="41"/>
      <c r="R433" s="41"/>
      <c r="S433" s="41"/>
      <c r="T433" s="41"/>
      <c r="U433" s="41"/>
      <c r="V433" s="41"/>
      <c r="W433" s="41"/>
      <c r="X433" s="41"/>
      <c r="Y433" s="41"/>
      <c r="Z433" s="41"/>
    </row>
    <row r="434" spans="1:26" ht="12.75" customHeight="1">
      <c r="A434" s="51"/>
      <c r="B434" s="41"/>
      <c r="C434" s="41"/>
      <c r="D434" s="41"/>
      <c r="E434" s="41"/>
      <c r="F434" s="41"/>
      <c r="G434" s="41"/>
      <c r="H434" s="41"/>
      <c r="I434" s="41"/>
      <c r="J434" s="41"/>
      <c r="K434" s="41"/>
      <c r="L434" s="50"/>
      <c r="M434" s="41"/>
      <c r="N434" s="41"/>
      <c r="O434" s="41"/>
      <c r="P434" s="41"/>
      <c r="Q434" s="41"/>
      <c r="R434" s="41"/>
      <c r="S434" s="41"/>
      <c r="T434" s="41"/>
      <c r="U434" s="41"/>
      <c r="V434" s="41"/>
      <c r="W434" s="41"/>
      <c r="X434" s="41"/>
      <c r="Y434" s="41"/>
      <c r="Z434" s="41"/>
    </row>
    <row r="435" spans="1:26" ht="12.75" customHeight="1">
      <c r="A435" s="51"/>
      <c r="B435" s="41"/>
      <c r="C435" s="41"/>
      <c r="D435" s="41"/>
      <c r="E435" s="41"/>
      <c r="F435" s="41"/>
      <c r="G435" s="41"/>
      <c r="H435" s="41"/>
      <c r="I435" s="41"/>
      <c r="J435" s="41"/>
      <c r="K435" s="41"/>
      <c r="L435" s="50"/>
      <c r="M435" s="41"/>
      <c r="N435" s="41"/>
      <c r="O435" s="41"/>
      <c r="P435" s="41"/>
      <c r="Q435" s="41"/>
      <c r="R435" s="41"/>
      <c r="S435" s="41"/>
      <c r="T435" s="41"/>
      <c r="U435" s="41"/>
      <c r="V435" s="41"/>
      <c r="W435" s="41"/>
      <c r="X435" s="41"/>
      <c r="Y435" s="41"/>
      <c r="Z435" s="41"/>
    </row>
    <row r="436" spans="1:26" ht="12.75" customHeight="1">
      <c r="A436" s="51"/>
      <c r="B436" s="41"/>
      <c r="C436" s="41"/>
      <c r="D436" s="41"/>
      <c r="E436" s="41"/>
      <c r="F436" s="41"/>
      <c r="G436" s="41"/>
      <c r="H436" s="41"/>
      <c r="I436" s="41"/>
      <c r="J436" s="41"/>
      <c r="K436" s="41"/>
      <c r="L436" s="50"/>
      <c r="M436" s="41"/>
      <c r="N436" s="41"/>
      <c r="O436" s="41"/>
      <c r="P436" s="41"/>
      <c r="Q436" s="41"/>
      <c r="R436" s="41"/>
      <c r="S436" s="41"/>
      <c r="T436" s="41"/>
      <c r="U436" s="41"/>
      <c r="V436" s="41"/>
      <c r="W436" s="41"/>
      <c r="X436" s="41"/>
      <c r="Y436" s="41"/>
      <c r="Z436" s="41"/>
    </row>
    <row r="437" spans="1:26" ht="12.75" customHeight="1">
      <c r="A437" s="51"/>
      <c r="B437" s="41"/>
      <c r="C437" s="41"/>
      <c r="D437" s="41"/>
      <c r="E437" s="41"/>
      <c r="F437" s="41"/>
      <c r="G437" s="41"/>
      <c r="H437" s="41"/>
      <c r="I437" s="41"/>
      <c r="J437" s="41"/>
      <c r="K437" s="41"/>
      <c r="L437" s="50"/>
      <c r="M437" s="41"/>
      <c r="N437" s="41"/>
      <c r="O437" s="41"/>
      <c r="P437" s="41"/>
      <c r="Q437" s="41"/>
      <c r="R437" s="41"/>
      <c r="S437" s="41"/>
      <c r="T437" s="41"/>
      <c r="U437" s="41"/>
      <c r="V437" s="41"/>
      <c r="W437" s="41"/>
      <c r="X437" s="41"/>
      <c r="Y437" s="41"/>
      <c r="Z437" s="41"/>
    </row>
    <row r="438" spans="1:26" ht="12.75" customHeight="1">
      <c r="A438" s="51"/>
      <c r="B438" s="41"/>
      <c r="C438" s="41"/>
      <c r="D438" s="41"/>
      <c r="E438" s="41"/>
      <c r="F438" s="41"/>
      <c r="G438" s="41"/>
      <c r="H438" s="41"/>
      <c r="I438" s="41"/>
      <c r="J438" s="41"/>
      <c r="K438" s="41"/>
      <c r="L438" s="50"/>
      <c r="M438" s="41"/>
      <c r="N438" s="41"/>
      <c r="O438" s="41"/>
      <c r="P438" s="41"/>
      <c r="Q438" s="41"/>
      <c r="R438" s="41"/>
      <c r="S438" s="41"/>
      <c r="T438" s="41"/>
      <c r="U438" s="41"/>
      <c r="V438" s="41"/>
      <c r="W438" s="41"/>
      <c r="X438" s="41"/>
      <c r="Y438" s="41"/>
      <c r="Z438" s="41"/>
    </row>
    <row r="439" spans="1:26" ht="12.75" customHeight="1">
      <c r="A439" s="51"/>
      <c r="B439" s="41"/>
      <c r="C439" s="41"/>
      <c r="D439" s="41"/>
      <c r="E439" s="41"/>
      <c r="F439" s="41"/>
      <c r="G439" s="41"/>
      <c r="H439" s="41"/>
      <c r="I439" s="41"/>
      <c r="J439" s="41"/>
      <c r="K439" s="41"/>
      <c r="L439" s="50"/>
      <c r="M439" s="41"/>
      <c r="N439" s="41"/>
      <c r="O439" s="41"/>
      <c r="P439" s="41"/>
      <c r="Q439" s="41"/>
      <c r="R439" s="41"/>
      <c r="S439" s="41"/>
      <c r="T439" s="41"/>
      <c r="U439" s="41"/>
      <c r="V439" s="41"/>
      <c r="W439" s="41"/>
      <c r="X439" s="41"/>
      <c r="Y439" s="41"/>
      <c r="Z439" s="41"/>
    </row>
    <row r="440" spans="1:26" ht="12.75" customHeight="1">
      <c r="A440" s="51"/>
      <c r="B440" s="41"/>
      <c r="C440" s="41"/>
      <c r="D440" s="41"/>
      <c r="E440" s="41"/>
      <c r="F440" s="41"/>
      <c r="G440" s="41"/>
      <c r="H440" s="41"/>
      <c r="I440" s="41"/>
      <c r="J440" s="41"/>
      <c r="K440" s="41"/>
      <c r="L440" s="50"/>
      <c r="M440" s="41"/>
      <c r="N440" s="41"/>
      <c r="O440" s="41"/>
      <c r="P440" s="41"/>
      <c r="Q440" s="41"/>
      <c r="R440" s="41"/>
      <c r="S440" s="41"/>
      <c r="T440" s="41"/>
      <c r="U440" s="41"/>
      <c r="V440" s="41"/>
      <c r="W440" s="41"/>
      <c r="X440" s="41"/>
      <c r="Y440" s="41"/>
      <c r="Z440" s="41"/>
    </row>
    <row r="441" spans="1:26" ht="12.75" customHeight="1">
      <c r="A441" s="51"/>
      <c r="B441" s="41"/>
      <c r="C441" s="41"/>
      <c r="D441" s="41"/>
      <c r="E441" s="41"/>
      <c r="F441" s="41"/>
      <c r="G441" s="41"/>
      <c r="H441" s="41"/>
      <c r="I441" s="41"/>
      <c r="J441" s="41"/>
      <c r="K441" s="41"/>
      <c r="L441" s="50"/>
      <c r="M441" s="41"/>
      <c r="N441" s="41"/>
      <c r="O441" s="41"/>
      <c r="P441" s="41"/>
      <c r="Q441" s="41"/>
      <c r="R441" s="41"/>
      <c r="S441" s="41"/>
      <c r="T441" s="41"/>
      <c r="U441" s="41"/>
      <c r="V441" s="41"/>
      <c r="W441" s="41"/>
      <c r="X441" s="41"/>
      <c r="Y441" s="41"/>
      <c r="Z441" s="41"/>
    </row>
    <row r="442" spans="1:26" ht="12.75" customHeight="1">
      <c r="A442" s="51"/>
      <c r="B442" s="41"/>
      <c r="C442" s="41"/>
      <c r="D442" s="41"/>
      <c r="E442" s="41"/>
      <c r="F442" s="41"/>
      <c r="G442" s="41"/>
      <c r="H442" s="41"/>
      <c r="I442" s="41"/>
      <c r="J442" s="41"/>
      <c r="K442" s="41"/>
      <c r="L442" s="50"/>
      <c r="M442" s="41"/>
      <c r="N442" s="41"/>
      <c r="O442" s="41"/>
      <c r="P442" s="41"/>
      <c r="Q442" s="41"/>
      <c r="R442" s="41"/>
      <c r="S442" s="41"/>
      <c r="T442" s="41"/>
      <c r="U442" s="41"/>
      <c r="V442" s="41"/>
      <c r="W442" s="41"/>
      <c r="X442" s="41"/>
      <c r="Y442" s="41"/>
      <c r="Z442" s="41"/>
    </row>
    <row r="443" spans="1:26" ht="12.75" customHeight="1">
      <c r="A443" s="51"/>
      <c r="B443" s="41"/>
      <c r="C443" s="41"/>
      <c r="D443" s="41"/>
      <c r="E443" s="41"/>
      <c r="F443" s="41"/>
      <c r="G443" s="41"/>
      <c r="H443" s="41"/>
      <c r="I443" s="41"/>
      <c r="J443" s="41"/>
      <c r="K443" s="41"/>
      <c r="L443" s="50"/>
      <c r="M443" s="41"/>
      <c r="N443" s="41"/>
      <c r="O443" s="41"/>
      <c r="P443" s="41"/>
      <c r="Q443" s="41"/>
      <c r="R443" s="41"/>
      <c r="S443" s="41"/>
      <c r="T443" s="41"/>
      <c r="U443" s="41"/>
      <c r="V443" s="41"/>
      <c r="W443" s="41"/>
      <c r="X443" s="41"/>
      <c r="Y443" s="41"/>
      <c r="Z443" s="41"/>
    </row>
    <row r="444" spans="1:26" ht="12.75" customHeight="1">
      <c r="A444" s="51"/>
      <c r="B444" s="41"/>
      <c r="C444" s="41"/>
      <c r="D444" s="41"/>
      <c r="E444" s="41"/>
      <c r="F444" s="41"/>
      <c r="G444" s="41"/>
      <c r="H444" s="41"/>
      <c r="I444" s="41"/>
      <c r="J444" s="41"/>
      <c r="K444" s="41"/>
      <c r="L444" s="50"/>
      <c r="M444" s="41"/>
      <c r="N444" s="41"/>
      <c r="O444" s="41"/>
      <c r="P444" s="41"/>
      <c r="Q444" s="41"/>
      <c r="R444" s="41"/>
      <c r="S444" s="41"/>
      <c r="T444" s="41"/>
      <c r="U444" s="41"/>
      <c r="V444" s="41"/>
      <c r="W444" s="41"/>
      <c r="X444" s="41"/>
      <c r="Y444" s="41"/>
      <c r="Z444" s="41"/>
    </row>
    <row r="445" spans="1:26" ht="12.75" customHeight="1">
      <c r="A445" s="51"/>
      <c r="B445" s="41"/>
      <c r="C445" s="41"/>
      <c r="D445" s="41"/>
      <c r="E445" s="41"/>
      <c r="F445" s="41"/>
      <c r="G445" s="41"/>
      <c r="H445" s="41"/>
      <c r="I445" s="41"/>
      <c r="J445" s="41"/>
      <c r="K445" s="41"/>
      <c r="L445" s="50"/>
      <c r="M445" s="41"/>
      <c r="N445" s="41"/>
      <c r="O445" s="41"/>
      <c r="P445" s="41"/>
      <c r="Q445" s="41"/>
      <c r="R445" s="41"/>
      <c r="S445" s="41"/>
      <c r="T445" s="41"/>
      <c r="U445" s="41"/>
      <c r="V445" s="41"/>
      <c r="W445" s="41"/>
      <c r="X445" s="41"/>
      <c r="Y445" s="41"/>
      <c r="Z445" s="41"/>
    </row>
    <row r="446" spans="1:26" ht="12.75" customHeight="1">
      <c r="A446" s="51"/>
      <c r="B446" s="41"/>
      <c r="C446" s="41"/>
      <c r="D446" s="41"/>
      <c r="E446" s="41"/>
      <c r="F446" s="41"/>
      <c r="G446" s="41"/>
      <c r="H446" s="41"/>
      <c r="I446" s="41"/>
      <c r="J446" s="41"/>
      <c r="K446" s="41"/>
      <c r="L446" s="50"/>
      <c r="M446" s="41"/>
      <c r="N446" s="41"/>
      <c r="O446" s="41"/>
      <c r="P446" s="41"/>
      <c r="Q446" s="41"/>
      <c r="R446" s="41"/>
      <c r="S446" s="41"/>
      <c r="T446" s="41"/>
      <c r="U446" s="41"/>
      <c r="V446" s="41"/>
      <c r="W446" s="41"/>
      <c r="X446" s="41"/>
      <c r="Y446" s="41"/>
      <c r="Z446" s="41"/>
    </row>
    <row r="447" spans="1:26" ht="12.75" customHeight="1">
      <c r="A447" s="51"/>
      <c r="B447" s="41"/>
      <c r="C447" s="41"/>
      <c r="D447" s="41"/>
      <c r="E447" s="41"/>
      <c r="F447" s="41"/>
      <c r="G447" s="41"/>
      <c r="H447" s="41"/>
      <c r="I447" s="41"/>
      <c r="J447" s="41"/>
      <c r="K447" s="41"/>
      <c r="L447" s="50"/>
      <c r="M447" s="41"/>
      <c r="N447" s="41"/>
      <c r="O447" s="41"/>
      <c r="P447" s="41"/>
      <c r="Q447" s="41"/>
      <c r="R447" s="41"/>
      <c r="S447" s="41"/>
      <c r="T447" s="41"/>
      <c r="U447" s="41"/>
      <c r="V447" s="41"/>
      <c r="W447" s="41"/>
      <c r="X447" s="41"/>
      <c r="Y447" s="41"/>
      <c r="Z447" s="41"/>
    </row>
    <row r="448" spans="1:26" ht="12.75" customHeight="1">
      <c r="A448" s="51"/>
      <c r="B448" s="41"/>
      <c r="C448" s="41"/>
      <c r="D448" s="41"/>
      <c r="E448" s="41"/>
      <c r="F448" s="41"/>
      <c r="G448" s="41"/>
      <c r="H448" s="41"/>
      <c r="I448" s="41"/>
      <c r="J448" s="41"/>
      <c r="K448" s="41"/>
      <c r="L448" s="50"/>
      <c r="M448" s="41"/>
      <c r="N448" s="41"/>
      <c r="O448" s="41"/>
      <c r="P448" s="41"/>
      <c r="Q448" s="41"/>
      <c r="R448" s="41"/>
      <c r="S448" s="41"/>
      <c r="T448" s="41"/>
      <c r="U448" s="41"/>
      <c r="V448" s="41"/>
      <c r="W448" s="41"/>
      <c r="X448" s="41"/>
      <c r="Y448" s="41"/>
      <c r="Z448" s="41"/>
    </row>
    <row r="449" spans="1:26" ht="12.75" customHeight="1">
      <c r="A449" s="51"/>
      <c r="B449" s="41"/>
      <c r="C449" s="41"/>
      <c r="D449" s="41"/>
      <c r="E449" s="41"/>
      <c r="F449" s="41"/>
      <c r="G449" s="41"/>
      <c r="H449" s="41"/>
      <c r="I449" s="41"/>
      <c r="J449" s="41"/>
      <c r="K449" s="41"/>
      <c r="L449" s="50"/>
      <c r="M449" s="41"/>
      <c r="N449" s="41"/>
      <c r="O449" s="41"/>
      <c r="P449" s="41"/>
      <c r="Q449" s="41"/>
      <c r="R449" s="41"/>
      <c r="S449" s="41"/>
      <c r="T449" s="41"/>
      <c r="U449" s="41"/>
      <c r="V449" s="41"/>
      <c r="W449" s="41"/>
      <c r="X449" s="41"/>
      <c r="Y449" s="41"/>
      <c r="Z449" s="41"/>
    </row>
    <row r="450" spans="1:26" ht="12.75" customHeight="1">
      <c r="A450" s="51"/>
      <c r="B450" s="41"/>
      <c r="C450" s="41"/>
      <c r="D450" s="41"/>
      <c r="E450" s="41"/>
      <c r="F450" s="41"/>
      <c r="G450" s="41"/>
      <c r="H450" s="41"/>
      <c r="I450" s="41"/>
      <c r="J450" s="41"/>
      <c r="K450" s="41"/>
      <c r="L450" s="50"/>
      <c r="M450" s="41"/>
      <c r="N450" s="41"/>
      <c r="O450" s="41"/>
      <c r="P450" s="41"/>
      <c r="Q450" s="41"/>
      <c r="R450" s="41"/>
      <c r="S450" s="41"/>
      <c r="T450" s="41"/>
      <c r="U450" s="41"/>
      <c r="V450" s="41"/>
      <c r="W450" s="41"/>
      <c r="X450" s="41"/>
      <c r="Y450" s="41"/>
      <c r="Z450" s="41"/>
    </row>
    <row r="451" spans="1:26" ht="12.75" customHeight="1">
      <c r="A451" s="51"/>
      <c r="B451" s="41"/>
      <c r="C451" s="41"/>
      <c r="D451" s="41"/>
      <c r="E451" s="41"/>
      <c r="F451" s="41"/>
      <c r="G451" s="41"/>
      <c r="H451" s="41"/>
      <c r="I451" s="41"/>
      <c r="J451" s="41"/>
      <c r="K451" s="41"/>
      <c r="L451" s="50"/>
      <c r="M451" s="41"/>
      <c r="N451" s="41"/>
      <c r="O451" s="41"/>
      <c r="P451" s="41"/>
      <c r="Q451" s="41"/>
      <c r="R451" s="41"/>
      <c r="S451" s="41"/>
      <c r="T451" s="41"/>
      <c r="U451" s="41"/>
      <c r="V451" s="41"/>
      <c r="W451" s="41"/>
      <c r="X451" s="41"/>
      <c r="Y451" s="41"/>
      <c r="Z451" s="41"/>
    </row>
    <row r="452" spans="1:26" ht="12.75" customHeight="1">
      <c r="A452" s="51"/>
      <c r="B452" s="41"/>
      <c r="C452" s="41"/>
      <c r="D452" s="41"/>
      <c r="E452" s="41"/>
      <c r="F452" s="41"/>
      <c r="G452" s="41"/>
      <c r="H452" s="41"/>
      <c r="I452" s="41"/>
      <c r="J452" s="41"/>
      <c r="K452" s="41"/>
      <c r="L452" s="50"/>
      <c r="M452" s="41"/>
      <c r="N452" s="41"/>
      <c r="O452" s="41"/>
      <c r="P452" s="41"/>
      <c r="Q452" s="41"/>
      <c r="R452" s="41"/>
      <c r="S452" s="41"/>
      <c r="T452" s="41"/>
      <c r="U452" s="41"/>
      <c r="V452" s="41"/>
      <c r="W452" s="41"/>
      <c r="X452" s="41"/>
      <c r="Y452" s="41"/>
      <c r="Z452" s="41"/>
    </row>
    <row r="453" spans="1:26" ht="12.75" customHeight="1">
      <c r="A453" s="51"/>
      <c r="B453" s="41"/>
      <c r="C453" s="41"/>
      <c r="D453" s="41"/>
      <c r="E453" s="41"/>
      <c r="F453" s="41"/>
      <c r="G453" s="41"/>
      <c r="H453" s="41"/>
      <c r="I453" s="41"/>
      <c r="J453" s="41"/>
      <c r="K453" s="41"/>
      <c r="L453" s="50"/>
      <c r="M453" s="41"/>
      <c r="N453" s="41"/>
      <c r="O453" s="41"/>
      <c r="P453" s="41"/>
      <c r="Q453" s="41"/>
      <c r="R453" s="41"/>
      <c r="S453" s="41"/>
      <c r="T453" s="41"/>
      <c r="U453" s="41"/>
      <c r="V453" s="41"/>
      <c r="W453" s="41"/>
      <c r="X453" s="41"/>
      <c r="Y453" s="41"/>
      <c r="Z453" s="41"/>
    </row>
    <row r="454" spans="1:26" ht="12.75" customHeight="1">
      <c r="A454" s="51"/>
      <c r="B454" s="41"/>
      <c r="C454" s="41"/>
      <c r="D454" s="41"/>
      <c r="E454" s="41"/>
      <c r="F454" s="41"/>
      <c r="G454" s="41"/>
      <c r="H454" s="41"/>
      <c r="I454" s="41"/>
      <c r="J454" s="41"/>
      <c r="K454" s="41"/>
      <c r="L454" s="50"/>
      <c r="M454" s="41"/>
      <c r="N454" s="41"/>
      <c r="O454" s="41"/>
      <c r="P454" s="41"/>
      <c r="Q454" s="41"/>
      <c r="R454" s="41"/>
      <c r="S454" s="41"/>
      <c r="T454" s="41"/>
      <c r="U454" s="41"/>
      <c r="V454" s="41"/>
      <c r="W454" s="41"/>
      <c r="X454" s="41"/>
      <c r="Y454" s="41"/>
      <c r="Z454" s="41"/>
    </row>
    <row r="455" spans="1:26" ht="12.75" customHeight="1">
      <c r="A455" s="51"/>
      <c r="B455" s="41"/>
      <c r="C455" s="41"/>
      <c r="D455" s="41"/>
      <c r="E455" s="41"/>
      <c r="F455" s="41"/>
      <c r="G455" s="41"/>
      <c r="H455" s="41"/>
      <c r="I455" s="41"/>
      <c r="J455" s="41"/>
      <c r="K455" s="41"/>
      <c r="L455" s="50"/>
      <c r="M455" s="41"/>
      <c r="N455" s="41"/>
      <c r="O455" s="41"/>
      <c r="P455" s="41"/>
      <c r="Q455" s="41"/>
      <c r="R455" s="41"/>
      <c r="S455" s="41"/>
      <c r="T455" s="41"/>
      <c r="U455" s="41"/>
      <c r="V455" s="41"/>
      <c r="W455" s="41"/>
      <c r="X455" s="41"/>
      <c r="Y455" s="41"/>
      <c r="Z455" s="41"/>
    </row>
    <row r="456" spans="1:26" ht="12.75" customHeight="1">
      <c r="A456" s="51"/>
      <c r="B456" s="41"/>
      <c r="C456" s="41"/>
      <c r="D456" s="41"/>
      <c r="E456" s="41"/>
      <c r="F456" s="41"/>
      <c r="G456" s="41"/>
      <c r="H456" s="41"/>
      <c r="I456" s="41"/>
      <c r="J456" s="41"/>
      <c r="K456" s="41"/>
      <c r="L456" s="50"/>
      <c r="M456" s="41"/>
      <c r="N456" s="41"/>
      <c r="O456" s="41"/>
      <c r="P456" s="41"/>
      <c r="Q456" s="41"/>
      <c r="R456" s="41"/>
      <c r="S456" s="41"/>
      <c r="T456" s="41"/>
      <c r="U456" s="41"/>
      <c r="V456" s="41"/>
      <c r="W456" s="41"/>
      <c r="X456" s="41"/>
      <c r="Y456" s="41"/>
      <c r="Z456" s="41"/>
    </row>
    <row r="457" spans="1:26" ht="12.75" customHeight="1">
      <c r="A457" s="51"/>
      <c r="B457" s="41"/>
      <c r="C457" s="41"/>
      <c r="D457" s="41"/>
      <c r="E457" s="41"/>
      <c r="F457" s="41"/>
      <c r="G457" s="41"/>
      <c r="H457" s="41"/>
      <c r="I457" s="41"/>
      <c r="J457" s="41"/>
      <c r="K457" s="41"/>
      <c r="L457" s="50"/>
      <c r="M457" s="41"/>
      <c r="N457" s="41"/>
      <c r="O457" s="41"/>
      <c r="P457" s="41"/>
      <c r="Q457" s="41"/>
      <c r="R457" s="41"/>
      <c r="S457" s="41"/>
      <c r="T457" s="41"/>
      <c r="U457" s="41"/>
      <c r="V457" s="41"/>
      <c r="W457" s="41"/>
      <c r="X457" s="41"/>
      <c r="Y457" s="41"/>
      <c r="Z457" s="41"/>
    </row>
    <row r="458" spans="1:26" ht="12.75" customHeight="1">
      <c r="A458" s="51"/>
      <c r="B458" s="41"/>
      <c r="C458" s="41"/>
      <c r="D458" s="41"/>
      <c r="E458" s="41"/>
      <c r="F458" s="41"/>
      <c r="G458" s="41"/>
      <c r="H458" s="41"/>
      <c r="I458" s="41"/>
      <c r="J458" s="41"/>
      <c r="K458" s="41"/>
      <c r="L458" s="50"/>
      <c r="M458" s="41"/>
      <c r="N458" s="41"/>
      <c r="O458" s="41"/>
      <c r="P458" s="41"/>
      <c r="Q458" s="41"/>
      <c r="R458" s="41"/>
      <c r="S458" s="41"/>
      <c r="T458" s="41"/>
      <c r="U458" s="41"/>
      <c r="V458" s="41"/>
      <c r="W458" s="41"/>
      <c r="X458" s="41"/>
      <c r="Y458" s="41"/>
      <c r="Z458" s="41"/>
    </row>
    <row r="459" spans="1:26" ht="12.75" customHeight="1">
      <c r="A459" s="51"/>
      <c r="B459" s="41"/>
      <c r="C459" s="41"/>
      <c r="D459" s="41"/>
      <c r="E459" s="41"/>
      <c r="F459" s="41"/>
      <c r="G459" s="41"/>
      <c r="H459" s="41"/>
      <c r="I459" s="41"/>
      <c r="J459" s="41"/>
      <c r="K459" s="41"/>
      <c r="L459" s="50"/>
      <c r="M459" s="41"/>
      <c r="N459" s="41"/>
      <c r="O459" s="41"/>
      <c r="P459" s="41"/>
      <c r="Q459" s="41"/>
      <c r="R459" s="41"/>
      <c r="S459" s="41"/>
      <c r="T459" s="41"/>
      <c r="U459" s="41"/>
      <c r="V459" s="41"/>
      <c r="W459" s="41"/>
      <c r="X459" s="41"/>
      <c r="Y459" s="41"/>
      <c r="Z459" s="41"/>
    </row>
    <row r="460" spans="1:26" ht="12.75" customHeight="1">
      <c r="A460" s="51"/>
      <c r="B460" s="41"/>
      <c r="C460" s="41"/>
      <c r="D460" s="41"/>
      <c r="E460" s="41"/>
      <c r="F460" s="41"/>
      <c r="G460" s="41"/>
      <c r="H460" s="41"/>
      <c r="I460" s="41"/>
      <c r="J460" s="41"/>
      <c r="K460" s="41"/>
      <c r="L460" s="50"/>
      <c r="M460" s="41"/>
      <c r="N460" s="41"/>
      <c r="O460" s="41"/>
      <c r="P460" s="41"/>
      <c r="Q460" s="41"/>
      <c r="R460" s="41"/>
      <c r="S460" s="41"/>
      <c r="T460" s="41"/>
      <c r="U460" s="41"/>
      <c r="V460" s="41"/>
      <c r="W460" s="41"/>
      <c r="X460" s="41"/>
      <c r="Y460" s="41"/>
      <c r="Z460" s="41"/>
    </row>
    <row r="461" spans="1:26" ht="12.75" customHeight="1">
      <c r="A461" s="51"/>
      <c r="B461" s="41"/>
      <c r="C461" s="41"/>
      <c r="D461" s="41"/>
      <c r="E461" s="41"/>
      <c r="F461" s="41"/>
      <c r="G461" s="41"/>
      <c r="H461" s="41"/>
      <c r="I461" s="41"/>
      <c r="J461" s="41"/>
      <c r="K461" s="41"/>
      <c r="L461" s="50"/>
      <c r="M461" s="41"/>
      <c r="N461" s="41"/>
      <c r="O461" s="41"/>
      <c r="P461" s="41"/>
      <c r="Q461" s="41"/>
      <c r="R461" s="41"/>
      <c r="S461" s="41"/>
      <c r="T461" s="41"/>
      <c r="U461" s="41"/>
      <c r="V461" s="41"/>
      <c r="W461" s="41"/>
      <c r="X461" s="41"/>
      <c r="Y461" s="41"/>
      <c r="Z461" s="41"/>
    </row>
    <row r="462" spans="1:26" ht="12.75" customHeight="1">
      <c r="A462" s="51"/>
      <c r="B462" s="41"/>
      <c r="C462" s="41"/>
      <c r="D462" s="41"/>
      <c r="E462" s="41"/>
      <c r="F462" s="41"/>
      <c r="G462" s="41"/>
      <c r="H462" s="41"/>
      <c r="I462" s="41"/>
      <c r="J462" s="41"/>
      <c r="K462" s="41"/>
      <c r="L462" s="50"/>
      <c r="M462" s="41"/>
      <c r="N462" s="41"/>
      <c r="O462" s="41"/>
      <c r="P462" s="41"/>
      <c r="Q462" s="41"/>
      <c r="R462" s="41"/>
      <c r="S462" s="41"/>
      <c r="T462" s="41"/>
      <c r="U462" s="41"/>
      <c r="V462" s="41"/>
      <c r="W462" s="41"/>
      <c r="X462" s="41"/>
      <c r="Y462" s="41"/>
      <c r="Z462" s="41"/>
    </row>
    <row r="463" spans="1:26" ht="12.75" customHeight="1">
      <c r="A463" s="51"/>
      <c r="B463" s="41"/>
      <c r="C463" s="41"/>
      <c r="D463" s="41"/>
      <c r="E463" s="41"/>
      <c r="F463" s="41"/>
      <c r="G463" s="41"/>
      <c r="H463" s="41"/>
      <c r="I463" s="41"/>
      <c r="J463" s="41"/>
      <c r="K463" s="41"/>
      <c r="L463" s="50"/>
      <c r="M463" s="41"/>
      <c r="N463" s="41"/>
      <c r="O463" s="41"/>
      <c r="P463" s="41"/>
      <c r="Q463" s="41"/>
      <c r="R463" s="41"/>
      <c r="S463" s="41"/>
      <c r="T463" s="41"/>
      <c r="U463" s="41"/>
      <c r="V463" s="41"/>
      <c r="W463" s="41"/>
      <c r="X463" s="41"/>
      <c r="Y463" s="41"/>
      <c r="Z463" s="41"/>
    </row>
    <row r="464" spans="1:26" ht="12.75" customHeight="1">
      <c r="A464" s="51"/>
      <c r="B464" s="41"/>
      <c r="C464" s="41"/>
      <c r="D464" s="41"/>
      <c r="E464" s="41"/>
      <c r="F464" s="41"/>
      <c r="G464" s="41"/>
      <c r="H464" s="41"/>
      <c r="I464" s="41"/>
      <c r="J464" s="41"/>
      <c r="K464" s="41"/>
      <c r="L464" s="50"/>
      <c r="M464" s="41"/>
      <c r="N464" s="41"/>
      <c r="O464" s="41"/>
      <c r="P464" s="41"/>
      <c r="Q464" s="41"/>
      <c r="R464" s="41"/>
      <c r="S464" s="41"/>
      <c r="T464" s="41"/>
      <c r="U464" s="41"/>
      <c r="V464" s="41"/>
      <c r="W464" s="41"/>
      <c r="X464" s="41"/>
      <c r="Y464" s="41"/>
      <c r="Z464" s="41"/>
    </row>
    <row r="465" spans="1:26" ht="12.75" customHeight="1">
      <c r="A465" s="51"/>
      <c r="B465" s="41"/>
      <c r="C465" s="41"/>
      <c r="D465" s="41"/>
      <c r="E465" s="41"/>
      <c r="F465" s="41"/>
      <c r="G465" s="41"/>
      <c r="H465" s="41"/>
      <c r="I465" s="41"/>
      <c r="J465" s="41"/>
      <c r="K465" s="41"/>
      <c r="L465" s="50"/>
      <c r="M465" s="41"/>
      <c r="N465" s="41"/>
      <c r="O465" s="41"/>
      <c r="P465" s="41"/>
      <c r="Q465" s="41"/>
      <c r="R465" s="41"/>
      <c r="S465" s="41"/>
      <c r="T465" s="41"/>
      <c r="U465" s="41"/>
      <c r="V465" s="41"/>
      <c r="W465" s="41"/>
      <c r="X465" s="41"/>
      <c r="Y465" s="41"/>
      <c r="Z465" s="41"/>
    </row>
    <row r="466" spans="1:26" ht="12.75" customHeight="1">
      <c r="A466" s="51"/>
      <c r="B466" s="41"/>
      <c r="C466" s="41"/>
      <c r="D466" s="41"/>
      <c r="E466" s="41"/>
      <c r="F466" s="41"/>
      <c r="G466" s="41"/>
      <c r="H466" s="41"/>
      <c r="I466" s="41"/>
      <c r="J466" s="41"/>
      <c r="K466" s="41"/>
      <c r="L466" s="50"/>
      <c r="M466" s="41"/>
      <c r="N466" s="41"/>
      <c r="O466" s="41"/>
      <c r="P466" s="41"/>
      <c r="Q466" s="41"/>
      <c r="R466" s="41"/>
      <c r="S466" s="41"/>
      <c r="T466" s="41"/>
      <c r="U466" s="41"/>
      <c r="V466" s="41"/>
      <c r="W466" s="41"/>
      <c r="X466" s="41"/>
      <c r="Y466" s="41"/>
      <c r="Z466" s="41"/>
    </row>
    <row r="467" spans="1:26" ht="12.75" customHeight="1">
      <c r="A467" s="51"/>
      <c r="B467" s="41"/>
      <c r="C467" s="41"/>
      <c r="D467" s="41"/>
      <c r="E467" s="41"/>
      <c r="F467" s="41"/>
      <c r="G467" s="41"/>
      <c r="H467" s="41"/>
      <c r="I467" s="41"/>
      <c r="J467" s="41"/>
      <c r="K467" s="41"/>
      <c r="L467" s="50"/>
      <c r="M467" s="41"/>
      <c r="N467" s="41"/>
      <c r="O467" s="41"/>
      <c r="P467" s="41"/>
      <c r="Q467" s="41"/>
      <c r="R467" s="41"/>
      <c r="S467" s="41"/>
      <c r="T467" s="41"/>
      <c r="U467" s="41"/>
      <c r="V467" s="41"/>
      <c r="W467" s="41"/>
      <c r="X467" s="41"/>
      <c r="Y467" s="41"/>
      <c r="Z467" s="41"/>
    </row>
    <row r="468" spans="1:26" ht="12.75" customHeight="1">
      <c r="A468" s="51"/>
      <c r="B468" s="41"/>
      <c r="C468" s="41"/>
      <c r="D468" s="41"/>
      <c r="E468" s="41"/>
      <c r="F468" s="41"/>
      <c r="G468" s="41"/>
      <c r="H468" s="41"/>
      <c r="I468" s="41"/>
      <c r="J468" s="41"/>
      <c r="K468" s="41"/>
      <c r="L468" s="50"/>
      <c r="M468" s="41"/>
      <c r="N468" s="41"/>
      <c r="O468" s="41"/>
      <c r="P468" s="41"/>
      <c r="Q468" s="41"/>
      <c r="R468" s="41"/>
      <c r="S468" s="41"/>
      <c r="T468" s="41"/>
      <c r="U468" s="41"/>
      <c r="V468" s="41"/>
      <c r="W468" s="41"/>
      <c r="X468" s="41"/>
      <c r="Y468" s="41"/>
      <c r="Z468" s="41"/>
    </row>
    <row r="469" spans="1:26" ht="12.75" customHeight="1">
      <c r="A469" s="51"/>
      <c r="B469" s="41"/>
      <c r="C469" s="41"/>
      <c r="D469" s="41"/>
      <c r="E469" s="41"/>
      <c r="F469" s="41"/>
      <c r="G469" s="41"/>
      <c r="H469" s="41"/>
      <c r="I469" s="41"/>
      <c r="J469" s="41"/>
      <c r="K469" s="41"/>
      <c r="L469" s="50"/>
      <c r="M469" s="41"/>
      <c r="N469" s="41"/>
      <c r="O469" s="41"/>
      <c r="P469" s="41"/>
      <c r="Q469" s="41"/>
      <c r="R469" s="41"/>
      <c r="S469" s="41"/>
      <c r="T469" s="41"/>
      <c r="U469" s="41"/>
      <c r="V469" s="41"/>
      <c r="W469" s="41"/>
      <c r="X469" s="41"/>
      <c r="Y469" s="41"/>
      <c r="Z469" s="41"/>
    </row>
    <row r="470" spans="1:26" ht="12.75" customHeight="1">
      <c r="A470" s="51"/>
      <c r="B470" s="41"/>
      <c r="C470" s="41"/>
      <c r="D470" s="41"/>
      <c r="E470" s="41"/>
      <c r="F470" s="41"/>
      <c r="G470" s="41"/>
      <c r="H470" s="41"/>
      <c r="I470" s="41"/>
      <c r="J470" s="41"/>
      <c r="K470" s="41"/>
      <c r="L470" s="50"/>
      <c r="M470" s="41"/>
      <c r="N470" s="41"/>
      <c r="O470" s="41"/>
      <c r="P470" s="41"/>
      <c r="Q470" s="41"/>
      <c r="R470" s="41"/>
      <c r="S470" s="41"/>
      <c r="T470" s="41"/>
      <c r="U470" s="41"/>
      <c r="V470" s="41"/>
      <c r="W470" s="41"/>
      <c r="X470" s="41"/>
      <c r="Y470" s="41"/>
      <c r="Z470" s="41"/>
    </row>
    <row r="471" spans="1:26" ht="12.75" customHeight="1">
      <c r="A471" s="51"/>
      <c r="B471" s="41"/>
      <c r="C471" s="41"/>
      <c r="D471" s="41"/>
      <c r="E471" s="41"/>
      <c r="F471" s="41"/>
      <c r="G471" s="41"/>
      <c r="H471" s="41"/>
      <c r="I471" s="41"/>
      <c r="J471" s="41"/>
      <c r="K471" s="41"/>
      <c r="L471" s="50"/>
      <c r="M471" s="41"/>
      <c r="N471" s="41"/>
      <c r="O471" s="41"/>
      <c r="P471" s="41"/>
      <c r="Q471" s="41"/>
      <c r="R471" s="41"/>
      <c r="S471" s="41"/>
      <c r="T471" s="41"/>
      <c r="U471" s="41"/>
      <c r="V471" s="41"/>
      <c r="W471" s="41"/>
      <c r="X471" s="41"/>
      <c r="Y471" s="41"/>
      <c r="Z471" s="41"/>
    </row>
    <row r="472" spans="1:26" ht="12.75" customHeight="1">
      <c r="A472" s="51"/>
      <c r="B472" s="41"/>
      <c r="C472" s="41"/>
      <c r="D472" s="41"/>
      <c r="E472" s="41"/>
      <c r="F472" s="41"/>
      <c r="G472" s="41"/>
      <c r="H472" s="41"/>
      <c r="I472" s="41"/>
      <c r="J472" s="41"/>
      <c r="K472" s="41"/>
      <c r="L472" s="50"/>
      <c r="M472" s="41"/>
      <c r="N472" s="41"/>
      <c r="O472" s="41"/>
      <c r="P472" s="41"/>
      <c r="Q472" s="41"/>
      <c r="R472" s="41"/>
      <c r="S472" s="41"/>
      <c r="T472" s="41"/>
      <c r="U472" s="41"/>
      <c r="V472" s="41"/>
      <c r="W472" s="41"/>
      <c r="X472" s="41"/>
      <c r="Y472" s="41"/>
      <c r="Z472" s="41"/>
    </row>
    <row r="473" spans="1:26" ht="12.75" customHeight="1">
      <c r="A473" s="51"/>
      <c r="B473" s="41"/>
      <c r="C473" s="41"/>
      <c r="D473" s="41"/>
      <c r="E473" s="41"/>
      <c r="F473" s="41"/>
      <c r="G473" s="41"/>
      <c r="H473" s="41"/>
      <c r="I473" s="41"/>
      <c r="J473" s="41"/>
      <c r="K473" s="41"/>
      <c r="L473" s="50"/>
      <c r="M473" s="41"/>
      <c r="N473" s="41"/>
      <c r="O473" s="41"/>
      <c r="P473" s="41"/>
      <c r="Q473" s="41"/>
      <c r="R473" s="41"/>
      <c r="S473" s="41"/>
      <c r="T473" s="41"/>
      <c r="U473" s="41"/>
      <c r="V473" s="41"/>
      <c r="W473" s="41"/>
      <c r="X473" s="41"/>
      <c r="Y473" s="41"/>
      <c r="Z473" s="41"/>
    </row>
    <row r="474" spans="1:26" ht="12.75" customHeight="1">
      <c r="A474" s="51"/>
      <c r="B474" s="41"/>
      <c r="C474" s="41"/>
      <c r="D474" s="41"/>
      <c r="E474" s="41"/>
      <c r="F474" s="41"/>
      <c r="G474" s="41"/>
      <c r="H474" s="41"/>
      <c r="I474" s="41"/>
      <c r="J474" s="41"/>
      <c r="K474" s="41"/>
      <c r="L474" s="50"/>
      <c r="M474" s="41"/>
      <c r="N474" s="41"/>
      <c r="O474" s="41"/>
      <c r="P474" s="41"/>
      <c r="Q474" s="41"/>
      <c r="R474" s="41"/>
      <c r="S474" s="41"/>
      <c r="T474" s="41"/>
      <c r="U474" s="41"/>
      <c r="V474" s="41"/>
      <c r="W474" s="41"/>
      <c r="X474" s="41"/>
      <c r="Y474" s="41"/>
      <c r="Z474" s="41"/>
    </row>
    <row r="475" spans="1:26" ht="12.75" customHeight="1">
      <c r="A475" s="51"/>
      <c r="B475" s="41"/>
      <c r="C475" s="41"/>
      <c r="D475" s="41"/>
      <c r="E475" s="41"/>
      <c r="F475" s="41"/>
      <c r="G475" s="41"/>
      <c r="H475" s="41"/>
      <c r="I475" s="41"/>
      <c r="J475" s="41"/>
      <c r="K475" s="41"/>
      <c r="L475" s="50"/>
      <c r="M475" s="41"/>
      <c r="N475" s="41"/>
      <c r="O475" s="41"/>
      <c r="P475" s="41"/>
      <c r="Q475" s="41"/>
      <c r="R475" s="41"/>
      <c r="S475" s="41"/>
      <c r="T475" s="41"/>
      <c r="U475" s="41"/>
      <c r="V475" s="41"/>
      <c r="W475" s="41"/>
      <c r="X475" s="41"/>
      <c r="Y475" s="41"/>
      <c r="Z475" s="41"/>
    </row>
    <row r="476" spans="1:26" ht="12.75" customHeight="1">
      <c r="A476" s="51"/>
      <c r="B476" s="41"/>
      <c r="C476" s="41"/>
      <c r="D476" s="41"/>
      <c r="E476" s="41"/>
      <c r="F476" s="41"/>
      <c r="G476" s="41"/>
      <c r="H476" s="41"/>
      <c r="I476" s="41"/>
      <c r="J476" s="41"/>
      <c r="K476" s="41"/>
      <c r="L476" s="50"/>
      <c r="M476" s="41"/>
      <c r="N476" s="41"/>
      <c r="O476" s="41"/>
      <c r="P476" s="41"/>
      <c r="Q476" s="41"/>
      <c r="R476" s="41"/>
      <c r="S476" s="41"/>
      <c r="T476" s="41"/>
      <c r="U476" s="41"/>
      <c r="V476" s="41"/>
      <c r="W476" s="41"/>
      <c r="X476" s="41"/>
      <c r="Y476" s="41"/>
      <c r="Z476" s="41"/>
    </row>
    <row r="477" spans="1:26" ht="12.75" customHeight="1">
      <c r="A477" s="51"/>
      <c r="B477" s="41"/>
      <c r="C477" s="41"/>
      <c r="D477" s="41"/>
      <c r="E477" s="41"/>
      <c r="F477" s="41"/>
      <c r="G477" s="41"/>
      <c r="H477" s="41"/>
      <c r="I477" s="41"/>
      <c r="J477" s="41"/>
      <c r="K477" s="41"/>
      <c r="L477" s="50"/>
      <c r="M477" s="41"/>
      <c r="N477" s="41"/>
      <c r="O477" s="41"/>
      <c r="P477" s="41"/>
      <c r="Q477" s="41"/>
      <c r="R477" s="41"/>
      <c r="S477" s="41"/>
      <c r="T477" s="41"/>
      <c r="U477" s="41"/>
      <c r="V477" s="41"/>
      <c r="W477" s="41"/>
      <c r="X477" s="41"/>
      <c r="Y477" s="41"/>
      <c r="Z477" s="41"/>
    </row>
    <row r="478" spans="1:26" ht="12.75" customHeight="1">
      <c r="A478" s="51"/>
      <c r="B478" s="41"/>
      <c r="C478" s="41"/>
      <c r="D478" s="41"/>
      <c r="E478" s="41"/>
      <c r="F478" s="41"/>
      <c r="G478" s="41"/>
      <c r="H478" s="41"/>
      <c r="I478" s="41"/>
      <c r="J478" s="41"/>
      <c r="K478" s="41"/>
      <c r="L478" s="50"/>
      <c r="M478" s="41"/>
      <c r="N478" s="41"/>
      <c r="O478" s="41"/>
      <c r="P478" s="41"/>
      <c r="Q478" s="41"/>
      <c r="R478" s="41"/>
      <c r="S478" s="41"/>
      <c r="T478" s="41"/>
      <c r="U478" s="41"/>
      <c r="V478" s="41"/>
      <c r="W478" s="41"/>
      <c r="X478" s="41"/>
      <c r="Y478" s="41"/>
      <c r="Z478" s="41"/>
    </row>
    <row r="479" spans="1:26" ht="12.75" customHeight="1">
      <c r="A479" s="51"/>
      <c r="B479" s="41"/>
      <c r="C479" s="41"/>
      <c r="D479" s="41"/>
      <c r="E479" s="41"/>
      <c r="F479" s="41"/>
      <c r="G479" s="41"/>
      <c r="H479" s="41"/>
      <c r="I479" s="41"/>
      <c r="J479" s="41"/>
      <c r="K479" s="41"/>
      <c r="L479" s="50"/>
      <c r="M479" s="41"/>
      <c r="N479" s="41"/>
      <c r="O479" s="41"/>
      <c r="P479" s="41"/>
      <c r="Q479" s="41"/>
      <c r="R479" s="41"/>
      <c r="S479" s="41"/>
      <c r="T479" s="41"/>
      <c r="U479" s="41"/>
      <c r="V479" s="41"/>
      <c r="W479" s="41"/>
      <c r="X479" s="41"/>
      <c r="Y479" s="41"/>
      <c r="Z479" s="41"/>
    </row>
    <row r="480" spans="1:26" ht="12.75" customHeight="1">
      <c r="A480" s="51"/>
      <c r="B480" s="41"/>
      <c r="C480" s="41"/>
      <c r="D480" s="41"/>
      <c r="E480" s="41"/>
      <c r="F480" s="41"/>
      <c r="G480" s="41"/>
      <c r="H480" s="41"/>
      <c r="I480" s="41"/>
      <c r="J480" s="41"/>
      <c r="K480" s="41"/>
      <c r="L480" s="50"/>
      <c r="M480" s="41"/>
      <c r="N480" s="41"/>
      <c r="O480" s="41"/>
      <c r="P480" s="41"/>
      <c r="Q480" s="41"/>
      <c r="R480" s="41"/>
      <c r="S480" s="41"/>
      <c r="T480" s="41"/>
      <c r="U480" s="41"/>
      <c r="V480" s="41"/>
      <c r="W480" s="41"/>
      <c r="X480" s="41"/>
      <c r="Y480" s="41"/>
      <c r="Z480" s="41"/>
    </row>
    <row r="481" spans="1:26" ht="12.75" customHeight="1">
      <c r="A481" s="51"/>
      <c r="B481" s="41"/>
      <c r="C481" s="41"/>
      <c r="D481" s="41"/>
      <c r="E481" s="41"/>
      <c r="F481" s="41"/>
      <c r="G481" s="41"/>
      <c r="H481" s="41"/>
      <c r="I481" s="41"/>
      <c r="J481" s="41"/>
      <c r="K481" s="41"/>
      <c r="L481" s="50"/>
      <c r="M481" s="41"/>
      <c r="N481" s="41"/>
      <c r="O481" s="41"/>
      <c r="P481" s="41"/>
      <c r="Q481" s="41"/>
      <c r="R481" s="41"/>
      <c r="S481" s="41"/>
      <c r="T481" s="41"/>
      <c r="U481" s="41"/>
      <c r="V481" s="41"/>
      <c r="W481" s="41"/>
      <c r="X481" s="41"/>
      <c r="Y481" s="41"/>
      <c r="Z481" s="41"/>
    </row>
    <row r="482" spans="1:26" ht="12.75" customHeight="1">
      <c r="A482" s="51"/>
      <c r="B482" s="41"/>
      <c r="C482" s="41"/>
      <c r="D482" s="41"/>
      <c r="E482" s="41"/>
      <c r="F482" s="41"/>
      <c r="G482" s="41"/>
      <c r="H482" s="41"/>
      <c r="I482" s="41"/>
      <c r="J482" s="41"/>
      <c r="K482" s="41"/>
      <c r="L482" s="50"/>
      <c r="M482" s="41"/>
      <c r="N482" s="41"/>
      <c r="O482" s="41"/>
      <c r="P482" s="41"/>
      <c r="Q482" s="41"/>
      <c r="R482" s="41"/>
      <c r="S482" s="41"/>
      <c r="T482" s="41"/>
      <c r="U482" s="41"/>
      <c r="V482" s="41"/>
      <c r="W482" s="41"/>
      <c r="X482" s="41"/>
      <c r="Y482" s="41"/>
      <c r="Z482" s="41"/>
    </row>
    <row r="483" spans="1:26" ht="12.75" customHeight="1">
      <c r="A483" s="51"/>
      <c r="B483" s="41"/>
      <c r="C483" s="41"/>
      <c r="D483" s="41"/>
      <c r="E483" s="41"/>
      <c r="F483" s="41"/>
      <c r="G483" s="41"/>
      <c r="H483" s="41"/>
      <c r="I483" s="41"/>
      <c r="J483" s="41"/>
      <c r="K483" s="41"/>
      <c r="L483" s="50"/>
      <c r="M483" s="41"/>
      <c r="N483" s="41"/>
      <c r="O483" s="41"/>
      <c r="P483" s="41"/>
      <c r="Q483" s="41"/>
      <c r="R483" s="41"/>
      <c r="S483" s="41"/>
      <c r="T483" s="41"/>
      <c r="U483" s="41"/>
      <c r="V483" s="41"/>
      <c r="W483" s="41"/>
      <c r="X483" s="41"/>
      <c r="Y483" s="41"/>
      <c r="Z483" s="41"/>
    </row>
    <row r="484" spans="1:26" ht="12.75" customHeight="1">
      <c r="A484" s="51"/>
      <c r="B484" s="41"/>
      <c r="C484" s="41"/>
      <c r="D484" s="41"/>
      <c r="E484" s="41"/>
      <c r="F484" s="41"/>
      <c r="G484" s="41"/>
      <c r="H484" s="41"/>
      <c r="I484" s="41"/>
      <c r="J484" s="41"/>
      <c r="K484" s="41"/>
      <c r="L484" s="50"/>
      <c r="M484" s="41"/>
      <c r="N484" s="41"/>
      <c r="O484" s="41"/>
      <c r="P484" s="41"/>
      <c r="Q484" s="41"/>
      <c r="R484" s="41"/>
      <c r="S484" s="41"/>
      <c r="T484" s="41"/>
      <c r="U484" s="41"/>
      <c r="V484" s="41"/>
      <c r="W484" s="41"/>
      <c r="X484" s="41"/>
      <c r="Y484" s="41"/>
      <c r="Z484" s="41"/>
    </row>
    <row r="485" spans="1:26" ht="12.75" customHeight="1">
      <c r="A485" s="51"/>
      <c r="B485" s="41"/>
      <c r="C485" s="41"/>
      <c r="D485" s="41"/>
      <c r="E485" s="41"/>
      <c r="F485" s="41"/>
      <c r="G485" s="41"/>
      <c r="H485" s="41"/>
      <c r="I485" s="41"/>
      <c r="J485" s="41"/>
      <c r="K485" s="41"/>
      <c r="L485" s="50"/>
      <c r="M485" s="41"/>
      <c r="N485" s="41"/>
      <c r="O485" s="41"/>
      <c r="P485" s="41"/>
      <c r="Q485" s="41"/>
      <c r="R485" s="41"/>
      <c r="S485" s="41"/>
      <c r="T485" s="41"/>
      <c r="U485" s="41"/>
      <c r="V485" s="41"/>
      <c r="W485" s="41"/>
      <c r="X485" s="41"/>
      <c r="Y485" s="41"/>
      <c r="Z485" s="41"/>
    </row>
    <row r="486" spans="1:26" ht="12.75" customHeight="1">
      <c r="A486" s="51"/>
      <c r="B486" s="41"/>
      <c r="C486" s="41"/>
      <c r="D486" s="41"/>
      <c r="E486" s="41"/>
      <c r="F486" s="41"/>
      <c r="G486" s="41"/>
      <c r="H486" s="41"/>
      <c r="I486" s="41"/>
      <c r="J486" s="41"/>
      <c r="K486" s="41"/>
      <c r="L486" s="50"/>
      <c r="M486" s="41"/>
      <c r="N486" s="41"/>
      <c r="O486" s="41"/>
      <c r="P486" s="41"/>
      <c r="Q486" s="41"/>
      <c r="R486" s="41"/>
      <c r="S486" s="41"/>
      <c r="T486" s="41"/>
      <c r="U486" s="41"/>
      <c r="V486" s="41"/>
      <c r="W486" s="41"/>
      <c r="X486" s="41"/>
      <c r="Y486" s="41"/>
      <c r="Z486" s="41"/>
    </row>
    <row r="487" spans="1:26" ht="12.75" customHeight="1">
      <c r="A487" s="51"/>
      <c r="B487" s="41"/>
      <c r="C487" s="41"/>
      <c r="D487" s="41"/>
      <c r="E487" s="41"/>
      <c r="F487" s="41"/>
      <c r="G487" s="41"/>
      <c r="H487" s="41"/>
      <c r="I487" s="41"/>
      <c r="J487" s="41"/>
      <c r="K487" s="41"/>
      <c r="L487" s="50"/>
      <c r="M487" s="41"/>
      <c r="N487" s="41"/>
      <c r="O487" s="41"/>
      <c r="P487" s="41"/>
      <c r="Q487" s="41"/>
      <c r="R487" s="41"/>
      <c r="S487" s="41"/>
      <c r="T487" s="41"/>
      <c r="U487" s="41"/>
      <c r="V487" s="41"/>
      <c r="W487" s="41"/>
      <c r="X487" s="41"/>
      <c r="Y487" s="41"/>
      <c r="Z487" s="41"/>
    </row>
    <row r="488" spans="1:26" ht="12.75" customHeight="1">
      <c r="A488" s="51"/>
      <c r="B488" s="41"/>
      <c r="C488" s="41"/>
      <c r="D488" s="41"/>
      <c r="E488" s="41"/>
      <c r="F488" s="41"/>
      <c r="G488" s="41"/>
      <c r="H488" s="41"/>
      <c r="I488" s="41"/>
      <c r="J488" s="41"/>
      <c r="K488" s="41"/>
      <c r="L488" s="50"/>
      <c r="M488" s="41"/>
      <c r="N488" s="41"/>
      <c r="O488" s="41"/>
      <c r="P488" s="41"/>
      <c r="Q488" s="41"/>
      <c r="R488" s="41"/>
      <c r="S488" s="41"/>
      <c r="T488" s="41"/>
      <c r="U488" s="41"/>
      <c r="V488" s="41"/>
      <c r="W488" s="41"/>
      <c r="X488" s="41"/>
      <c r="Y488" s="41"/>
      <c r="Z488" s="41"/>
    </row>
    <row r="489" spans="1:26" ht="12.75" customHeight="1">
      <c r="A489" s="51"/>
      <c r="B489" s="41"/>
      <c r="C489" s="41"/>
      <c r="D489" s="41"/>
      <c r="E489" s="41"/>
      <c r="F489" s="41"/>
      <c r="G489" s="41"/>
      <c r="H489" s="41"/>
      <c r="I489" s="41"/>
      <c r="J489" s="41"/>
      <c r="K489" s="41"/>
      <c r="L489" s="50"/>
      <c r="M489" s="41"/>
      <c r="N489" s="41"/>
      <c r="O489" s="41"/>
      <c r="P489" s="41"/>
      <c r="Q489" s="41"/>
      <c r="R489" s="41"/>
      <c r="S489" s="41"/>
      <c r="T489" s="41"/>
      <c r="U489" s="41"/>
      <c r="V489" s="41"/>
      <c r="W489" s="41"/>
      <c r="X489" s="41"/>
      <c r="Y489" s="41"/>
      <c r="Z489" s="41"/>
    </row>
    <row r="490" spans="1:26" ht="12.75" customHeight="1">
      <c r="A490" s="51"/>
      <c r="B490" s="41"/>
      <c r="C490" s="41"/>
      <c r="D490" s="41"/>
      <c r="E490" s="41"/>
      <c r="F490" s="41"/>
      <c r="G490" s="41"/>
      <c r="H490" s="41"/>
      <c r="I490" s="41"/>
      <c r="J490" s="41"/>
      <c r="K490" s="41"/>
      <c r="L490" s="50"/>
      <c r="M490" s="41"/>
      <c r="N490" s="41"/>
      <c r="O490" s="41"/>
      <c r="P490" s="41"/>
      <c r="Q490" s="41"/>
      <c r="R490" s="41"/>
      <c r="S490" s="41"/>
      <c r="T490" s="41"/>
      <c r="U490" s="41"/>
      <c r="V490" s="41"/>
      <c r="W490" s="41"/>
      <c r="X490" s="41"/>
      <c r="Y490" s="41"/>
      <c r="Z490" s="41"/>
    </row>
    <row r="491" spans="1:26" ht="12.75" customHeight="1">
      <c r="A491" s="51"/>
      <c r="B491" s="41"/>
      <c r="C491" s="41"/>
      <c r="D491" s="41"/>
      <c r="E491" s="41"/>
      <c r="F491" s="41"/>
      <c r="G491" s="41"/>
      <c r="H491" s="41"/>
      <c r="I491" s="41"/>
      <c r="J491" s="41"/>
      <c r="K491" s="41"/>
      <c r="L491" s="50"/>
      <c r="M491" s="41"/>
      <c r="N491" s="41"/>
      <c r="O491" s="41"/>
      <c r="P491" s="41"/>
      <c r="Q491" s="41"/>
      <c r="R491" s="41"/>
      <c r="S491" s="41"/>
      <c r="T491" s="41"/>
      <c r="U491" s="41"/>
      <c r="V491" s="41"/>
      <c r="W491" s="41"/>
      <c r="X491" s="41"/>
      <c r="Y491" s="41"/>
      <c r="Z491" s="41"/>
    </row>
    <row r="492" spans="1:26" ht="12.75" customHeight="1">
      <c r="A492" s="51"/>
      <c r="B492" s="41"/>
      <c r="C492" s="41"/>
      <c r="D492" s="41"/>
      <c r="E492" s="41"/>
      <c r="F492" s="41"/>
      <c r="G492" s="41"/>
      <c r="H492" s="41"/>
      <c r="I492" s="41"/>
      <c r="J492" s="41"/>
      <c r="K492" s="41"/>
      <c r="L492" s="50"/>
      <c r="M492" s="41"/>
      <c r="N492" s="41"/>
      <c r="O492" s="41"/>
      <c r="P492" s="41"/>
      <c r="Q492" s="41"/>
      <c r="R492" s="41"/>
      <c r="S492" s="41"/>
      <c r="T492" s="41"/>
      <c r="U492" s="41"/>
      <c r="V492" s="41"/>
      <c r="W492" s="41"/>
      <c r="X492" s="41"/>
      <c r="Y492" s="41"/>
      <c r="Z492" s="41"/>
    </row>
    <row r="493" spans="1:26" ht="12.75" customHeight="1">
      <c r="A493" s="51"/>
      <c r="B493" s="41"/>
      <c r="C493" s="41"/>
      <c r="D493" s="41"/>
      <c r="E493" s="41"/>
      <c r="F493" s="41"/>
      <c r="G493" s="41"/>
      <c r="H493" s="41"/>
      <c r="I493" s="41"/>
      <c r="J493" s="41"/>
      <c r="K493" s="41"/>
      <c r="L493" s="50"/>
      <c r="M493" s="41"/>
      <c r="N493" s="41"/>
      <c r="O493" s="41"/>
      <c r="P493" s="41"/>
      <c r="Q493" s="41"/>
      <c r="R493" s="41"/>
      <c r="S493" s="41"/>
      <c r="T493" s="41"/>
      <c r="U493" s="41"/>
      <c r="V493" s="41"/>
      <c r="W493" s="41"/>
      <c r="X493" s="41"/>
      <c r="Y493" s="41"/>
      <c r="Z493" s="41"/>
    </row>
    <row r="494" spans="1:26" ht="12.75" customHeight="1">
      <c r="A494" s="51"/>
      <c r="B494" s="41"/>
      <c r="C494" s="41"/>
      <c r="D494" s="41"/>
      <c r="E494" s="41"/>
      <c r="F494" s="41"/>
      <c r="G494" s="41"/>
      <c r="H494" s="41"/>
      <c r="I494" s="41"/>
      <c r="J494" s="41"/>
      <c r="K494" s="41"/>
      <c r="L494" s="50"/>
      <c r="M494" s="41"/>
      <c r="N494" s="41"/>
      <c r="O494" s="41"/>
      <c r="P494" s="41"/>
      <c r="Q494" s="41"/>
      <c r="R494" s="41"/>
      <c r="S494" s="41"/>
      <c r="T494" s="41"/>
      <c r="U494" s="41"/>
      <c r="V494" s="41"/>
      <c r="W494" s="41"/>
      <c r="X494" s="41"/>
      <c r="Y494" s="41"/>
      <c r="Z494" s="41"/>
    </row>
    <row r="495" spans="1:26" ht="12.75" customHeight="1">
      <c r="A495" s="51"/>
      <c r="B495" s="41"/>
      <c r="C495" s="41"/>
      <c r="D495" s="41"/>
      <c r="E495" s="41"/>
      <c r="F495" s="41"/>
      <c r="G495" s="41"/>
      <c r="H495" s="41"/>
      <c r="I495" s="41"/>
      <c r="J495" s="41"/>
      <c r="K495" s="41"/>
      <c r="L495" s="50"/>
      <c r="M495" s="41"/>
      <c r="N495" s="41"/>
      <c r="O495" s="41"/>
      <c r="P495" s="41"/>
      <c r="Q495" s="41"/>
      <c r="R495" s="41"/>
      <c r="S495" s="41"/>
      <c r="T495" s="41"/>
      <c r="U495" s="41"/>
      <c r="V495" s="41"/>
      <c r="W495" s="41"/>
      <c r="X495" s="41"/>
      <c r="Y495" s="41"/>
      <c r="Z495" s="41"/>
    </row>
    <row r="496" spans="1:26" ht="12.75" customHeight="1">
      <c r="A496" s="51"/>
      <c r="B496" s="41"/>
      <c r="C496" s="41"/>
      <c r="D496" s="41"/>
      <c r="E496" s="41"/>
      <c r="F496" s="41"/>
      <c r="G496" s="41"/>
      <c r="H496" s="41"/>
      <c r="I496" s="41"/>
      <c r="J496" s="41"/>
      <c r="K496" s="41"/>
      <c r="L496" s="50"/>
      <c r="M496" s="41"/>
      <c r="N496" s="41"/>
      <c r="O496" s="41"/>
      <c r="P496" s="41"/>
      <c r="Q496" s="41"/>
      <c r="R496" s="41"/>
      <c r="S496" s="41"/>
      <c r="T496" s="41"/>
      <c r="U496" s="41"/>
      <c r="V496" s="41"/>
      <c r="W496" s="41"/>
      <c r="X496" s="41"/>
      <c r="Y496" s="41"/>
      <c r="Z496" s="41"/>
    </row>
    <row r="497" spans="1:26" ht="12.75" customHeight="1">
      <c r="A497" s="51"/>
      <c r="B497" s="41"/>
      <c r="C497" s="41"/>
      <c r="D497" s="41"/>
      <c r="E497" s="41"/>
      <c r="F497" s="41"/>
      <c r="G497" s="41"/>
      <c r="H497" s="41"/>
      <c r="I497" s="41"/>
      <c r="J497" s="41"/>
      <c r="K497" s="41"/>
      <c r="L497" s="50"/>
      <c r="M497" s="41"/>
      <c r="N497" s="41"/>
      <c r="O497" s="41"/>
      <c r="P497" s="41"/>
      <c r="Q497" s="41"/>
      <c r="R497" s="41"/>
      <c r="S497" s="41"/>
      <c r="T497" s="41"/>
      <c r="U497" s="41"/>
      <c r="V497" s="41"/>
      <c r="W497" s="41"/>
      <c r="X497" s="41"/>
      <c r="Y497" s="41"/>
      <c r="Z497" s="41"/>
    </row>
    <row r="498" spans="1:26" ht="12.75" customHeight="1">
      <c r="A498" s="51"/>
      <c r="B498" s="41"/>
      <c r="C498" s="41"/>
      <c r="D498" s="41"/>
      <c r="E498" s="41"/>
      <c r="F498" s="41"/>
      <c r="G498" s="41"/>
      <c r="H498" s="41"/>
      <c r="I498" s="41"/>
      <c r="J498" s="41"/>
      <c r="K498" s="41"/>
      <c r="L498" s="50"/>
      <c r="M498" s="41"/>
      <c r="N498" s="41"/>
      <c r="O498" s="41"/>
      <c r="P498" s="41"/>
      <c r="Q498" s="41"/>
      <c r="R498" s="41"/>
      <c r="S498" s="41"/>
      <c r="T498" s="41"/>
      <c r="U498" s="41"/>
      <c r="V498" s="41"/>
      <c r="W498" s="41"/>
      <c r="X498" s="41"/>
      <c r="Y498" s="41"/>
      <c r="Z498" s="41"/>
    </row>
    <row r="499" spans="1:26" ht="12.75" customHeight="1">
      <c r="A499" s="51"/>
      <c r="B499" s="41"/>
      <c r="C499" s="41"/>
      <c r="D499" s="41"/>
      <c r="E499" s="41"/>
      <c r="F499" s="41"/>
      <c r="G499" s="41"/>
      <c r="H499" s="41"/>
      <c r="I499" s="41"/>
      <c r="J499" s="41"/>
      <c r="K499" s="41"/>
      <c r="L499" s="50"/>
      <c r="M499" s="41"/>
      <c r="N499" s="41"/>
      <c r="O499" s="41"/>
      <c r="P499" s="41"/>
      <c r="Q499" s="41"/>
      <c r="R499" s="41"/>
      <c r="S499" s="41"/>
      <c r="T499" s="41"/>
      <c r="U499" s="41"/>
      <c r="V499" s="41"/>
      <c r="W499" s="41"/>
      <c r="X499" s="41"/>
      <c r="Y499" s="41"/>
      <c r="Z499" s="41"/>
    </row>
    <row r="500" spans="1:26" ht="12.75" customHeight="1">
      <c r="A500" s="51"/>
      <c r="B500" s="41"/>
      <c r="C500" s="41"/>
      <c r="D500" s="41"/>
      <c r="E500" s="41"/>
      <c r="F500" s="41"/>
      <c r="G500" s="41"/>
      <c r="H500" s="41"/>
      <c r="I500" s="41"/>
      <c r="J500" s="41"/>
      <c r="K500" s="41"/>
      <c r="L500" s="50"/>
      <c r="M500" s="41"/>
      <c r="N500" s="41"/>
      <c r="O500" s="41"/>
      <c r="P500" s="41"/>
      <c r="Q500" s="41"/>
      <c r="R500" s="41"/>
      <c r="S500" s="41"/>
      <c r="T500" s="41"/>
      <c r="U500" s="41"/>
      <c r="V500" s="41"/>
      <c r="W500" s="41"/>
      <c r="X500" s="41"/>
      <c r="Y500" s="41"/>
      <c r="Z500" s="41"/>
    </row>
    <row r="501" spans="1:26" ht="12.75" customHeight="1">
      <c r="A501" s="51"/>
      <c r="B501" s="41"/>
      <c r="C501" s="41"/>
      <c r="D501" s="41"/>
      <c r="E501" s="41"/>
      <c r="F501" s="41"/>
      <c r="G501" s="41"/>
      <c r="H501" s="41"/>
      <c r="I501" s="41"/>
      <c r="J501" s="41"/>
      <c r="K501" s="41"/>
      <c r="L501" s="50"/>
      <c r="M501" s="41"/>
      <c r="N501" s="41"/>
      <c r="O501" s="41"/>
      <c r="P501" s="41"/>
      <c r="Q501" s="41"/>
      <c r="R501" s="41"/>
      <c r="S501" s="41"/>
      <c r="T501" s="41"/>
      <c r="U501" s="41"/>
      <c r="V501" s="41"/>
      <c r="W501" s="41"/>
      <c r="X501" s="41"/>
      <c r="Y501" s="41"/>
      <c r="Z501" s="41"/>
    </row>
    <row r="502" spans="1:26" ht="12.75" customHeight="1">
      <c r="A502" s="51"/>
      <c r="B502" s="41"/>
      <c r="C502" s="41"/>
      <c r="D502" s="41"/>
      <c r="E502" s="41"/>
      <c r="F502" s="41"/>
      <c r="G502" s="41"/>
      <c r="H502" s="41"/>
      <c r="I502" s="41"/>
      <c r="J502" s="41"/>
      <c r="K502" s="41"/>
      <c r="L502" s="50"/>
      <c r="M502" s="41"/>
      <c r="N502" s="41"/>
      <c r="O502" s="41"/>
      <c r="P502" s="41"/>
      <c r="Q502" s="41"/>
      <c r="R502" s="41"/>
      <c r="S502" s="41"/>
      <c r="T502" s="41"/>
      <c r="U502" s="41"/>
      <c r="V502" s="41"/>
      <c r="W502" s="41"/>
      <c r="X502" s="41"/>
      <c r="Y502" s="41"/>
      <c r="Z502" s="41"/>
    </row>
    <row r="503" spans="1:26" ht="12.75" customHeight="1">
      <c r="A503" s="51"/>
      <c r="B503" s="41"/>
      <c r="C503" s="41"/>
      <c r="D503" s="41"/>
      <c r="E503" s="41"/>
      <c r="F503" s="41"/>
      <c r="G503" s="41"/>
      <c r="H503" s="41"/>
      <c r="I503" s="41"/>
      <c r="J503" s="41"/>
      <c r="K503" s="41"/>
      <c r="L503" s="50"/>
      <c r="M503" s="41"/>
      <c r="N503" s="41"/>
      <c r="O503" s="41"/>
      <c r="P503" s="41"/>
      <c r="Q503" s="41"/>
      <c r="R503" s="41"/>
      <c r="S503" s="41"/>
      <c r="T503" s="41"/>
      <c r="U503" s="41"/>
      <c r="V503" s="41"/>
      <c r="W503" s="41"/>
      <c r="X503" s="41"/>
      <c r="Y503" s="41"/>
      <c r="Z503" s="41"/>
    </row>
    <row r="504" spans="1:26" ht="12.75" customHeight="1">
      <c r="A504" s="51"/>
      <c r="B504" s="41"/>
      <c r="C504" s="41"/>
      <c r="D504" s="41"/>
      <c r="E504" s="41"/>
      <c r="F504" s="41"/>
      <c r="G504" s="41"/>
      <c r="H504" s="41"/>
      <c r="I504" s="41"/>
      <c r="J504" s="41"/>
      <c r="K504" s="41"/>
      <c r="L504" s="50"/>
      <c r="M504" s="41"/>
      <c r="N504" s="41"/>
      <c r="O504" s="41"/>
      <c r="P504" s="41"/>
      <c r="Q504" s="41"/>
      <c r="R504" s="41"/>
      <c r="S504" s="41"/>
      <c r="T504" s="41"/>
      <c r="U504" s="41"/>
      <c r="V504" s="41"/>
      <c r="W504" s="41"/>
      <c r="X504" s="41"/>
      <c r="Y504" s="41"/>
      <c r="Z504" s="41"/>
    </row>
    <row r="505" spans="1:26" ht="12.75" customHeight="1">
      <c r="A505" s="51"/>
      <c r="B505" s="41"/>
      <c r="C505" s="41"/>
      <c r="D505" s="41"/>
      <c r="E505" s="41"/>
      <c r="F505" s="41"/>
      <c r="G505" s="41"/>
      <c r="H505" s="41"/>
      <c r="I505" s="41"/>
      <c r="J505" s="41"/>
      <c r="K505" s="41"/>
      <c r="L505" s="50"/>
      <c r="M505" s="41"/>
      <c r="N505" s="41"/>
      <c r="O505" s="41"/>
      <c r="P505" s="41"/>
      <c r="Q505" s="41"/>
      <c r="R505" s="41"/>
      <c r="S505" s="41"/>
      <c r="T505" s="41"/>
      <c r="U505" s="41"/>
      <c r="V505" s="41"/>
      <c r="W505" s="41"/>
      <c r="X505" s="41"/>
      <c r="Y505" s="41"/>
      <c r="Z505" s="41"/>
    </row>
    <row r="506" spans="1:26" ht="12.75" customHeight="1">
      <c r="A506" s="51"/>
      <c r="B506" s="41"/>
      <c r="C506" s="41"/>
      <c r="D506" s="41"/>
      <c r="E506" s="41"/>
      <c r="F506" s="41"/>
      <c r="G506" s="41"/>
      <c r="H506" s="41"/>
      <c r="I506" s="41"/>
      <c r="J506" s="41"/>
      <c r="K506" s="41"/>
      <c r="L506" s="50"/>
      <c r="M506" s="41"/>
      <c r="N506" s="41"/>
      <c r="O506" s="41"/>
      <c r="P506" s="41"/>
      <c r="Q506" s="41"/>
      <c r="R506" s="41"/>
      <c r="S506" s="41"/>
      <c r="T506" s="41"/>
      <c r="U506" s="41"/>
      <c r="V506" s="41"/>
      <c r="W506" s="41"/>
      <c r="X506" s="41"/>
      <c r="Y506" s="41"/>
      <c r="Z506" s="41"/>
    </row>
    <row r="507" spans="1:26" ht="12.75" customHeight="1">
      <c r="A507" s="51"/>
      <c r="B507" s="41"/>
      <c r="C507" s="41"/>
      <c r="D507" s="41"/>
      <c r="E507" s="41"/>
      <c r="F507" s="41"/>
      <c r="G507" s="41"/>
      <c r="H507" s="41"/>
      <c r="I507" s="41"/>
      <c r="J507" s="41"/>
      <c r="K507" s="41"/>
      <c r="L507" s="50"/>
      <c r="M507" s="41"/>
      <c r="N507" s="41"/>
      <c r="O507" s="41"/>
      <c r="P507" s="41"/>
      <c r="Q507" s="41"/>
      <c r="R507" s="41"/>
      <c r="S507" s="41"/>
      <c r="T507" s="41"/>
      <c r="U507" s="41"/>
      <c r="V507" s="41"/>
      <c r="W507" s="41"/>
      <c r="X507" s="41"/>
      <c r="Y507" s="41"/>
      <c r="Z507" s="41"/>
    </row>
    <row r="508" spans="1:26" ht="12.75" customHeight="1">
      <c r="A508" s="51"/>
      <c r="B508" s="41"/>
      <c r="C508" s="41"/>
      <c r="D508" s="41"/>
      <c r="E508" s="41"/>
      <c r="F508" s="41"/>
      <c r="G508" s="41"/>
      <c r="H508" s="41"/>
      <c r="I508" s="41"/>
      <c r="J508" s="41"/>
      <c r="K508" s="41"/>
      <c r="L508" s="50"/>
      <c r="M508" s="41"/>
      <c r="N508" s="41"/>
      <c r="O508" s="41"/>
      <c r="P508" s="41"/>
      <c r="Q508" s="41"/>
      <c r="R508" s="41"/>
      <c r="S508" s="41"/>
      <c r="T508" s="41"/>
      <c r="U508" s="41"/>
      <c r="V508" s="41"/>
      <c r="W508" s="41"/>
      <c r="X508" s="41"/>
      <c r="Y508" s="41"/>
      <c r="Z508" s="41"/>
    </row>
    <row r="509" spans="1:26" ht="12.75" customHeight="1">
      <c r="A509" s="51"/>
      <c r="B509" s="41"/>
      <c r="C509" s="41"/>
      <c r="D509" s="41"/>
      <c r="E509" s="41"/>
      <c r="F509" s="41"/>
      <c r="G509" s="41"/>
      <c r="H509" s="41"/>
      <c r="I509" s="41"/>
      <c r="J509" s="41"/>
      <c r="K509" s="41"/>
      <c r="L509" s="50"/>
      <c r="M509" s="41"/>
      <c r="N509" s="41"/>
      <c r="O509" s="41"/>
      <c r="P509" s="41"/>
      <c r="Q509" s="41"/>
      <c r="R509" s="41"/>
      <c r="S509" s="41"/>
      <c r="T509" s="41"/>
      <c r="U509" s="41"/>
      <c r="V509" s="41"/>
      <c r="W509" s="41"/>
      <c r="X509" s="41"/>
      <c r="Y509" s="41"/>
      <c r="Z509" s="41"/>
    </row>
    <row r="510" spans="1:26" ht="12.75" customHeight="1">
      <c r="A510" s="51"/>
      <c r="B510" s="41"/>
      <c r="C510" s="41"/>
      <c r="D510" s="41"/>
      <c r="E510" s="41"/>
      <c r="F510" s="41"/>
      <c r="G510" s="41"/>
      <c r="H510" s="41"/>
      <c r="I510" s="41"/>
      <c r="J510" s="41"/>
      <c r="K510" s="41"/>
      <c r="L510" s="50"/>
      <c r="M510" s="41"/>
      <c r="N510" s="41"/>
      <c r="O510" s="41"/>
      <c r="P510" s="41"/>
      <c r="Q510" s="41"/>
      <c r="R510" s="41"/>
      <c r="S510" s="41"/>
      <c r="T510" s="41"/>
      <c r="U510" s="41"/>
      <c r="V510" s="41"/>
      <c r="W510" s="41"/>
      <c r="X510" s="41"/>
      <c r="Y510" s="41"/>
      <c r="Z510" s="41"/>
    </row>
    <row r="511" spans="1:26" ht="12.75" customHeight="1">
      <c r="A511" s="51"/>
      <c r="B511" s="41"/>
      <c r="C511" s="41"/>
      <c r="D511" s="41"/>
      <c r="E511" s="41"/>
      <c r="F511" s="41"/>
      <c r="G511" s="41"/>
      <c r="H511" s="41"/>
      <c r="I511" s="41"/>
      <c r="J511" s="41"/>
      <c r="K511" s="41"/>
      <c r="L511" s="50"/>
      <c r="M511" s="41"/>
      <c r="N511" s="41"/>
      <c r="O511" s="41"/>
      <c r="P511" s="41"/>
      <c r="Q511" s="41"/>
      <c r="R511" s="41"/>
      <c r="S511" s="41"/>
      <c r="T511" s="41"/>
      <c r="U511" s="41"/>
      <c r="V511" s="41"/>
      <c r="W511" s="41"/>
      <c r="X511" s="41"/>
      <c r="Y511" s="41"/>
      <c r="Z511" s="41"/>
    </row>
    <row r="512" spans="1:26" ht="12.75" customHeight="1">
      <c r="A512" s="51"/>
      <c r="B512" s="41"/>
      <c r="C512" s="41"/>
      <c r="D512" s="41"/>
      <c r="E512" s="41"/>
      <c r="F512" s="41"/>
      <c r="G512" s="41"/>
      <c r="H512" s="41"/>
      <c r="I512" s="41"/>
      <c r="J512" s="41"/>
      <c r="K512" s="41"/>
      <c r="L512" s="50"/>
      <c r="M512" s="41"/>
      <c r="N512" s="41"/>
      <c r="O512" s="41"/>
      <c r="P512" s="41"/>
      <c r="Q512" s="41"/>
      <c r="R512" s="41"/>
      <c r="S512" s="41"/>
      <c r="T512" s="41"/>
      <c r="U512" s="41"/>
      <c r="V512" s="41"/>
      <c r="W512" s="41"/>
      <c r="X512" s="41"/>
      <c r="Y512" s="41"/>
      <c r="Z512" s="41"/>
    </row>
    <row r="513" spans="1:26" ht="12.75" customHeight="1">
      <c r="A513" s="51"/>
      <c r="B513" s="41"/>
      <c r="C513" s="41"/>
      <c r="D513" s="41"/>
      <c r="E513" s="41"/>
      <c r="F513" s="41"/>
      <c r="G513" s="41"/>
      <c r="H513" s="41"/>
      <c r="I513" s="41"/>
      <c r="J513" s="41"/>
      <c r="K513" s="41"/>
      <c r="L513" s="50"/>
      <c r="M513" s="41"/>
      <c r="N513" s="41"/>
      <c r="O513" s="41"/>
      <c r="P513" s="41"/>
      <c r="Q513" s="41"/>
      <c r="R513" s="41"/>
      <c r="S513" s="41"/>
      <c r="T513" s="41"/>
      <c r="U513" s="41"/>
      <c r="V513" s="41"/>
      <c r="W513" s="41"/>
      <c r="X513" s="41"/>
      <c r="Y513" s="41"/>
      <c r="Z513" s="41"/>
    </row>
    <row r="514" spans="1:26" ht="12.75" customHeight="1">
      <c r="A514" s="51"/>
      <c r="B514" s="41"/>
      <c r="C514" s="41"/>
      <c r="D514" s="41"/>
      <c r="E514" s="41"/>
      <c r="F514" s="41"/>
      <c r="G514" s="41"/>
      <c r="H514" s="41"/>
      <c r="I514" s="41"/>
      <c r="J514" s="41"/>
      <c r="K514" s="41"/>
      <c r="L514" s="50"/>
      <c r="M514" s="41"/>
      <c r="N514" s="41"/>
      <c r="O514" s="41"/>
      <c r="P514" s="41"/>
      <c r="Q514" s="41"/>
      <c r="R514" s="41"/>
      <c r="S514" s="41"/>
      <c r="T514" s="41"/>
      <c r="U514" s="41"/>
      <c r="V514" s="41"/>
      <c r="W514" s="41"/>
      <c r="X514" s="41"/>
      <c r="Y514" s="41"/>
      <c r="Z514" s="41"/>
    </row>
    <row r="515" spans="1:26" ht="12.75" customHeight="1">
      <c r="A515" s="51"/>
      <c r="B515" s="41"/>
      <c r="C515" s="41"/>
      <c r="D515" s="41"/>
      <c r="E515" s="41"/>
      <c r="F515" s="41"/>
      <c r="G515" s="41"/>
      <c r="H515" s="41"/>
      <c r="I515" s="41"/>
      <c r="J515" s="41"/>
      <c r="K515" s="41"/>
      <c r="L515" s="50"/>
      <c r="M515" s="41"/>
      <c r="N515" s="41"/>
      <c r="O515" s="41"/>
      <c r="P515" s="41"/>
      <c r="Q515" s="41"/>
      <c r="R515" s="41"/>
      <c r="S515" s="41"/>
      <c r="T515" s="41"/>
      <c r="U515" s="41"/>
      <c r="V515" s="41"/>
      <c r="W515" s="41"/>
      <c r="X515" s="41"/>
      <c r="Y515" s="41"/>
      <c r="Z515" s="41"/>
    </row>
    <row r="516" spans="1:26" ht="12.75" customHeight="1">
      <c r="A516" s="51"/>
      <c r="B516" s="41"/>
      <c r="C516" s="41"/>
      <c r="D516" s="41"/>
      <c r="E516" s="41"/>
      <c r="F516" s="41"/>
      <c r="G516" s="41"/>
      <c r="H516" s="41"/>
      <c r="I516" s="41"/>
      <c r="J516" s="41"/>
      <c r="K516" s="41"/>
      <c r="L516" s="50"/>
      <c r="M516" s="41"/>
      <c r="N516" s="41"/>
      <c r="O516" s="41"/>
      <c r="P516" s="41"/>
      <c r="Q516" s="41"/>
      <c r="R516" s="41"/>
      <c r="S516" s="41"/>
      <c r="T516" s="41"/>
      <c r="U516" s="41"/>
      <c r="V516" s="41"/>
      <c r="W516" s="41"/>
      <c r="X516" s="41"/>
      <c r="Y516" s="41"/>
      <c r="Z516" s="41"/>
    </row>
    <row r="517" spans="1:26" ht="12.75" customHeight="1">
      <c r="A517" s="51"/>
      <c r="B517" s="41"/>
      <c r="C517" s="41"/>
      <c r="D517" s="41"/>
      <c r="E517" s="41"/>
      <c r="F517" s="41"/>
      <c r="G517" s="41"/>
      <c r="H517" s="41"/>
      <c r="I517" s="41"/>
      <c r="J517" s="41"/>
      <c r="K517" s="41"/>
      <c r="L517" s="50"/>
      <c r="M517" s="41"/>
      <c r="N517" s="41"/>
      <c r="O517" s="41"/>
      <c r="P517" s="41"/>
      <c r="Q517" s="41"/>
      <c r="R517" s="41"/>
      <c r="S517" s="41"/>
      <c r="T517" s="41"/>
      <c r="U517" s="41"/>
      <c r="V517" s="41"/>
      <c r="W517" s="41"/>
      <c r="X517" s="41"/>
      <c r="Y517" s="41"/>
      <c r="Z517" s="41"/>
    </row>
    <row r="518" spans="1:26" ht="12.75" customHeight="1">
      <c r="A518" s="51"/>
      <c r="B518" s="41"/>
      <c r="C518" s="41"/>
      <c r="D518" s="41"/>
      <c r="E518" s="41"/>
      <c r="F518" s="41"/>
      <c r="G518" s="41"/>
      <c r="H518" s="41"/>
      <c r="I518" s="41"/>
      <c r="J518" s="41"/>
      <c r="K518" s="41"/>
      <c r="L518" s="50"/>
      <c r="M518" s="41"/>
      <c r="N518" s="41"/>
      <c r="O518" s="41"/>
      <c r="P518" s="41"/>
      <c r="Q518" s="41"/>
      <c r="R518" s="41"/>
      <c r="S518" s="41"/>
      <c r="T518" s="41"/>
      <c r="U518" s="41"/>
      <c r="V518" s="41"/>
      <c r="W518" s="41"/>
      <c r="X518" s="41"/>
      <c r="Y518" s="41"/>
      <c r="Z518" s="41"/>
    </row>
    <row r="519" spans="1:26" ht="12.75" customHeight="1">
      <c r="A519" s="51"/>
      <c r="B519" s="41"/>
      <c r="C519" s="41"/>
      <c r="D519" s="41"/>
      <c r="E519" s="41"/>
      <c r="F519" s="41"/>
      <c r="G519" s="41"/>
      <c r="H519" s="41"/>
      <c r="I519" s="41"/>
      <c r="J519" s="41"/>
      <c r="K519" s="41"/>
      <c r="L519" s="50"/>
      <c r="M519" s="41"/>
      <c r="N519" s="41"/>
      <c r="O519" s="41"/>
      <c r="P519" s="41"/>
      <c r="Q519" s="41"/>
      <c r="R519" s="41"/>
      <c r="S519" s="41"/>
      <c r="T519" s="41"/>
      <c r="U519" s="41"/>
      <c r="V519" s="41"/>
      <c r="W519" s="41"/>
      <c r="X519" s="41"/>
      <c r="Y519" s="41"/>
      <c r="Z519" s="41"/>
    </row>
    <row r="520" spans="1:26" ht="12.75" customHeight="1">
      <c r="A520" s="51"/>
      <c r="B520" s="41"/>
      <c r="C520" s="41"/>
      <c r="D520" s="41"/>
      <c r="E520" s="41"/>
      <c r="F520" s="41"/>
      <c r="G520" s="41"/>
      <c r="H520" s="41"/>
      <c r="I520" s="41"/>
      <c r="J520" s="41"/>
      <c r="K520" s="41"/>
      <c r="L520" s="50"/>
      <c r="M520" s="41"/>
      <c r="N520" s="41"/>
      <c r="O520" s="41"/>
      <c r="P520" s="41"/>
      <c r="Q520" s="41"/>
      <c r="R520" s="41"/>
      <c r="S520" s="41"/>
      <c r="T520" s="41"/>
      <c r="U520" s="41"/>
      <c r="V520" s="41"/>
      <c r="W520" s="41"/>
      <c r="X520" s="41"/>
      <c r="Y520" s="41"/>
      <c r="Z520" s="41"/>
    </row>
    <row r="521" spans="1:26" ht="12.75" customHeight="1">
      <c r="A521" s="51"/>
      <c r="B521" s="41"/>
      <c r="C521" s="41"/>
      <c r="D521" s="41"/>
      <c r="E521" s="41"/>
      <c r="F521" s="41"/>
      <c r="G521" s="41"/>
      <c r="H521" s="41"/>
      <c r="I521" s="41"/>
      <c r="J521" s="41"/>
      <c r="K521" s="41"/>
      <c r="L521" s="50"/>
      <c r="M521" s="41"/>
      <c r="N521" s="41"/>
      <c r="O521" s="41"/>
      <c r="P521" s="41"/>
      <c r="Q521" s="41"/>
      <c r="R521" s="41"/>
      <c r="S521" s="41"/>
      <c r="T521" s="41"/>
      <c r="U521" s="41"/>
      <c r="V521" s="41"/>
      <c r="W521" s="41"/>
      <c r="X521" s="41"/>
      <c r="Y521" s="41"/>
      <c r="Z521" s="41"/>
    </row>
    <row r="522" spans="1:26" ht="12.75" customHeight="1">
      <c r="A522" s="51"/>
      <c r="B522" s="41"/>
      <c r="C522" s="41"/>
      <c r="D522" s="41"/>
      <c r="E522" s="41"/>
      <c r="F522" s="41"/>
      <c r="G522" s="41"/>
      <c r="H522" s="41"/>
      <c r="I522" s="41"/>
      <c r="J522" s="41"/>
      <c r="K522" s="41"/>
      <c r="L522" s="50"/>
      <c r="M522" s="41"/>
      <c r="N522" s="41"/>
      <c r="O522" s="41"/>
      <c r="P522" s="41"/>
      <c r="Q522" s="41"/>
      <c r="R522" s="41"/>
      <c r="S522" s="41"/>
      <c r="T522" s="41"/>
      <c r="U522" s="41"/>
      <c r="V522" s="41"/>
      <c r="W522" s="41"/>
      <c r="X522" s="41"/>
      <c r="Y522" s="41"/>
      <c r="Z522" s="41"/>
    </row>
    <row r="523" spans="1:26" ht="12.75" customHeight="1">
      <c r="A523" s="51"/>
      <c r="B523" s="41"/>
      <c r="C523" s="41"/>
      <c r="D523" s="41"/>
      <c r="E523" s="41"/>
      <c r="F523" s="41"/>
      <c r="G523" s="41"/>
      <c r="H523" s="41"/>
      <c r="I523" s="41"/>
      <c r="J523" s="41"/>
      <c r="K523" s="41"/>
      <c r="L523" s="50"/>
      <c r="M523" s="41"/>
      <c r="N523" s="41"/>
      <c r="O523" s="41"/>
      <c r="P523" s="41"/>
      <c r="Q523" s="41"/>
      <c r="R523" s="41"/>
      <c r="S523" s="41"/>
      <c r="T523" s="41"/>
      <c r="U523" s="41"/>
      <c r="V523" s="41"/>
      <c r="W523" s="41"/>
      <c r="X523" s="41"/>
      <c r="Y523" s="41"/>
      <c r="Z523" s="41"/>
    </row>
    <row r="524" spans="1:26" ht="12.75" customHeight="1">
      <c r="A524" s="51"/>
      <c r="B524" s="41"/>
      <c r="C524" s="41"/>
      <c r="D524" s="41"/>
      <c r="E524" s="41"/>
      <c r="F524" s="41"/>
      <c r="G524" s="41"/>
      <c r="H524" s="41"/>
      <c r="I524" s="41"/>
      <c r="J524" s="41"/>
      <c r="K524" s="41"/>
      <c r="L524" s="50"/>
      <c r="M524" s="41"/>
      <c r="N524" s="41"/>
      <c r="O524" s="41"/>
      <c r="P524" s="41"/>
      <c r="Q524" s="41"/>
      <c r="R524" s="41"/>
      <c r="S524" s="41"/>
      <c r="T524" s="41"/>
      <c r="U524" s="41"/>
      <c r="V524" s="41"/>
      <c r="W524" s="41"/>
      <c r="X524" s="41"/>
      <c r="Y524" s="41"/>
      <c r="Z524" s="41"/>
    </row>
    <row r="525" spans="1:26" ht="12.75" customHeight="1">
      <c r="A525" s="51"/>
      <c r="B525" s="41"/>
      <c r="C525" s="41"/>
      <c r="D525" s="41"/>
      <c r="E525" s="41"/>
      <c r="F525" s="41"/>
      <c r="G525" s="41"/>
      <c r="H525" s="41"/>
      <c r="I525" s="41"/>
      <c r="J525" s="41"/>
      <c r="K525" s="41"/>
      <c r="L525" s="50"/>
      <c r="M525" s="41"/>
      <c r="N525" s="41"/>
      <c r="O525" s="41"/>
      <c r="P525" s="41"/>
      <c r="Q525" s="41"/>
      <c r="R525" s="41"/>
      <c r="S525" s="41"/>
      <c r="T525" s="41"/>
      <c r="U525" s="41"/>
      <c r="V525" s="41"/>
      <c r="W525" s="41"/>
      <c r="X525" s="41"/>
      <c r="Y525" s="41"/>
      <c r="Z525" s="41"/>
    </row>
    <row r="526" spans="1:26" ht="12.75" customHeight="1">
      <c r="A526" s="51"/>
      <c r="B526" s="41"/>
      <c r="C526" s="41"/>
      <c r="D526" s="41"/>
      <c r="E526" s="41"/>
      <c r="F526" s="41"/>
      <c r="G526" s="41"/>
      <c r="H526" s="41"/>
      <c r="I526" s="41"/>
      <c r="J526" s="41"/>
      <c r="K526" s="41"/>
      <c r="L526" s="50"/>
      <c r="M526" s="41"/>
      <c r="N526" s="41"/>
      <c r="O526" s="41"/>
      <c r="P526" s="41"/>
      <c r="Q526" s="41"/>
      <c r="R526" s="41"/>
      <c r="S526" s="41"/>
      <c r="T526" s="41"/>
      <c r="U526" s="41"/>
      <c r="V526" s="41"/>
      <c r="W526" s="41"/>
      <c r="X526" s="41"/>
      <c r="Y526" s="41"/>
      <c r="Z526" s="41"/>
    </row>
    <row r="527" spans="1:26" ht="12.75" customHeight="1">
      <c r="A527" s="51"/>
      <c r="B527" s="41"/>
      <c r="C527" s="41"/>
      <c r="D527" s="41"/>
      <c r="E527" s="41"/>
      <c r="F527" s="41"/>
      <c r="G527" s="41"/>
      <c r="H527" s="41"/>
      <c r="I527" s="41"/>
      <c r="J527" s="41"/>
      <c r="K527" s="41"/>
      <c r="L527" s="50"/>
      <c r="M527" s="41"/>
      <c r="N527" s="41"/>
      <c r="O527" s="41"/>
      <c r="P527" s="41"/>
      <c r="Q527" s="41"/>
      <c r="R527" s="41"/>
      <c r="S527" s="41"/>
      <c r="T527" s="41"/>
      <c r="U527" s="41"/>
      <c r="V527" s="41"/>
      <c r="W527" s="41"/>
      <c r="X527" s="41"/>
      <c r="Y527" s="41"/>
      <c r="Z527" s="41"/>
    </row>
    <row r="528" spans="1:26" ht="12.75" customHeight="1">
      <c r="A528" s="51"/>
      <c r="B528" s="41"/>
      <c r="C528" s="41"/>
      <c r="D528" s="41"/>
      <c r="E528" s="41"/>
      <c r="F528" s="41"/>
      <c r="G528" s="41"/>
      <c r="H528" s="41"/>
      <c r="I528" s="41"/>
      <c r="J528" s="41"/>
      <c r="K528" s="41"/>
      <c r="L528" s="50"/>
      <c r="M528" s="41"/>
      <c r="N528" s="41"/>
      <c r="O528" s="41"/>
      <c r="P528" s="41"/>
      <c r="Q528" s="41"/>
      <c r="R528" s="41"/>
      <c r="S528" s="41"/>
      <c r="T528" s="41"/>
      <c r="U528" s="41"/>
      <c r="V528" s="41"/>
      <c r="W528" s="41"/>
      <c r="X528" s="41"/>
      <c r="Y528" s="41"/>
      <c r="Z528" s="41"/>
    </row>
    <row r="529" spans="1:26" ht="12.75" customHeight="1">
      <c r="A529" s="51"/>
      <c r="B529" s="41"/>
      <c r="C529" s="41"/>
      <c r="D529" s="41"/>
      <c r="E529" s="41"/>
      <c r="F529" s="41"/>
      <c r="G529" s="41"/>
      <c r="H529" s="41"/>
      <c r="I529" s="41"/>
      <c r="J529" s="41"/>
      <c r="K529" s="41"/>
      <c r="L529" s="50"/>
      <c r="M529" s="41"/>
      <c r="N529" s="41"/>
      <c r="O529" s="41"/>
      <c r="P529" s="41"/>
      <c r="Q529" s="41"/>
      <c r="R529" s="41"/>
      <c r="S529" s="41"/>
      <c r="T529" s="41"/>
      <c r="U529" s="41"/>
      <c r="V529" s="41"/>
      <c r="W529" s="41"/>
      <c r="X529" s="41"/>
      <c r="Y529" s="41"/>
      <c r="Z529" s="41"/>
    </row>
    <row r="530" spans="1:26" ht="12.75" customHeight="1">
      <c r="A530" s="51"/>
      <c r="B530" s="41"/>
      <c r="C530" s="41"/>
      <c r="D530" s="41"/>
      <c r="E530" s="41"/>
      <c r="F530" s="41"/>
      <c r="G530" s="41"/>
      <c r="H530" s="41"/>
      <c r="I530" s="41"/>
      <c r="J530" s="41"/>
      <c r="K530" s="41"/>
      <c r="L530" s="50"/>
      <c r="M530" s="41"/>
      <c r="N530" s="41"/>
      <c r="O530" s="41"/>
      <c r="P530" s="41"/>
      <c r="Q530" s="41"/>
      <c r="R530" s="41"/>
      <c r="S530" s="41"/>
      <c r="T530" s="41"/>
      <c r="U530" s="41"/>
      <c r="V530" s="41"/>
      <c r="W530" s="41"/>
      <c r="X530" s="41"/>
      <c r="Y530" s="41"/>
      <c r="Z530" s="41"/>
    </row>
    <row r="531" spans="1:26" ht="12.75" customHeight="1">
      <c r="A531" s="51"/>
      <c r="B531" s="41"/>
      <c r="C531" s="41"/>
      <c r="D531" s="41"/>
      <c r="E531" s="41"/>
      <c r="F531" s="41"/>
      <c r="G531" s="41"/>
      <c r="H531" s="41"/>
      <c r="I531" s="41"/>
      <c r="J531" s="41"/>
      <c r="K531" s="41"/>
      <c r="L531" s="50"/>
      <c r="M531" s="41"/>
      <c r="N531" s="41"/>
      <c r="O531" s="41"/>
      <c r="P531" s="41"/>
      <c r="Q531" s="41"/>
      <c r="R531" s="41"/>
      <c r="S531" s="41"/>
      <c r="T531" s="41"/>
      <c r="U531" s="41"/>
      <c r="V531" s="41"/>
      <c r="W531" s="41"/>
      <c r="X531" s="41"/>
      <c r="Y531" s="41"/>
      <c r="Z531" s="41"/>
    </row>
    <row r="532" spans="1:26" ht="12.75" customHeight="1">
      <c r="A532" s="51"/>
      <c r="B532" s="41"/>
      <c r="C532" s="41"/>
      <c r="D532" s="41"/>
      <c r="E532" s="41"/>
      <c r="F532" s="41"/>
      <c r="G532" s="41"/>
      <c r="H532" s="41"/>
      <c r="I532" s="41"/>
      <c r="J532" s="41"/>
      <c r="K532" s="41"/>
      <c r="L532" s="50"/>
      <c r="M532" s="41"/>
      <c r="N532" s="41"/>
      <c r="O532" s="41"/>
      <c r="P532" s="41"/>
      <c r="Q532" s="41"/>
      <c r="R532" s="41"/>
      <c r="S532" s="41"/>
      <c r="T532" s="41"/>
      <c r="U532" s="41"/>
      <c r="V532" s="41"/>
      <c r="W532" s="41"/>
      <c r="X532" s="41"/>
      <c r="Y532" s="41"/>
      <c r="Z532" s="41"/>
    </row>
    <row r="533" spans="1:26" ht="12.75" customHeight="1">
      <c r="A533" s="51"/>
      <c r="B533" s="41"/>
      <c r="C533" s="41"/>
      <c r="D533" s="41"/>
      <c r="E533" s="41"/>
      <c r="F533" s="41"/>
      <c r="G533" s="41"/>
      <c r="H533" s="41"/>
      <c r="I533" s="41"/>
      <c r="J533" s="41"/>
      <c r="K533" s="41"/>
      <c r="L533" s="50"/>
      <c r="M533" s="41"/>
      <c r="N533" s="41"/>
      <c r="O533" s="41"/>
      <c r="P533" s="41"/>
      <c r="Q533" s="41"/>
      <c r="R533" s="41"/>
      <c r="S533" s="41"/>
      <c r="T533" s="41"/>
      <c r="U533" s="41"/>
      <c r="V533" s="41"/>
      <c r="W533" s="41"/>
      <c r="X533" s="41"/>
      <c r="Y533" s="41"/>
      <c r="Z533" s="41"/>
    </row>
    <row r="534" spans="1:26" ht="12.75" customHeight="1">
      <c r="A534" s="51"/>
      <c r="B534" s="41"/>
      <c r="C534" s="41"/>
      <c r="D534" s="41"/>
      <c r="E534" s="41"/>
      <c r="F534" s="41"/>
      <c r="G534" s="41"/>
      <c r="H534" s="41"/>
      <c r="I534" s="41"/>
      <c r="J534" s="41"/>
      <c r="K534" s="41"/>
      <c r="L534" s="50"/>
      <c r="M534" s="41"/>
      <c r="N534" s="41"/>
      <c r="O534" s="41"/>
      <c r="P534" s="41"/>
      <c r="Q534" s="41"/>
      <c r="R534" s="41"/>
      <c r="S534" s="41"/>
      <c r="T534" s="41"/>
      <c r="U534" s="41"/>
      <c r="V534" s="41"/>
      <c r="W534" s="41"/>
      <c r="X534" s="41"/>
      <c r="Y534" s="41"/>
      <c r="Z534" s="41"/>
    </row>
  </sheetData>
  <mergeCells count="1">
    <mergeCell ref="B1:L1"/>
  </mergeCells>
  <conditionalFormatting sqref="B2 B4:B7 B19 B9:B13 B15 B22:B35">
    <cfRule type="containsText" dxfId="235" priority="73" operator="containsText" text="Ingrese el numero del item">
      <formula>NOT(ISERROR(SEARCH(("Ingrese el numero del item"),(B2))))</formula>
    </cfRule>
  </conditionalFormatting>
  <conditionalFormatting sqref="E2 E4:E7 E19 E9:E13 E15 E22:E35">
    <cfRule type="containsText" dxfId="234" priority="74" operator="containsText" text="Ingrese la cantidad">
      <formula>NOT(ISERROR(SEARCH(("Ingrese la cantidad"),(E2))))</formula>
    </cfRule>
  </conditionalFormatting>
  <conditionalFormatting sqref="F2:G2 F4:H7 F19:H19 F9:H13 F15:H15 F22:H35">
    <cfRule type="cellIs" dxfId="233" priority="75" operator="equal">
      <formula>0</formula>
    </cfRule>
  </conditionalFormatting>
  <conditionalFormatting sqref="C2:D2 C4:D7 C19:D19 C9:D13 C15:D15 C22:D35">
    <cfRule type="cellIs" dxfId="232" priority="76" operator="equal">
      <formula>"No"</formula>
    </cfRule>
  </conditionalFormatting>
  <conditionalFormatting sqref="I4:I7 I19 I9:I13 I15 I22:I35">
    <cfRule type="notContainsBlanks" dxfId="231" priority="77">
      <formula>LEN(TRIM(I4))&gt;0</formula>
    </cfRule>
  </conditionalFormatting>
  <conditionalFormatting sqref="J4:J7 J19 J9:J13 J15 J22:J35">
    <cfRule type="notContainsBlanks" dxfId="230" priority="78">
      <formula>LEN(TRIM(J4))&gt;0</formula>
    </cfRule>
  </conditionalFormatting>
  <conditionalFormatting sqref="E2 E4:E7 E19 E9:E13 E15 E22:E35">
    <cfRule type="cellIs" dxfId="229" priority="80" operator="equal">
      <formula>0</formula>
    </cfRule>
  </conditionalFormatting>
  <conditionalFormatting sqref="G2:J2 F4:H7 F19:H19 F9:H13 F15:H15 F22:H35">
    <cfRule type="cellIs" dxfId="228" priority="81" operator="equal">
      <formula>0</formula>
    </cfRule>
  </conditionalFormatting>
  <conditionalFormatting sqref="B18">
    <cfRule type="containsText" dxfId="227" priority="37" operator="containsText" text="Ingrese el numero del item">
      <formula>NOT(ISERROR(SEARCH(("Ingrese el numero del item"),(B18))))</formula>
    </cfRule>
  </conditionalFormatting>
  <conditionalFormatting sqref="B3">
    <cfRule type="containsText" dxfId="226" priority="64" operator="containsText" text="Ingrese el numero del item">
      <formula>NOT(ISERROR(SEARCH(("Ingrese el numero del item"),(B3))))</formula>
    </cfRule>
  </conditionalFormatting>
  <conditionalFormatting sqref="E3">
    <cfRule type="containsText" dxfId="225" priority="65" operator="containsText" text="Ingrese la cantidad">
      <formula>NOT(ISERROR(SEARCH(("Ingrese la cantidad"),(E3))))</formula>
    </cfRule>
  </conditionalFormatting>
  <conditionalFormatting sqref="F3:H3">
    <cfRule type="cellIs" dxfId="224" priority="66" operator="equal">
      <formula>0</formula>
    </cfRule>
  </conditionalFormatting>
  <conditionalFormatting sqref="C3:D3">
    <cfRule type="cellIs" dxfId="223" priority="67" operator="equal">
      <formula>"No"</formula>
    </cfRule>
  </conditionalFormatting>
  <conditionalFormatting sqref="I3">
    <cfRule type="notContainsBlanks" dxfId="222" priority="68">
      <formula>LEN(TRIM(I3))&gt;0</formula>
    </cfRule>
  </conditionalFormatting>
  <conditionalFormatting sqref="J3">
    <cfRule type="notContainsBlanks" dxfId="221" priority="69">
      <formula>LEN(TRIM(J3))&gt;0</formula>
    </cfRule>
  </conditionalFormatting>
  <conditionalFormatting sqref="E3">
    <cfRule type="cellIs" dxfId="220" priority="71" operator="equal">
      <formula>0</formula>
    </cfRule>
  </conditionalFormatting>
  <conditionalFormatting sqref="F3:H3">
    <cfRule type="cellIs" dxfId="219" priority="72" operator="equal">
      <formula>0</formula>
    </cfRule>
  </conditionalFormatting>
  <conditionalFormatting sqref="B16">
    <cfRule type="containsText" dxfId="218" priority="55" operator="containsText" text="Ingrese el numero del item">
      <formula>NOT(ISERROR(SEARCH(("Ingrese el numero del item"),(B16))))</formula>
    </cfRule>
  </conditionalFormatting>
  <conditionalFormatting sqref="E16">
    <cfRule type="containsText" dxfId="217" priority="56" operator="containsText" text="Ingrese la cantidad">
      <formula>NOT(ISERROR(SEARCH(("Ingrese la cantidad"),(E16))))</formula>
    </cfRule>
  </conditionalFormatting>
  <conditionalFormatting sqref="F16:H16">
    <cfRule type="cellIs" dxfId="216" priority="57" operator="equal">
      <formula>0</formula>
    </cfRule>
  </conditionalFormatting>
  <conditionalFormatting sqref="C16:D16">
    <cfRule type="cellIs" dxfId="215" priority="58" operator="equal">
      <formula>"No"</formula>
    </cfRule>
  </conditionalFormatting>
  <conditionalFormatting sqref="I16">
    <cfRule type="notContainsBlanks" dxfId="214" priority="59">
      <formula>LEN(TRIM(I16))&gt;0</formula>
    </cfRule>
  </conditionalFormatting>
  <conditionalFormatting sqref="J16">
    <cfRule type="notContainsBlanks" dxfId="213" priority="60">
      <formula>LEN(TRIM(J16))&gt;0</formula>
    </cfRule>
  </conditionalFormatting>
  <conditionalFormatting sqref="E16">
    <cfRule type="cellIs" dxfId="212" priority="62" operator="equal">
      <formula>0</formula>
    </cfRule>
  </conditionalFormatting>
  <conditionalFormatting sqref="F16:H16">
    <cfRule type="cellIs" dxfId="211" priority="63" operator="equal">
      <formula>0</formula>
    </cfRule>
  </conditionalFormatting>
  <conditionalFormatting sqref="B17">
    <cfRule type="containsText" dxfId="210" priority="46" operator="containsText" text="Ingrese el numero del item">
      <formula>NOT(ISERROR(SEARCH(("Ingrese el numero del item"),(B17))))</formula>
    </cfRule>
  </conditionalFormatting>
  <conditionalFormatting sqref="E17">
    <cfRule type="containsText" dxfId="209" priority="47" operator="containsText" text="Ingrese la cantidad">
      <formula>NOT(ISERROR(SEARCH(("Ingrese la cantidad"),(E17))))</formula>
    </cfRule>
  </conditionalFormatting>
  <conditionalFormatting sqref="F17:H17">
    <cfRule type="cellIs" dxfId="208" priority="48" operator="equal">
      <formula>0</formula>
    </cfRule>
  </conditionalFormatting>
  <conditionalFormatting sqref="C17:D17">
    <cfRule type="cellIs" dxfId="207" priority="49" operator="equal">
      <formula>"No"</formula>
    </cfRule>
  </conditionalFormatting>
  <conditionalFormatting sqref="I17">
    <cfRule type="notContainsBlanks" dxfId="206" priority="50">
      <formula>LEN(TRIM(I17))&gt;0</formula>
    </cfRule>
  </conditionalFormatting>
  <conditionalFormatting sqref="J17">
    <cfRule type="notContainsBlanks" dxfId="205" priority="51">
      <formula>LEN(TRIM(J17))&gt;0</formula>
    </cfRule>
  </conditionalFormatting>
  <conditionalFormatting sqref="E17">
    <cfRule type="cellIs" dxfId="204" priority="53" operator="equal">
      <formula>0</formula>
    </cfRule>
  </conditionalFormatting>
  <conditionalFormatting sqref="F17:H17">
    <cfRule type="cellIs" dxfId="203" priority="54" operator="equal">
      <formula>0</formula>
    </cfRule>
  </conditionalFormatting>
  <conditionalFormatting sqref="E18">
    <cfRule type="containsText" dxfId="202" priority="38" operator="containsText" text="Ingrese la cantidad">
      <formula>NOT(ISERROR(SEARCH(("Ingrese la cantidad"),(E18))))</formula>
    </cfRule>
  </conditionalFormatting>
  <conditionalFormatting sqref="F18:H18">
    <cfRule type="cellIs" dxfId="201" priority="39" operator="equal">
      <formula>0</formula>
    </cfRule>
  </conditionalFormatting>
  <conditionalFormatting sqref="C18:D18">
    <cfRule type="cellIs" dxfId="200" priority="40" operator="equal">
      <formula>"No"</formula>
    </cfRule>
  </conditionalFormatting>
  <conditionalFormatting sqref="I18">
    <cfRule type="notContainsBlanks" dxfId="199" priority="41">
      <formula>LEN(TRIM(I18))&gt;0</formula>
    </cfRule>
  </conditionalFormatting>
  <conditionalFormatting sqref="J18">
    <cfRule type="notContainsBlanks" dxfId="198" priority="42">
      <formula>LEN(TRIM(J18))&gt;0</formula>
    </cfRule>
  </conditionalFormatting>
  <conditionalFormatting sqref="E18">
    <cfRule type="cellIs" dxfId="197" priority="44" operator="equal">
      <formula>0</formula>
    </cfRule>
  </conditionalFormatting>
  <conditionalFormatting sqref="F18:H18">
    <cfRule type="cellIs" dxfId="196" priority="45" operator="equal">
      <formula>0</formula>
    </cfRule>
  </conditionalFormatting>
  <conditionalFormatting sqref="B8">
    <cfRule type="containsText" dxfId="195" priority="29" operator="containsText" text="Ingrese el numero del item">
      <formula>NOT(ISERROR(SEARCH(("Ingrese el numero del item"),(B8))))</formula>
    </cfRule>
  </conditionalFormatting>
  <conditionalFormatting sqref="E8">
    <cfRule type="containsText" dxfId="194" priority="30" operator="containsText" text="Ingrese la cantidad">
      <formula>NOT(ISERROR(SEARCH(("Ingrese la cantidad"),(E8))))</formula>
    </cfRule>
  </conditionalFormatting>
  <conditionalFormatting sqref="F8:H8">
    <cfRule type="cellIs" dxfId="193" priority="31" operator="equal">
      <formula>0</formula>
    </cfRule>
  </conditionalFormatting>
  <conditionalFormatting sqref="C8:D8">
    <cfRule type="cellIs" dxfId="192" priority="32" operator="equal">
      <formula>"No"</formula>
    </cfRule>
  </conditionalFormatting>
  <conditionalFormatting sqref="I8">
    <cfRule type="notContainsBlanks" dxfId="191" priority="33">
      <formula>LEN(TRIM(I8))&gt;0</formula>
    </cfRule>
  </conditionalFormatting>
  <conditionalFormatting sqref="J8">
    <cfRule type="notContainsBlanks" dxfId="190" priority="34">
      <formula>LEN(TRIM(J8))&gt;0</formula>
    </cfRule>
  </conditionalFormatting>
  <conditionalFormatting sqref="E8">
    <cfRule type="cellIs" dxfId="189" priority="35" operator="equal">
      <formula>0</formula>
    </cfRule>
  </conditionalFormatting>
  <conditionalFormatting sqref="F8:H8">
    <cfRule type="cellIs" dxfId="188" priority="36" operator="equal">
      <formula>0</formula>
    </cfRule>
  </conditionalFormatting>
  <conditionalFormatting sqref="B14">
    <cfRule type="containsText" dxfId="187" priority="20" operator="containsText" text="Ingrese el numero del item">
      <formula>NOT(ISERROR(SEARCH(("Ingrese el numero del item"),(B14))))</formula>
    </cfRule>
  </conditionalFormatting>
  <conditionalFormatting sqref="E14">
    <cfRule type="containsText" dxfId="186" priority="21" operator="containsText" text="Ingrese la cantidad">
      <formula>NOT(ISERROR(SEARCH(("Ingrese la cantidad"),(E14))))</formula>
    </cfRule>
  </conditionalFormatting>
  <conditionalFormatting sqref="F14:H14">
    <cfRule type="cellIs" dxfId="185" priority="22" operator="equal">
      <formula>0</formula>
    </cfRule>
  </conditionalFormatting>
  <conditionalFormatting sqref="C14:D14">
    <cfRule type="cellIs" dxfId="184" priority="23" operator="equal">
      <formula>"No"</formula>
    </cfRule>
  </conditionalFormatting>
  <conditionalFormatting sqref="I14">
    <cfRule type="notContainsBlanks" dxfId="183" priority="24">
      <formula>LEN(TRIM(I14))&gt;0</formula>
    </cfRule>
  </conditionalFormatting>
  <conditionalFormatting sqref="J14">
    <cfRule type="notContainsBlanks" dxfId="182" priority="25">
      <formula>LEN(TRIM(J14))&gt;0</formula>
    </cfRule>
  </conditionalFormatting>
  <conditionalFormatting sqref="E14">
    <cfRule type="cellIs" dxfId="181" priority="26" operator="equal">
      <formula>0</formula>
    </cfRule>
  </conditionalFormatting>
  <conditionalFormatting sqref="F14:H14">
    <cfRule type="cellIs" dxfId="180" priority="27" operator="equal">
      <formula>0</formula>
    </cfRule>
  </conditionalFormatting>
  <conditionalFormatting sqref="B20">
    <cfRule type="containsText" dxfId="179" priority="11" operator="containsText" text="Ingrese el numero del item">
      <formula>NOT(ISERROR(SEARCH(("Ingrese el numero del item"),(B20))))</formula>
    </cfRule>
  </conditionalFormatting>
  <conditionalFormatting sqref="E20">
    <cfRule type="containsText" dxfId="178" priority="12" operator="containsText" text="Ingrese la cantidad">
      <formula>NOT(ISERROR(SEARCH(("Ingrese la cantidad"),(E20))))</formula>
    </cfRule>
  </conditionalFormatting>
  <conditionalFormatting sqref="F20:H20">
    <cfRule type="cellIs" dxfId="177" priority="13" operator="equal">
      <formula>0</formula>
    </cfRule>
  </conditionalFormatting>
  <conditionalFormatting sqref="C20:D20">
    <cfRule type="cellIs" dxfId="176" priority="14" operator="equal">
      <formula>"No"</formula>
    </cfRule>
  </conditionalFormatting>
  <conditionalFormatting sqref="I20">
    <cfRule type="notContainsBlanks" dxfId="175" priority="15">
      <formula>LEN(TRIM(I20))&gt;0</formula>
    </cfRule>
  </conditionalFormatting>
  <conditionalFormatting sqref="J20">
    <cfRule type="notContainsBlanks" dxfId="174" priority="16">
      <formula>LEN(TRIM(J20))&gt;0</formula>
    </cfRule>
  </conditionalFormatting>
  <conditionalFormatting sqref="E20">
    <cfRule type="cellIs" dxfId="173" priority="17" operator="equal">
      <formula>0</formula>
    </cfRule>
  </conditionalFormatting>
  <conditionalFormatting sqref="F20:H20">
    <cfRule type="cellIs" dxfId="172" priority="18" operator="equal">
      <formula>0</formula>
    </cfRule>
  </conditionalFormatting>
  <conditionalFormatting sqref="B21">
    <cfRule type="containsText" dxfId="171" priority="1" operator="containsText" text="Ingrese el numero del item">
      <formula>NOT(ISERROR(SEARCH(("Ingrese el numero del item"),(B21))))</formula>
    </cfRule>
  </conditionalFormatting>
  <conditionalFormatting sqref="E21">
    <cfRule type="containsText" dxfId="170" priority="2" operator="containsText" text="Ingrese la cantidad">
      <formula>NOT(ISERROR(SEARCH(("Ingrese la cantidad"),(E21))))</formula>
    </cfRule>
  </conditionalFormatting>
  <conditionalFormatting sqref="F21:H21">
    <cfRule type="cellIs" dxfId="169" priority="3" operator="equal">
      <formula>0</formula>
    </cfRule>
  </conditionalFormatting>
  <conditionalFormatting sqref="C21:D21">
    <cfRule type="cellIs" dxfId="168" priority="4" operator="equal">
      <formula>"No"</formula>
    </cfRule>
  </conditionalFormatting>
  <conditionalFormatting sqref="I21">
    <cfRule type="notContainsBlanks" dxfId="167" priority="5">
      <formula>LEN(TRIM(I21))&gt;0</formula>
    </cfRule>
  </conditionalFormatting>
  <conditionalFormatting sqref="J21">
    <cfRule type="notContainsBlanks" dxfId="166" priority="6">
      <formula>LEN(TRIM(J21))&gt;0</formula>
    </cfRule>
  </conditionalFormatting>
  <conditionalFormatting sqref="E21">
    <cfRule type="cellIs" dxfId="165" priority="8" operator="equal">
      <formula>0</formula>
    </cfRule>
  </conditionalFormatting>
  <conditionalFormatting sqref="F21:H21">
    <cfRule type="cellIs" dxfId="164" priority="9" operator="equal">
      <formula>0</formula>
    </cfRule>
  </conditionalFormatting>
  <conditionalFormatting sqref="A22:A35">
    <cfRule type="expression" dxfId="163" priority="880">
      <formula>COUNTIF(A22:A551,A22)&gt;1</formula>
    </cfRule>
  </conditionalFormatting>
  <conditionalFormatting sqref="A15">
    <cfRule type="expression" dxfId="162" priority="881">
      <formula>COUNTIF(A15:A545,A15)&gt;1</formula>
    </cfRule>
  </conditionalFormatting>
  <conditionalFormatting sqref="A9:A14 A16:A21">
    <cfRule type="expression" dxfId="161" priority="882">
      <formula>COUNTIF(A9:A540,A9)&gt;1</formula>
    </cfRule>
  </conditionalFormatting>
  <conditionalFormatting sqref="A2:A8">
    <cfRule type="expression" dxfId="160" priority="887">
      <formula>COUNTIF(A2:A534,A2)&gt;1</formula>
    </cfRule>
  </conditionalFormatting>
  <printOptions horizontalCentered="1" verticalCentered="1"/>
  <pageMargins left="0.98425196850393704" right="0.98425196850393704" top="0.74803149606299213" bottom="0.74803149606299213" header="0" footer="0"/>
  <pageSetup orientation="portrait"/>
  <headerFooter>
    <oddFooter>&amp;LV1-22-07-22</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0998E-357A-4315-BBDF-29797DB51F30}">
  <sheetPr>
    <tabColor rgb="FF00FF00"/>
    <pageSetUpPr fitToPage="1"/>
  </sheetPr>
  <dimension ref="A1:Z541"/>
  <sheetViews>
    <sheetView topLeftCell="G39" workbookViewId="0">
      <selection activeCell="P42" sqref="P42"/>
    </sheetView>
  </sheetViews>
  <sheetFormatPr baseColWidth="10" defaultColWidth="12.5703125" defaultRowHeight="15" customHeight="1"/>
  <cols>
    <col min="1" max="1" width="19.28515625" customWidth="1"/>
    <col min="2" max="2" width="47.42578125" customWidth="1"/>
    <col min="3" max="3" width="16.42578125" customWidth="1"/>
    <col min="4" max="4" width="10.7109375" customWidth="1"/>
    <col min="5" max="5" width="18.140625" customWidth="1"/>
    <col min="6" max="6" width="19.42578125" customWidth="1"/>
    <col min="7" max="7" width="19.140625" customWidth="1"/>
    <col min="8" max="8" width="17.7109375" customWidth="1"/>
    <col min="9" max="9" width="11.7109375" customWidth="1"/>
    <col min="10" max="10" width="13.7109375" customWidth="1"/>
    <col min="11" max="11" width="25.7109375" customWidth="1"/>
    <col min="12" max="12" width="42.7109375" customWidth="1"/>
    <col min="13" max="13" width="12.42578125" customWidth="1"/>
    <col min="14" max="14" width="13.140625" customWidth="1"/>
    <col min="15" max="26" width="12.42578125" customWidth="1"/>
  </cols>
  <sheetData>
    <row r="1" spans="1:26" ht="105.75" customHeight="1">
      <c r="A1" s="40" t="s">
        <v>552</v>
      </c>
      <c r="B1" s="88" t="s">
        <v>597</v>
      </c>
      <c r="C1" s="86"/>
      <c r="D1" s="86"/>
      <c r="E1" s="86"/>
      <c r="F1" s="86"/>
      <c r="G1" s="86"/>
      <c r="H1" s="86"/>
      <c r="I1" s="86"/>
      <c r="J1" s="86"/>
      <c r="K1" s="86"/>
      <c r="L1" s="87"/>
      <c r="M1" s="41"/>
      <c r="N1" s="41"/>
      <c r="O1" s="41"/>
      <c r="P1" s="41"/>
      <c r="Q1" s="41"/>
      <c r="R1" s="41"/>
      <c r="S1" s="41"/>
      <c r="T1" s="41"/>
      <c r="U1" s="41"/>
      <c r="V1" s="41"/>
      <c r="W1" s="41"/>
      <c r="X1" s="41"/>
      <c r="Y1" s="41"/>
      <c r="Z1" s="41"/>
    </row>
    <row r="2" spans="1:26" ht="12.75" customHeight="1">
      <c r="A2" s="42" t="s">
        <v>553</v>
      </c>
      <c r="B2" s="43" t="s">
        <v>1</v>
      </c>
      <c r="C2" s="44" t="s">
        <v>554</v>
      </c>
      <c r="D2" s="44" t="s">
        <v>555</v>
      </c>
      <c r="E2" s="44" t="s">
        <v>556</v>
      </c>
      <c r="F2" s="44" t="s">
        <v>557</v>
      </c>
      <c r="G2" s="44" t="s">
        <v>558</v>
      </c>
      <c r="H2" s="44" t="s">
        <v>559</v>
      </c>
      <c r="I2" s="44" t="s">
        <v>560</v>
      </c>
      <c r="J2" s="44" t="s">
        <v>561</v>
      </c>
      <c r="K2" s="44" t="s">
        <v>562</v>
      </c>
      <c r="L2" s="44" t="s">
        <v>563</v>
      </c>
      <c r="M2" s="41"/>
      <c r="N2" s="41"/>
      <c r="O2" s="41"/>
      <c r="P2" s="41"/>
      <c r="Q2" s="41"/>
      <c r="R2" s="41"/>
      <c r="S2" s="41"/>
      <c r="T2" s="41"/>
      <c r="U2" s="41"/>
      <c r="V2" s="41"/>
      <c r="W2" s="41"/>
      <c r="X2" s="41"/>
      <c r="Y2" s="41"/>
      <c r="Z2" s="41"/>
    </row>
    <row r="3" spans="1:26" ht="240">
      <c r="A3" s="49">
        <v>366</v>
      </c>
      <c r="B3" s="60" t="str">
        <f>IF(AND(A3&gt;0,A3&lt;534),VLOOKUP(A3,FICHA_2024!$A$2:$B$534,2,0),"Ingrese el numero del item")</f>
        <v>Gestor de permisos 2 // Responsable de tramitar los permisos y gestionar los documentos requeridos por las diferentes entidades que autorizan el SUGA para la realización de eventos de alta complejidad, de acuerdo a los lineamientos señalados en el protocolo de aglomeraciones de SIRE. Además, debe incluir la elaboración y presentación de un plan de emergencias y contingencias y registrarlo en la ventanilla única del SUGA en las condiciones y términos establecidos en el decreto 599 de 2013, y la elaboración de planos del evento // incluir valor estimado para pago de permisos de huella sonora // incluir valores estimados para pagos de póliza.</v>
      </c>
      <c r="C3" s="56" t="s">
        <v>564</v>
      </c>
      <c r="D3" s="57" t="s">
        <v>565</v>
      </c>
      <c r="E3" s="46">
        <v>1</v>
      </c>
      <c r="F3" s="59">
        <f t="shared" ref="F3:F41" si="0">IFERROR(H3/1.19,0)</f>
        <v>26506803.781512607</v>
      </c>
      <c r="G3" s="59">
        <f t="shared" ref="G3:G41" si="1">IFERROR((H3-F3),"")</f>
        <v>5036292.7184873931</v>
      </c>
      <c r="H3" s="58">
        <f>IFERROR(VLOOKUP(A3,FICHA_2024!$A$2:$F$531,5,0),0)</f>
        <v>31543096.5</v>
      </c>
      <c r="I3" s="56" t="str">
        <f t="shared" ref="I3:I41" si="2">IF(C3="Si","Ingrese el porcentaje","%")</f>
        <v>%</v>
      </c>
      <c r="J3" s="56" t="str">
        <f t="shared" ref="J3:J41" si="3">IF(C3="Si",(H3*I3),"$0")</f>
        <v>$0</v>
      </c>
      <c r="K3" s="61">
        <f t="shared" ref="K3:K41" si="4">IFERROR(IF(C3="Si",H3-J3,H3*E3),0)</f>
        <v>31543096.5</v>
      </c>
      <c r="L3" s="48"/>
      <c r="M3" s="41"/>
      <c r="N3" s="41"/>
      <c r="O3" s="41"/>
      <c r="P3" s="41"/>
      <c r="Q3" s="41"/>
      <c r="R3" s="41"/>
      <c r="S3" s="41"/>
      <c r="T3" s="41"/>
      <c r="U3" s="41"/>
      <c r="V3" s="41"/>
      <c r="W3" s="41"/>
      <c r="X3" s="41"/>
      <c r="Y3" s="41"/>
      <c r="Z3" s="41"/>
    </row>
    <row r="4" spans="1:26" ht="270">
      <c r="A4" s="49">
        <v>343</v>
      </c>
      <c r="B4" s="60" t="str">
        <f>IF(AND(A4&gt;0,A4&lt;534),VLOOKUP(A4,FICHA_2024!$A$2:$B$534,2,0),"Ingrese el numero del item")</f>
        <v>OPERADOR LOGÍSTICO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C4" s="56" t="s">
        <v>564</v>
      </c>
      <c r="D4" s="57" t="s">
        <v>565</v>
      </c>
      <c r="E4" s="46">
        <v>4</v>
      </c>
      <c r="F4" s="59">
        <f t="shared" si="0"/>
        <v>391433.19327731093</v>
      </c>
      <c r="G4" s="59">
        <f t="shared" si="1"/>
        <v>74372.306722689071</v>
      </c>
      <c r="H4" s="58">
        <f>IFERROR(VLOOKUP(A4,FICHA_2024!$A$2:$F$531,5,0),0)</f>
        <v>465805.5</v>
      </c>
      <c r="I4" s="56" t="str">
        <f t="shared" si="2"/>
        <v>%</v>
      </c>
      <c r="J4" s="56" t="str">
        <f t="shared" si="3"/>
        <v>$0</v>
      </c>
      <c r="K4" s="61">
        <f t="shared" si="4"/>
        <v>1863222</v>
      </c>
      <c r="L4" s="48"/>
      <c r="M4" s="41"/>
      <c r="N4" s="41"/>
      <c r="O4" s="41"/>
      <c r="P4" s="41"/>
      <c r="Q4" s="41"/>
      <c r="R4" s="41"/>
      <c r="S4" s="41"/>
      <c r="T4" s="41"/>
      <c r="U4" s="41"/>
      <c r="V4" s="41"/>
      <c r="W4" s="41"/>
      <c r="X4" s="41"/>
      <c r="Y4" s="41"/>
      <c r="Z4" s="41"/>
    </row>
    <row r="5" spans="1:26" ht="57.75" customHeight="1">
      <c r="A5" s="49">
        <v>335</v>
      </c>
      <c r="B5" s="60" t="str">
        <f>IF(AND(A5&gt;0,A5&lt;534),VLOOKUP(A5,FICHA_2024!$A$2:$B$534,2,0),"Ingrese el numero del item")</f>
        <v>Personal de carga // Personal de carga x 12 horas</v>
      </c>
      <c r="C5" s="56" t="s">
        <v>564</v>
      </c>
      <c r="D5" s="57" t="s">
        <v>565</v>
      </c>
      <c r="E5" s="46">
        <v>50</v>
      </c>
      <c r="F5" s="59">
        <f t="shared" si="0"/>
        <v>177092.01680672271</v>
      </c>
      <c r="G5" s="59">
        <f t="shared" si="1"/>
        <v>33647.483193277294</v>
      </c>
      <c r="H5" s="58">
        <f>IFERROR(VLOOKUP(A5,FICHA_2024!$A$2:$F$531,5,0),0)</f>
        <v>210739.5</v>
      </c>
      <c r="I5" s="56" t="str">
        <f t="shared" si="2"/>
        <v>%</v>
      </c>
      <c r="J5" s="56" t="str">
        <f t="shared" si="3"/>
        <v>$0</v>
      </c>
      <c r="K5" s="61">
        <f t="shared" si="4"/>
        <v>10536975</v>
      </c>
      <c r="L5" s="48"/>
      <c r="M5" s="41"/>
      <c r="N5" s="41"/>
      <c r="O5" s="41"/>
      <c r="P5" s="41"/>
      <c r="Q5" s="41"/>
      <c r="R5" s="41"/>
      <c r="S5" s="41"/>
      <c r="T5" s="41"/>
      <c r="U5" s="41"/>
      <c r="V5" s="41"/>
      <c r="W5" s="41"/>
      <c r="X5" s="41"/>
      <c r="Y5" s="41"/>
      <c r="Z5" s="41"/>
    </row>
    <row r="6" spans="1:26" ht="30">
      <c r="A6" s="49">
        <v>335</v>
      </c>
      <c r="B6" s="60" t="str">
        <f>IF(AND(A6&gt;0,A6&lt;534),VLOOKUP(A6,FICHA_2024!$A$2:$B$534,2,0),"Ingrese el numero del item")</f>
        <v>Personal de carga // Personal de carga x 12 horas</v>
      </c>
      <c r="C6" s="56" t="s">
        <v>564</v>
      </c>
      <c r="D6" s="57" t="s">
        <v>565</v>
      </c>
      <c r="E6" s="46">
        <v>4</v>
      </c>
      <c r="F6" s="59">
        <f t="shared" si="0"/>
        <v>177092.01680672271</v>
      </c>
      <c r="G6" s="59">
        <f t="shared" si="1"/>
        <v>33647.483193277294</v>
      </c>
      <c r="H6" s="58">
        <f>IFERROR(VLOOKUP(A6,FICHA_2024!$A$2:$F$531,5,0),0)</f>
        <v>210739.5</v>
      </c>
      <c r="I6" s="56" t="str">
        <f t="shared" si="2"/>
        <v>%</v>
      </c>
      <c r="J6" s="56" t="str">
        <f t="shared" si="3"/>
        <v>$0</v>
      </c>
      <c r="K6" s="61">
        <f t="shared" si="4"/>
        <v>842958</v>
      </c>
      <c r="L6" s="48"/>
      <c r="M6" s="41"/>
      <c r="N6" s="41"/>
      <c r="O6" s="41"/>
      <c r="P6" s="41"/>
      <c r="Q6" s="41"/>
      <c r="R6" s="41"/>
      <c r="S6" s="41"/>
      <c r="T6" s="41"/>
      <c r="U6" s="41"/>
      <c r="V6" s="41"/>
      <c r="W6" s="41"/>
      <c r="X6" s="41"/>
      <c r="Y6" s="41"/>
      <c r="Z6" s="41"/>
    </row>
    <row r="7" spans="1:26" ht="330">
      <c r="A7" s="49">
        <v>374</v>
      </c>
      <c r="B7" s="60" t="str">
        <f>IF(AND(A7&gt;0,A7&lt;534),VLOOKUP(A7,FICHA_2024!$A$2:$B$534,2,0),"Ingrese el numero del item")</f>
        <v>BRIGADISTA -que deberá cumplir con los requisitos específicos, experiencia, nivel académico y cursos de acuerdo a lo señalado en las especificaciones técnicas, por 6 horas // 1. Requisitos específicos: a) Contar con los distintivos y elementos básicos que los caracterice como brigadistas.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 4. Experiencia Requerida: Superior a dos (2) años en ejecución de labores de rescate</v>
      </c>
      <c r="C7" s="56" t="s">
        <v>564</v>
      </c>
      <c r="D7" s="57" t="s">
        <v>565</v>
      </c>
      <c r="E7" s="46">
        <v>6</v>
      </c>
      <c r="F7" s="59">
        <f t="shared" si="0"/>
        <v>218229.83193277312</v>
      </c>
      <c r="G7" s="59">
        <f t="shared" si="1"/>
        <v>41463.668067226885</v>
      </c>
      <c r="H7" s="58">
        <f>IFERROR(VLOOKUP(A7,FICHA_2024!$A$2:$F$531,5,0),0)</f>
        <v>259693.5</v>
      </c>
      <c r="I7" s="56" t="str">
        <f t="shared" si="2"/>
        <v>%</v>
      </c>
      <c r="J7" s="56" t="str">
        <f t="shared" si="3"/>
        <v>$0</v>
      </c>
      <c r="K7" s="61">
        <f t="shared" si="4"/>
        <v>1558161</v>
      </c>
      <c r="L7" s="48"/>
      <c r="M7" s="41"/>
      <c r="N7" s="41"/>
      <c r="O7" s="41"/>
      <c r="P7" s="41"/>
      <c r="Q7" s="41"/>
      <c r="R7" s="41"/>
      <c r="S7" s="41"/>
      <c r="T7" s="41"/>
      <c r="U7" s="41"/>
      <c r="V7" s="41"/>
      <c r="W7" s="41"/>
      <c r="X7" s="41"/>
      <c r="Y7" s="41"/>
      <c r="Z7" s="41"/>
    </row>
    <row r="8" spans="1:26" ht="60">
      <c r="A8" s="49">
        <v>378</v>
      </c>
      <c r="B8" s="60" t="str">
        <f>IF(AND(A8&gt;0,A8&lt;534),VLOOKUP(A8,FICHA_2024!$A$2:$B$534,2,0),"Ingrese el numero del item")</f>
        <v>AMBULANCIA BÁSICA: Servicio / 12 Horas. De incluir equipos y personal en salud certificado por las normativas vigentes y combustible.</v>
      </c>
      <c r="C8" s="56" t="s">
        <v>564</v>
      </c>
      <c r="D8" s="57" t="s">
        <v>565</v>
      </c>
      <c r="E8" s="46">
        <v>1</v>
      </c>
      <c r="F8" s="59">
        <f t="shared" si="0"/>
        <v>1642924.7899159666</v>
      </c>
      <c r="G8" s="59">
        <f t="shared" si="1"/>
        <v>312155.71008403343</v>
      </c>
      <c r="H8" s="58">
        <f>IFERROR(VLOOKUP(A8,FICHA_2024!$A$2:$F$531,5,0),0)</f>
        <v>1955080.5</v>
      </c>
      <c r="I8" s="56" t="str">
        <f t="shared" si="2"/>
        <v>%</v>
      </c>
      <c r="J8" s="56" t="str">
        <f t="shared" si="3"/>
        <v>$0</v>
      </c>
      <c r="K8" s="61">
        <f t="shared" si="4"/>
        <v>1955080.5</v>
      </c>
      <c r="L8" s="48"/>
      <c r="M8" s="41"/>
      <c r="N8" s="41"/>
      <c r="O8" s="41"/>
      <c r="P8" s="41"/>
      <c r="Q8" s="41"/>
      <c r="R8" s="41"/>
      <c r="S8" s="41"/>
      <c r="T8" s="41"/>
      <c r="U8" s="41"/>
      <c r="V8" s="41"/>
      <c r="W8" s="41"/>
      <c r="X8" s="41"/>
      <c r="Y8" s="41"/>
      <c r="Z8" s="41"/>
    </row>
    <row r="9" spans="1:26" ht="60">
      <c r="A9" s="49">
        <v>380</v>
      </c>
      <c r="B9" s="60" t="str">
        <f>IF(AND(A9&gt;0,A9&lt;534),VLOOKUP(A9,FICHA_2024!$A$2:$B$534,2,0),"Ingrese el numero del item")</f>
        <v>AMBULANCIA MEDICALIZADA: Servicio / 12 Horas De incluir equipos y personal en salud certificado por las normativas vigentes y combustible.</v>
      </c>
      <c r="C9" s="56" t="s">
        <v>564</v>
      </c>
      <c r="D9" s="57" t="s">
        <v>565</v>
      </c>
      <c r="E9" s="46">
        <v>1</v>
      </c>
      <c r="F9" s="59">
        <f t="shared" si="0"/>
        <v>1958850</v>
      </c>
      <c r="G9" s="59">
        <f t="shared" si="1"/>
        <v>372181.5</v>
      </c>
      <c r="H9" s="58">
        <f>IFERROR(VLOOKUP(A9,FICHA_2024!$A$2:$F$531,5,0),0)</f>
        <v>2331031.5</v>
      </c>
      <c r="I9" s="56" t="str">
        <f t="shared" si="2"/>
        <v>%</v>
      </c>
      <c r="J9" s="56" t="str">
        <f t="shared" si="3"/>
        <v>$0</v>
      </c>
      <c r="K9" s="61">
        <f t="shared" si="4"/>
        <v>2331031.5</v>
      </c>
      <c r="L9" s="48"/>
      <c r="M9" s="41"/>
      <c r="N9" s="41"/>
      <c r="O9" s="41"/>
      <c r="P9" s="41"/>
      <c r="Q9" s="41"/>
      <c r="R9" s="41"/>
      <c r="S9" s="41"/>
      <c r="T9" s="41"/>
      <c r="U9" s="41"/>
      <c r="V9" s="41"/>
      <c r="W9" s="41"/>
      <c r="X9" s="41"/>
      <c r="Y9" s="41"/>
      <c r="Z9" s="41"/>
    </row>
    <row r="10" spans="1:26" ht="409.5">
      <c r="A10" s="49">
        <v>370</v>
      </c>
      <c r="B10" s="60" t="str">
        <f>IF(AND(A10&gt;0,A10&lt;534),VLOOKUP(A10,FICHA_2024!$A$2:$B$534,2,0),"Ingrese el numero del item")</f>
        <v>SERVICIO DE SALUD // Servicio de salud autorizado para la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6 horas.
 Número de auxiliares de enfermería 4
 Número de médicos 1
 Número de Mec 1 fijo .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exigidos SDS . Los recursos de los Módulos de Estabilización y Clasificación MEC (humanos, medicamentos, dispositivos médicos, insumos y equipos) serán independientes de los ubicados en las ambulancias asignadas al evento.</v>
      </c>
      <c r="C10" s="56" t="s">
        <v>564</v>
      </c>
      <c r="D10" s="57" t="s">
        <v>565</v>
      </c>
      <c r="E10" s="46">
        <v>2</v>
      </c>
      <c r="F10" s="59">
        <f t="shared" si="0"/>
        <v>3290785.7142857146</v>
      </c>
      <c r="G10" s="59">
        <f t="shared" si="1"/>
        <v>625249.28571428545</v>
      </c>
      <c r="H10" s="58">
        <f>IFERROR(VLOOKUP(A10,FICHA_2024!$A$2:$F$531,5,0),0)</f>
        <v>3916035</v>
      </c>
      <c r="I10" s="56" t="str">
        <f t="shared" si="2"/>
        <v>%</v>
      </c>
      <c r="J10" s="56" t="str">
        <f t="shared" si="3"/>
        <v>$0</v>
      </c>
      <c r="K10" s="61">
        <f t="shared" si="4"/>
        <v>7832070</v>
      </c>
      <c r="L10" s="48"/>
      <c r="M10" s="41"/>
      <c r="N10" s="41"/>
      <c r="O10" s="41"/>
      <c r="P10" s="41"/>
      <c r="Q10" s="41"/>
      <c r="R10" s="41"/>
      <c r="S10" s="41"/>
      <c r="T10" s="41"/>
      <c r="U10" s="41"/>
      <c r="V10" s="41"/>
      <c r="W10" s="41"/>
      <c r="X10" s="41"/>
      <c r="Y10" s="41"/>
      <c r="Z10" s="41"/>
    </row>
    <row r="11" spans="1:26" ht="405">
      <c r="A11" s="49">
        <v>375</v>
      </c>
      <c r="B11" s="60" t="str">
        <f>IF(AND(A11&gt;0,A11&lt;534),VLOOKUP(A11,FICHA_2024!$A$2:$B$534,2,0),"Ingrese el numero del item")</f>
        <v>BRIGADISTA DE SALUD certificado -que deberá cumplir con los requisitos específicos, experiencia, nivel académico y cursos de acuerdo a lo señalado en las especificaciones técnicas, por 6 horas // 1. Requisitos específicos: a) Contar con los distintivos y elementos básicos que los caracterice como brigadistas. b) Administrar primeros auxilios básicos, a nivel de una primera respuesta, necesarios para estabilizar una víctima de accidente o enfermedad súbita, que ocurra dentro de las instalaciones.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Bogotá.4. Experiencia Requerida: Superior a dos (2) años en ejecución de labores de rescate</v>
      </c>
      <c r="C11" s="56" t="s">
        <v>564</v>
      </c>
      <c r="D11" s="57" t="s">
        <v>565</v>
      </c>
      <c r="E11" s="46">
        <v>12</v>
      </c>
      <c r="F11" s="59">
        <f t="shared" si="0"/>
        <v>208494.95798319328</v>
      </c>
      <c r="G11" s="59">
        <f t="shared" si="1"/>
        <v>39614.042016806721</v>
      </c>
      <c r="H11" s="58">
        <f>IFERROR(VLOOKUP(A11,FICHA_2024!$A$2:$F$531,5,0),0)</f>
        <v>248109</v>
      </c>
      <c r="I11" s="56" t="str">
        <f t="shared" si="2"/>
        <v>%</v>
      </c>
      <c r="J11" s="56" t="str">
        <f t="shared" si="3"/>
        <v>$0</v>
      </c>
      <c r="K11" s="61">
        <f t="shared" si="4"/>
        <v>2977308</v>
      </c>
      <c r="L11" s="48"/>
      <c r="M11" s="41"/>
      <c r="N11" s="41"/>
      <c r="O11" s="41"/>
      <c r="P11" s="41"/>
      <c r="Q11" s="41"/>
      <c r="R11" s="41"/>
      <c r="S11" s="41"/>
      <c r="T11" s="41"/>
      <c r="U11" s="41"/>
      <c r="V11" s="41"/>
      <c r="W11" s="41"/>
      <c r="X11" s="41"/>
      <c r="Y11" s="41"/>
      <c r="Z11" s="41"/>
    </row>
    <row r="12" spans="1:26" ht="45">
      <c r="A12" s="49">
        <v>346</v>
      </c>
      <c r="B12" s="60" t="str">
        <f>IF(AND(A12&gt;0,A12&lt;534),VLOOKUP(A12,FICHA_2024!$A$2:$B$534,2,0),"Ingrese el numero del item")</f>
        <v>Personal de aseo y limpieza por 4 horas. Con dotación de guantes para aseo, recogedor, escoba y bolsas de basura.</v>
      </c>
      <c r="C12" s="56" t="s">
        <v>564</v>
      </c>
      <c r="D12" s="57" t="s">
        <v>565</v>
      </c>
      <c r="E12" s="46">
        <v>12</v>
      </c>
      <c r="F12" s="59">
        <f t="shared" si="0"/>
        <v>118186.76470588236</v>
      </c>
      <c r="G12" s="59">
        <f t="shared" si="1"/>
        <v>22455.485294117636</v>
      </c>
      <c r="H12" s="58">
        <f>IFERROR(VLOOKUP(A12,FICHA_2024!$A$2:$F$531,5,0),0)</f>
        <v>140642.25</v>
      </c>
      <c r="I12" s="56" t="str">
        <f t="shared" si="2"/>
        <v>%</v>
      </c>
      <c r="J12" s="56" t="str">
        <f t="shared" si="3"/>
        <v>$0</v>
      </c>
      <c r="K12" s="61">
        <f t="shared" si="4"/>
        <v>1687707</v>
      </c>
      <c r="L12" s="48"/>
      <c r="M12" s="41"/>
      <c r="N12" s="41"/>
      <c r="O12" s="41"/>
      <c r="P12" s="41"/>
      <c r="Q12" s="41"/>
      <c r="R12" s="41"/>
      <c r="S12" s="41"/>
      <c r="T12" s="41"/>
      <c r="U12" s="41"/>
      <c r="V12" s="41"/>
      <c r="W12" s="41"/>
      <c r="X12" s="41"/>
      <c r="Y12" s="41"/>
      <c r="Z12" s="41"/>
    </row>
    <row r="13" spans="1:26" ht="105">
      <c r="A13" s="49">
        <v>266</v>
      </c>
      <c r="B13" s="60" t="str">
        <f>IF(AND(A13&gt;0,A13&lt;534),VLOOKUP(A13,FICHA_2024!$A$2:$B$534,2,0),"Ingrese el numero del item")</f>
        <v>Rompe filas acabado cromado con cordón negro. Servicio de alquiler por 12 horas, contadas a partir del recibo a satisfacción de la entidad. // Alquiler de rompe filas acabado cromado con cordón negro. Dicho servicio incluye transporte al lugar y en el horario indicado por la FUGA</v>
      </c>
      <c r="C13" s="56" t="s">
        <v>564</v>
      </c>
      <c r="D13" s="57" t="s">
        <v>565</v>
      </c>
      <c r="E13" s="46">
        <v>20</v>
      </c>
      <c r="F13" s="59">
        <f t="shared" si="0"/>
        <v>86666.596638655465</v>
      </c>
      <c r="G13" s="59">
        <f t="shared" si="1"/>
        <v>16466.653361344535</v>
      </c>
      <c r="H13" s="58">
        <f>IFERROR(VLOOKUP(A13,FICHA_2024!$A$2:$F$531,5,0),0)</f>
        <v>103133.25</v>
      </c>
      <c r="I13" s="56" t="str">
        <f t="shared" si="2"/>
        <v>%</v>
      </c>
      <c r="J13" s="56" t="str">
        <f t="shared" si="3"/>
        <v>$0</v>
      </c>
      <c r="K13" s="61">
        <f t="shared" si="4"/>
        <v>2062665</v>
      </c>
      <c r="L13" s="73"/>
      <c r="M13" s="41"/>
      <c r="N13" s="41"/>
      <c r="O13" s="41"/>
      <c r="P13" s="41"/>
      <c r="Q13" s="41"/>
      <c r="R13" s="41"/>
      <c r="S13" s="41"/>
      <c r="T13" s="41"/>
      <c r="U13" s="41"/>
      <c r="V13" s="41"/>
      <c r="W13" s="41"/>
      <c r="X13" s="41"/>
      <c r="Y13" s="41"/>
      <c r="Z13" s="41"/>
    </row>
    <row r="14" spans="1:26" ht="165">
      <c r="A14" s="49">
        <v>215</v>
      </c>
      <c r="B14" s="60" t="str">
        <f>IF(AND(A14&gt;0,A14&lt;534),VLOOKUP(A14,FICHA_2024!$A$2:$B$534,2,0),"Ingrese el numero del item")</f>
        <v>Vallas tipo muro. Servicio de alquiler por 24 horas, contadas a partir del recibo a satisfacción de la entidad. // Alquiler de vallas tipo muro de contención modulares para cerramientos.
  El servicio incluye transporte, instalación en el lugar y horario especificados por la FUGA para garantizar su correcta puesta en funcionamiento. Asimismo, al finalizar el período de alquiler, se llevará a cabo su desinstalación y retirada.</v>
      </c>
      <c r="C14" s="56" t="s">
        <v>564</v>
      </c>
      <c r="D14" s="57" t="s">
        <v>565</v>
      </c>
      <c r="E14" s="46">
        <v>160</v>
      </c>
      <c r="F14" s="59">
        <f t="shared" si="0"/>
        <v>46505.672268907569</v>
      </c>
      <c r="G14" s="59">
        <f t="shared" si="1"/>
        <v>8836.0777310924313</v>
      </c>
      <c r="H14" s="58">
        <f>IFERROR(VLOOKUP(A14,FICHA_2024!$A$2:$F$531,5,0),0)</f>
        <v>55341.75</v>
      </c>
      <c r="I14" s="56" t="str">
        <f t="shared" si="2"/>
        <v>%</v>
      </c>
      <c r="J14" s="56" t="str">
        <f t="shared" si="3"/>
        <v>$0</v>
      </c>
      <c r="K14" s="61">
        <f t="shared" si="4"/>
        <v>8854680</v>
      </c>
      <c r="L14" s="73"/>
      <c r="M14" s="41"/>
      <c r="N14" s="41"/>
      <c r="O14" s="41"/>
      <c r="P14" s="41"/>
      <c r="Q14" s="41"/>
      <c r="R14" s="41"/>
      <c r="S14" s="41"/>
      <c r="T14" s="41"/>
      <c r="U14" s="41"/>
      <c r="V14" s="41"/>
      <c r="W14" s="41"/>
      <c r="X14" s="41"/>
      <c r="Y14" s="41"/>
      <c r="Z14" s="41"/>
    </row>
    <row r="15" spans="1:26" ht="330">
      <c r="A15" s="49">
        <v>217</v>
      </c>
      <c r="B15" s="60" t="str">
        <f>IF(AND(A15&gt;0,A15&lt;534),VLOOKUP(A15,FICHA_2024!$A$2:$B$534,2,0),"Ingrese el numero del item")</f>
        <v>Vallas de Seguridad. Servicio de alquiler por 24 horas, contadas a partir del recibo a satisfacción de la entidad. // Alquiler de vallas de seguridad o contención para evento, en tubo de 1/12" de diámetro. De acuerdo a especificaciones. En tubo 1 1⁄2” de diámetro, de la parte inferior se desprenden los soportes giratorios (patas), de sus laterales lado derecho (vista de frente) lleva dos (2) ganchos en varillas de 1⁄2” en forma de U invertida y del lado izquierdo de dos (2) acoples en tubo de 1⁄2”, donde enganchan los ganchos para unir las vallas. Todos estos componentes deben estar ubicados de forma simétrica y uniforme.
 . El servicio incluye transporte, instalación en el lugar y horario especificados por la FUGA para garantizar su correcta puesta en funcionamiento. Asimismo, al finalizar el período de alquiler, se llevará a cabo su desinstalación y retirada.</v>
      </c>
      <c r="C15" s="56" t="s">
        <v>564</v>
      </c>
      <c r="D15" s="57" t="s">
        <v>565</v>
      </c>
      <c r="E15" s="46">
        <v>300</v>
      </c>
      <c r="F15" s="59">
        <f t="shared" si="0"/>
        <v>36402.731092436974</v>
      </c>
      <c r="G15" s="59">
        <f t="shared" si="1"/>
        <v>6916.518907563026</v>
      </c>
      <c r="H15" s="58">
        <f>IFERROR(VLOOKUP(A15,FICHA_2024!$A$2:$F$531,5,0),0)</f>
        <v>43319.25</v>
      </c>
      <c r="I15" s="56" t="str">
        <f t="shared" si="2"/>
        <v>%</v>
      </c>
      <c r="J15" s="56" t="str">
        <f t="shared" si="3"/>
        <v>$0</v>
      </c>
      <c r="K15" s="61">
        <f t="shared" si="4"/>
        <v>12995775</v>
      </c>
      <c r="L15" s="73"/>
      <c r="M15" s="41"/>
      <c r="N15" s="41"/>
      <c r="O15" s="41"/>
      <c r="P15" s="41"/>
      <c r="Q15" s="41"/>
      <c r="R15" s="41"/>
      <c r="S15" s="41"/>
      <c r="T15" s="41"/>
      <c r="U15" s="41"/>
      <c r="V15" s="41"/>
      <c r="W15" s="41"/>
      <c r="X15" s="41"/>
      <c r="Y15" s="41"/>
      <c r="Z15" s="41"/>
    </row>
    <row r="16" spans="1:26" ht="57.75" customHeight="1">
      <c r="A16" s="49">
        <v>470</v>
      </c>
      <c r="B16" s="60" t="str">
        <f>IF(AND(A16&gt;0,A16&lt;534),VLOOKUP(A16,FICHA_2024!$A$2:$B$534,2,0),"Ingrese el numero del item")</f>
        <v>Malla poli sombra Negra al 50% 4 Metros x 100 Metros // incluye transporte e instalación</v>
      </c>
      <c r="C16" s="56" t="s">
        <v>564</v>
      </c>
      <c r="D16" s="57" t="s">
        <v>565</v>
      </c>
      <c r="E16" s="46">
        <v>8</v>
      </c>
      <c r="F16" s="59">
        <f t="shared" ref="F16" si="5">IFERROR(H16/1.19,0)</f>
        <v>534216.80672268907</v>
      </c>
      <c r="G16" s="59">
        <f t="shared" ref="G16" si="6">IFERROR((H16-F16),"")</f>
        <v>101501.19327731093</v>
      </c>
      <c r="H16" s="58">
        <f>IFERROR(VLOOKUP(A16,FICHA_2024!$A$2:$F$531,5,0),0)</f>
        <v>635718</v>
      </c>
      <c r="I16" s="56" t="str">
        <f t="shared" ref="I16" si="7">IF(C16="Si","Ingrese el porcentaje","%")</f>
        <v>%</v>
      </c>
      <c r="J16" s="56" t="str">
        <f t="shared" ref="J16" si="8">IF(C16="Si",(H16*I16),"$0")</f>
        <v>$0</v>
      </c>
      <c r="K16" s="61">
        <f t="shared" ref="K16" si="9">IFERROR(IF(C16="Si",H16-J16,H16*E16),0)</f>
        <v>5085744</v>
      </c>
      <c r="L16" s="73"/>
      <c r="M16" s="41"/>
      <c r="N16" s="41"/>
      <c r="O16" s="41"/>
      <c r="P16" s="41"/>
      <c r="Q16" s="41"/>
      <c r="R16" s="41"/>
      <c r="S16" s="41"/>
      <c r="T16" s="41"/>
      <c r="U16" s="41"/>
      <c r="V16" s="41"/>
      <c r="W16" s="41"/>
      <c r="X16" s="41"/>
      <c r="Y16" s="41"/>
      <c r="Z16" s="41"/>
    </row>
    <row r="17" spans="1:26" ht="45">
      <c r="A17" s="49">
        <v>163</v>
      </c>
      <c r="B17" s="60" t="str">
        <f>IF(AND(A17&gt;0,A17&lt;534),VLOOKUP(A17,FICHA_2024!$A$2:$B$534,2,0),"Ingrese el numero del item")</f>
        <v>Torre de iluminación de 4 lámparas, con combustible suficiente para la jornada y operario, incluye el transporte</v>
      </c>
      <c r="C17" s="56" t="s">
        <v>564</v>
      </c>
      <c r="D17" s="57" t="s">
        <v>565</v>
      </c>
      <c r="E17" s="46">
        <v>2</v>
      </c>
      <c r="F17" s="59">
        <f t="shared" si="0"/>
        <v>1492121.848739496</v>
      </c>
      <c r="G17" s="59">
        <f t="shared" si="1"/>
        <v>283503.15126050403</v>
      </c>
      <c r="H17" s="58">
        <f>IFERROR(VLOOKUP(A17,FICHA_2024!$A$2:$F$531,5,0),0)</f>
        <v>1775625</v>
      </c>
      <c r="I17" s="56" t="str">
        <f t="shared" si="2"/>
        <v>%</v>
      </c>
      <c r="J17" s="56" t="str">
        <f t="shared" si="3"/>
        <v>$0</v>
      </c>
      <c r="K17" s="61">
        <f t="shared" si="4"/>
        <v>3551250</v>
      </c>
      <c r="L17" s="73"/>
      <c r="M17" s="41"/>
      <c r="N17" s="41"/>
      <c r="O17" s="41"/>
      <c r="P17" s="41"/>
      <c r="Q17" s="41"/>
      <c r="R17" s="41"/>
      <c r="S17" s="41"/>
      <c r="T17" s="41"/>
      <c r="U17" s="41"/>
      <c r="V17" s="41"/>
      <c r="W17" s="41"/>
      <c r="X17" s="41"/>
      <c r="Y17" s="41"/>
      <c r="Z17" s="41"/>
    </row>
    <row r="18" spans="1:26" ht="409.5">
      <c r="A18" s="49">
        <v>138</v>
      </c>
      <c r="B18" s="60" t="str">
        <f>IF(AND(A18&gt;0,A18&lt;534),VLOOKUP(A18,FICHA_2024!$A$2:$B$534,2,0),"Ingrese el numero del item")</f>
        <v>Generador eléctrico. Servicio de alquiler por 8 horas, contadas a partir del recibo a satisfacción de la entidad. // Alquiler de generador a gasolina de 100 KW continuos trifásica, debe contar con personal idóneo para su manejo y su perfecto funcionamiento durante pruebas y días de eventos. Debe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instrumentos e interruptor termo magnético, silenciador y breaker. Todos los elementos deben incluir los respectivos accesorios (parciales, bajantes, cajas de distribución (distro con salidas tomacorriente de 120V y 220V), herramientas, elementos de protección y seguridad industrial, sistema de aterrizaje, etc). Deberá contar con extintores en vehículo y planta. Todo el cableado utilizado deberá estar en perfectas condiciones de instalación teniendo en cuenta las normas de seguridad y que funcione de manera correcta a una distancia mínima de 50m.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v>
      </c>
      <c r="C18" s="56" t="s">
        <v>564</v>
      </c>
      <c r="D18" s="57" t="s">
        <v>565</v>
      </c>
      <c r="E18" s="46">
        <v>1</v>
      </c>
      <c r="F18" s="59">
        <f t="shared" si="0"/>
        <v>1790471.848739496</v>
      </c>
      <c r="G18" s="59">
        <f t="shared" si="1"/>
        <v>340189.65126050403</v>
      </c>
      <c r="H18" s="58">
        <f>IFERROR(VLOOKUP(A18,FICHA_2024!$A$2:$F$531,5,0),0)</f>
        <v>2130661.5</v>
      </c>
      <c r="I18" s="56" t="str">
        <f t="shared" si="2"/>
        <v>%</v>
      </c>
      <c r="J18" s="56" t="str">
        <f t="shared" si="3"/>
        <v>$0</v>
      </c>
      <c r="K18" s="61">
        <f t="shared" si="4"/>
        <v>2130661.5</v>
      </c>
      <c r="L18" s="48"/>
      <c r="M18" s="41"/>
      <c r="N18" s="41"/>
      <c r="O18" s="41"/>
      <c r="P18" s="41"/>
      <c r="Q18" s="41"/>
      <c r="R18" s="41"/>
      <c r="S18" s="41"/>
      <c r="T18" s="41"/>
      <c r="U18" s="41"/>
      <c r="V18" s="41"/>
      <c r="W18" s="41"/>
      <c r="X18" s="41"/>
      <c r="Y18" s="41"/>
      <c r="Z18" s="41"/>
    </row>
    <row r="19" spans="1:26" ht="225">
      <c r="A19" s="49">
        <v>1</v>
      </c>
      <c r="B19" s="60" t="str">
        <f>IF(AND(A19&gt;0,A19&lt;534),VLOOKUP(A19,FICHA_2024!$A$2:$B$534,2,0),"Ingrese el numero del item")</f>
        <v>Batería completa y platos. Servicio de alquiler por 12 horas, contadas a partir del recibo a satisfacción de la entidad. // Incluye lo siguiente: Dos (2) Toms de aire, dos (2) toms de piso, Un (1) bombo, Un (1) redoblante, Una (1) silla, Una (1) base para hi-hat, Un (1) pedal sencillo, Un (1) tapete, Cinco (5) bases para platillos y Juego de platos
  El servicio incluye transporte, instalación en el lugar y horario especificados por la FUGA para garantizar su correcta puesta en funcionamiento. Asimismo, al finalizar el período de alquiler, se llevará a cabo su desinstalación y retirada.</v>
      </c>
      <c r="C19" s="56" t="s">
        <v>564</v>
      </c>
      <c r="D19" s="57" t="s">
        <v>565</v>
      </c>
      <c r="E19" s="46">
        <v>2</v>
      </c>
      <c r="F19" s="59">
        <f t="shared" si="0"/>
        <v>498626.4705882353</v>
      </c>
      <c r="G19" s="59">
        <f t="shared" si="1"/>
        <v>94739.029411764699</v>
      </c>
      <c r="H19" s="58">
        <f>IFERROR(VLOOKUP(A19,FICHA_2024!$A$2:$F$531,5,0),0)</f>
        <v>593365.5</v>
      </c>
      <c r="I19" s="56" t="str">
        <f t="shared" si="2"/>
        <v>%</v>
      </c>
      <c r="J19" s="56" t="str">
        <f t="shared" si="3"/>
        <v>$0</v>
      </c>
      <c r="K19" s="61">
        <f t="shared" si="4"/>
        <v>1186731</v>
      </c>
      <c r="L19" s="48"/>
      <c r="M19" s="41"/>
      <c r="N19" s="41"/>
      <c r="O19" s="41"/>
      <c r="P19" s="41"/>
      <c r="Q19" s="41"/>
      <c r="R19" s="41"/>
      <c r="S19" s="41"/>
      <c r="T19" s="41"/>
      <c r="U19" s="41"/>
      <c r="V19" s="41"/>
      <c r="W19" s="41"/>
      <c r="X19" s="41"/>
      <c r="Y19" s="41"/>
      <c r="Z19" s="41"/>
    </row>
    <row r="20" spans="1:26" ht="165">
      <c r="A20" s="49">
        <v>33</v>
      </c>
      <c r="B20" s="60" t="str">
        <f>IF(AND(A20&gt;0,A20&lt;534),VLOOKUP(A20,FICHA_2024!$A$2:$B$534,2,0),"Ingrese el numero del item")</f>
        <v>Juego de platos. Servicio de alquiler por 12 horas, contadas a partir del recibo a satisfacción de la entidad. // Incluye lo siguiente: Mínimo 6 Platos y máquina de Hi-Hat.
  El servicio incluye transporte, instalación en el lugar y horario especificados por la FUGA para garantizar su correcta puesta en funcionamiento. Asimismo, al finalizar el período de alquiler, se llevará a cabo su desinstalación y retirada.</v>
      </c>
      <c r="C20" s="56" t="s">
        <v>564</v>
      </c>
      <c r="D20" s="57" t="s">
        <v>565</v>
      </c>
      <c r="E20" s="46">
        <v>1</v>
      </c>
      <c r="F20" s="59">
        <f t="shared" ref="F20" si="10">IFERROR(H20/1.19,0)</f>
        <v>191586.55462184874</v>
      </c>
      <c r="G20" s="59">
        <f t="shared" ref="G20" si="11">IFERROR((H20-F20),"")</f>
        <v>36401.445378151257</v>
      </c>
      <c r="H20" s="58">
        <f>IFERROR(VLOOKUP(A20,FICHA_2024!$A$2:$F$531,5,0),0)</f>
        <v>227988</v>
      </c>
      <c r="I20" s="56" t="str">
        <f t="shared" ref="I20" si="12">IF(C20="Si","Ingrese el porcentaje","%")</f>
        <v>%</v>
      </c>
      <c r="J20" s="56" t="str">
        <f t="shared" ref="J20" si="13">IF(C20="Si",(H20*I20),"$0")</f>
        <v>$0</v>
      </c>
      <c r="K20" s="61">
        <f t="shared" ref="K20" si="14">IFERROR(IF(C20="Si",H20-J20,H20*E20),0)</f>
        <v>227988</v>
      </c>
      <c r="L20" s="48"/>
      <c r="M20" s="41"/>
      <c r="N20" s="41"/>
      <c r="O20" s="41"/>
      <c r="P20" s="41"/>
      <c r="Q20" s="41"/>
      <c r="R20" s="41"/>
      <c r="S20" s="41"/>
      <c r="T20" s="41"/>
      <c r="U20" s="41"/>
      <c r="V20" s="41"/>
      <c r="W20" s="41"/>
      <c r="X20" s="41"/>
      <c r="Y20" s="41"/>
      <c r="Z20" s="41"/>
    </row>
    <row r="21" spans="1:26" ht="195">
      <c r="A21" s="49">
        <v>35</v>
      </c>
      <c r="B21" s="60" t="str">
        <f>IF(AND(A21&gt;0,A21&lt;534),VLOOKUP(A21,FICHA_2024!$A$2:$B$534,2,0),"Ingrese el numero del item")</f>
        <v>Atril para partitura. Servicio de alquiler por 12 horas, contadas a partir del recibo a satisfacción de la entidad. // Incluye lo siguiente: Atril tipo bandeja metalica para partitura de altura variable, luz de cuello plegable y sistema de fijación de páginas a la estructura.
  El servicio incluye transporte, instalación en el lugar y horario especificados por la FUGA para garantizar su correcta puesta en funcionamiento. Asimismo, al finalizar el período de alquiler, se llevará a cabo su desinstalación y retirada.</v>
      </c>
      <c r="C21" s="56" t="s">
        <v>564</v>
      </c>
      <c r="D21" s="57" t="s">
        <v>565</v>
      </c>
      <c r="E21" s="46">
        <v>30</v>
      </c>
      <c r="F21" s="59">
        <f t="shared" ref="F21" si="15">IFERROR(H21/1.19,0)</f>
        <v>26884.033613445379</v>
      </c>
      <c r="G21" s="59">
        <f t="shared" ref="G21" si="16">IFERROR((H21-F21),"")</f>
        <v>5107.9663865546208</v>
      </c>
      <c r="H21" s="58">
        <f>IFERROR(VLOOKUP(A21,FICHA_2024!$A$2:$F$531,5,0),0)</f>
        <v>31992</v>
      </c>
      <c r="I21" s="56" t="str">
        <f t="shared" ref="I21" si="17">IF(C21="Si","Ingrese el porcentaje","%")</f>
        <v>%</v>
      </c>
      <c r="J21" s="56" t="str">
        <f t="shared" ref="J21" si="18">IF(C21="Si",(H21*I21),"$0")</f>
        <v>$0</v>
      </c>
      <c r="K21" s="61">
        <f t="shared" ref="K21" si="19">IFERROR(IF(C21="Si",H21-J21,H21*E21),0)</f>
        <v>959760</v>
      </c>
      <c r="L21" s="48"/>
      <c r="M21" s="41"/>
      <c r="N21" s="41"/>
      <c r="O21" s="41"/>
      <c r="P21" s="41"/>
      <c r="Q21" s="41"/>
      <c r="R21" s="41"/>
      <c r="S21" s="41"/>
      <c r="T21" s="41"/>
      <c r="U21" s="41"/>
      <c r="V21" s="41"/>
      <c r="W21" s="41"/>
      <c r="X21" s="41"/>
      <c r="Y21" s="41"/>
      <c r="Z21" s="41"/>
    </row>
    <row r="22" spans="1:26" ht="165">
      <c r="A22" s="49">
        <v>23</v>
      </c>
      <c r="B22" s="60" t="str">
        <f>IF(AND(A22&gt;0,A22&lt;534),VLOOKUP(A22,FICHA_2024!$A$2:$B$534,2,0),"Ingrese el numero del item")</f>
        <v>Juego de timbales. Servicio de alquiler por 12 horas, contadas a partir del recibo a satisfacción de la entidad. // Incluye lo siguiente: Set de timbales con base y set de platos. 
  El servicio incluye transporte, instalación en el lugar y horario especificados por la FUGA para garantizar su correcta puesta en funcionamiento. Asimismo, al finalizar el período de alquiler, se llevará a cabo su desinstalación y retirada.</v>
      </c>
      <c r="C22" s="56" t="s">
        <v>564</v>
      </c>
      <c r="D22" s="57" t="s">
        <v>565</v>
      </c>
      <c r="E22" s="46">
        <v>2</v>
      </c>
      <c r="F22" s="59">
        <f t="shared" ref="F22" si="20">IFERROR(H22/1.19,0)</f>
        <v>305224.15966386558</v>
      </c>
      <c r="G22" s="59">
        <f t="shared" ref="G22" si="21">IFERROR((H22-F22),"")</f>
        <v>57992.590336134424</v>
      </c>
      <c r="H22" s="58">
        <f>IFERROR(VLOOKUP(A22,FICHA_2024!$A$2:$F$531,5,0),0)</f>
        <v>363216.75</v>
      </c>
      <c r="I22" s="56" t="str">
        <f t="shared" ref="I22" si="22">IF(C22="Si","Ingrese el porcentaje","%")</f>
        <v>%</v>
      </c>
      <c r="J22" s="56" t="str">
        <f t="shared" ref="J22" si="23">IF(C22="Si",(H22*I22),"$0")</f>
        <v>$0</v>
      </c>
      <c r="K22" s="61">
        <f t="shared" ref="K22" si="24">IFERROR(IF(C22="Si",H22-J22,H22*E22),0)</f>
        <v>726433.5</v>
      </c>
      <c r="L22" s="48"/>
      <c r="M22" s="41"/>
      <c r="N22" s="41"/>
      <c r="O22" s="41"/>
      <c r="P22" s="41"/>
      <c r="Q22" s="41"/>
      <c r="R22" s="41"/>
      <c r="S22" s="41"/>
      <c r="T22" s="41"/>
      <c r="U22" s="41"/>
      <c r="V22" s="41"/>
      <c r="W22" s="41"/>
      <c r="X22" s="41"/>
      <c r="Y22" s="41"/>
      <c r="Z22" s="41"/>
    </row>
    <row r="23" spans="1:26" ht="195">
      <c r="A23" s="49">
        <v>39</v>
      </c>
      <c r="B23" s="60" t="str">
        <f>IF(AND(A23&gt;0,A23&lt;534),VLOOKUP(A23,FICHA_2024!$A$2:$B$534,2,0),"Ingrese el numero del item")</f>
        <v>Tornamesas. Servicio de alquiler por 12 horas, contadas a partir del recibo a satisfacción de la entidad. // Incluye lo siguiente: Dos unidades de tornamesa profesional para DJ (Incluye agujas)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v>
      </c>
      <c r="C23" s="56" t="s">
        <v>564</v>
      </c>
      <c r="D23" s="57" t="s">
        <v>565</v>
      </c>
      <c r="E23" s="46">
        <v>3</v>
      </c>
      <c r="F23" s="59">
        <f t="shared" ref="F23" si="25">IFERROR(H23/1.19,0)</f>
        <v>289694.74789915967</v>
      </c>
      <c r="G23" s="59">
        <f t="shared" ref="G23" si="26">IFERROR((H23-F23),"")</f>
        <v>55042.002100840327</v>
      </c>
      <c r="H23" s="58">
        <f>IFERROR(VLOOKUP(A23,FICHA_2024!$A$2:$F$531,5,0),0)</f>
        <v>344736.75</v>
      </c>
      <c r="I23" s="56" t="str">
        <f t="shared" ref="I23" si="27">IF(C23="Si","Ingrese el porcentaje","%")</f>
        <v>%</v>
      </c>
      <c r="J23" s="56" t="str">
        <f t="shared" ref="J23" si="28">IF(C23="Si",(H23*I23),"$0")</f>
        <v>$0</v>
      </c>
      <c r="K23" s="61">
        <f t="shared" ref="K23" si="29">IFERROR(IF(C23="Si",H23-J23,H23*E23),0)</f>
        <v>1034210.25</v>
      </c>
      <c r="L23" s="48"/>
      <c r="M23" s="41"/>
      <c r="N23" s="41"/>
      <c r="O23" s="41"/>
      <c r="P23" s="41"/>
      <c r="Q23" s="41"/>
      <c r="R23" s="41"/>
      <c r="S23" s="41"/>
      <c r="T23" s="41"/>
      <c r="U23" s="41"/>
      <c r="V23" s="41"/>
      <c r="W23" s="41"/>
      <c r="X23" s="41"/>
      <c r="Y23" s="41"/>
      <c r="Z23" s="41"/>
    </row>
    <row r="24" spans="1:26" ht="180">
      <c r="A24" s="49">
        <v>41</v>
      </c>
      <c r="B24" s="60" t="str">
        <f>IF(AND(A24&gt;0,A24&lt;534),VLOOKUP(A24,FICHA_2024!$A$2:$B$534,2,0),"Ingrese el numero del item")</f>
        <v>Mixer para tornamesas. Servicio de alquiler por 12 horas, contadas a partir del recibo a satisfacción de la entidad // Incluye lo siguiente: Profesional para DJ con salidas XLR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v>
      </c>
      <c r="C24" s="56" t="s">
        <v>564</v>
      </c>
      <c r="D24" s="57" t="s">
        <v>565</v>
      </c>
      <c r="E24" s="46">
        <v>3</v>
      </c>
      <c r="F24" s="59">
        <f t="shared" ref="F24" si="30">IFERROR(H24/1.19,0)</f>
        <v>244890.12605042019</v>
      </c>
      <c r="G24" s="59">
        <f t="shared" ref="G24" si="31">IFERROR((H24-F24),"")</f>
        <v>46529.123949579807</v>
      </c>
      <c r="H24" s="58">
        <f>IFERROR(VLOOKUP(A24,FICHA_2024!$A$2:$F$531,5,0),0)</f>
        <v>291419.25</v>
      </c>
      <c r="I24" s="56" t="str">
        <f t="shared" ref="I24" si="32">IF(C24="Si","Ingrese el porcentaje","%")</f>
        <v>%</v>
      </c>
      <c r="J24" s="56" t="str">
        <f t="shared" ref="J24" si="33">IF(C24="Si",(H24*I24),"$0")</f>
        <v>$0</v>
      </c>
      <c r="K24" s="61">
        <f t="shared" ref="K24" si="34">IFERROR(IF(C24="Si",H24-J24,H24*E24),0)</f>
        <v>874257.75</v>
      </c>
      <c r="L24" s="48"/>
      <c r="M24" s="41"/>
      <c r="N24" s="41"/>
      <c r="O24" s="41"/>
      <c r="P24" s="41"/>
      <c r="Q24" s="41"/>
      <c r="R24" s="41"/>
      <c r="S24" s="41"/>
      <c r="T24" s="41"/>
      <c r="U24" s="41"/>
      <c r="V24" s="41"/>
      <c r="W24" s="41"/>
      <c r="X24" s="41"/>
      <c r="Y24" s="41"/>
      <c r="Z24" s="41"/>
    </row>
    <row r="25" spans="1:26" ht="210">
      <c r="A25" s="49">
        <v>91</v>
      </c>
      <c r="B25" s="60" t="str">
        <f>IF(AND(A25&gt;0,A25&lt;534),VLOOKUP(A25,FICHA_2024!$A$2:$B$534,2,0),"Ingrese el numero del item")</f>
        <v>Micrófonos para amplificación de instrumento. Servicio de alquiler por 12 horas, contadas a partir del recibido a satisfacción de la entidad. //Incluye lo siguiente: 16 Micrófonos, bases de micrófono y cableado para su funcionamiento (señal XLR a XLR de minimo 15m).
  El servicio incluye transporte, instalación en el lugar y horario especificados por la FUGA para garantizar su correcta puesta en funcionamiento. Asimismo, al finalizar el período de alquiler, se llevará a cabo su desinstalación y retirada.</v>
      </c>
      <c r="C25" s="56" t="s">
        <v>564</v>
      </c>
      <c r="D25" s="57" t="s">
        <v>565</v>
      </c>
      <c r="E25" s="46">
        <v>1</v>
      </c>
      <c r="F25" s="59">
        <f t="shared" si="0"/>
        <v>1273453.3613445379</v>
      </c>
      <c r="G25" s="59">
        <f t="shared" si="1"/>
        <v>241956.13865546207</v>
      </c>
      <c r="H25" s="58">
        <f>IFERROR(VLOOKUP(A25,FICHA_2024!$A$2:$F$531,5,0),0)</f>
        <v>1515409.5</v>
      </c>
      <c r="I25" s="56" t="str">
        <f t="shared" si="2"/>
        <v>%</v>
      </c>
      <c r="J25" s="56" t="str">
        <f t="shared" si="3"/>
        <v>$0</v>
      </c>
      <c r="K25" s="61">
        <f t="shared" si="4"/>
        <v>1515409.5</v>
      </c>
      <c r="L25" s="48"/>
      <c r="M25" s="41"/>
      <c r="N25" s="41"/>
      <c r="O25" s="41"/>
      <c r="P25" s="41"/>
      <c r="Q25" s="41"/>
      <c r="R25" s="41"/>
      <c r="S25" s="41"/>
      <c r="T25" s="41"/>
      <c r="U25" s="41"/>
      <c r="V25" s="41"/>
      <c r="W25" s="41"/>
      <c r="X25" s="41"/>
      <c r="Y25" s="41"/>
      <c r="Z25" s="41"/>
    </row>
    <row r="26" spans="1:26" ht="240">
      <c r="A26" s="49">
        <v>59</v>
      </c>
      <c r="B26" s="60" t="str">
        <f>IF(AND(A26&gt;0,A26&lt;534),VLOOKUP(A26,FICHA_2024!$A$2:$B$534,2,0),"Ingrese el numero del item")</f>
        <v>Cabina de sonido tipo Subwoofer pasiva. Servicio de alquiler por 12 horas, contadas a partir del recibo a satisfacción de la entidad. // Incluye lo siguiente: Cabina capaz de proveer mínimo 120dB SPL (RMS), sistema de amplificación (adecuado para suplir la potencia necesaria), sistema de colgado o stacking, accesorios de conexión y empalme,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v>
      </c>
      <c r="C26" s="56" t="s">
        <v>564</v>
      </c>
      <c r="D26" s="57" t="s">
        <v>565</v>
      </c>
      <c r="E26" s="46">
        <v>6</v>
      </c>
      <c r="F26" s="59">
        <f t="shared" si="0"/>
        <v>278781.93277310923</v>
      </c>
      <c r="G26" s="59">
        <f t="shared" si="1"/>
        <v>52968.567226890766</v>
      </c>
      <c r="H26" s="58">
        <f>IFERROR(VLOOKUP(A26,FICHA_2024!$A$2:$F$531,5,0),0)</f>
        <v>331750.5</v>
      </c>
      <c r="I26" s="56" t="str">
        <f t="shared" si="2"/>
        <v>%</v>
      </c>
      <c r="J26" s="56" t="str">
        <f t="shared" si="3"/>
        <v>$0</v>
      </c>
      <c r="K26" s="61">
        <f t="shared" si="4"/>
        <v>1990503</v>
      </c>
      <c r="L26" s="48"/>
      <c r="M26" s="41"/>
      <c r="N26" s="41"/>
      <c r="O26" s="41"/>
      <c r="P26" s="41"/>
      <c r="Q26" s="41"/>
      <c r="R26" s="41"/>
      <c r="S26" s="41"/>
      <c r="T26" s="41"/>
      <c r="U26" s="41"/>
      <c r="V26" s="41"/>
      <c r="W26" s="41"/>
      <c r="X26" s="41"/>
      <c r="Y26" s="41"/>
      <c r="Z26" s="41"/>
    </row>
    <row r="27" spans="1:26" ht="210">
      <c r="A27" s="49">
        <v>99</v>
      </c>
      <c r="B27" s="60" t="str">
        <f>IF(AND(A27&gt;0,A27&lt;534),VLOOKUP(A27,FICHA_2024!$A$2:$B$534,2,0),"Ingrese el numero del item")</f>
        <v>Sistema In Ear. Servicio de alquiler por 12 horas, contadas a partir del recibo a satisfacción de la entidad. // Incluye lo siguiente: Sistema de RX y TX, sistema de trasmision UHF, beltpack, antena, combinador de antena, audífonos, baterías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v>
      </c>
      <c r="C27" s="56" t="s">
        <v>564</v>
      </c>
      <c r="D27" s="57" t="s">
        <v>565</v>
      </c>
      <c r="E27" s="46">
        <v>4</v>
      </c>
      <c r="F27" s="59">
        <f t="shared" ref="F27" si="35">IFERROR(H27/1.19,0)</f>
        <v>350208.40336134454</v>
      </c>
      <c r="G27" s="59">
        <f t="shared" ref="G27" si="36">IFERROR((H27-F27),"")</f>
        <v>66539.596638655465</v>
      </c>
      <c r="H27" s="58">
        <f>IFERROR(VLOOKUP(A27,FICHA_2024!$A$2:$F$531,5,0),0)</f>
        <v>416748</v>
      </c>
      <c r="I27" s="56" t="str">
        <f t="shared" ref="I27" si="37">IF(C27="Si","Ingrese el porcentaje","%")</f>
        <v>%</v>
      </c>
      <c r="J27" s="56" t="str">
        <f t="shared" ref="J27" si="38">IF(C27="Si",(H27*I27),"$0")</f>
        <v>$0</v>
      </c>
      <c r="K27" s="61">
        <f t="shared" ref="K27" si="39">IFERROR(IF(C27="Si",H27-J27,H27*E27),0)</f>
        <v>1666992</v>
      </c>
      <c r="L27" s="48"/>
      <c r="M27" s="41"/>
      <c r="N27" s="41"/>
      <c r="O27" s="41"/>
      <c r="P27" s="41"/>
      <c r="Q27" s="41"/>
      <c r="R27" s="41"/>
      <c r="S27" s="41"/>
      <c r="T27" s="41"/>
      <c r="U27" s="41"/>
      <c r="V27" s="41"/>
      <c r="W27" s="41"/>
      <c r="X27" s="41"/>
      <c r="Y27" s="41"/>
      <c r="Z27" s="41"/>
    </row>
    <row r="28" spans="1:26" ht="195">
      <c r="A28" s="49">
        <v>52</v>
      </c>
      <c r="B28" s="60" t="str">
        <f>IF(AND(A28&gt;0,A28&lt;534),VLOOKUP(A28,FICHA_2024!$A$2:$B$534,2,0),"Ingrese el numero del item")</f>
        <v>Cabina de sonido activa. Servicio de alquiler por 8 horas, contadas a partir del recibo a satisfacción de la entidad. // De minimo 1000 vatios c/u 10 pulgadas (Activa) en trípode. // Incluye lo siguiente: Mecanismo de soporte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v>
      </c>
      <c r="C28" s="56" t="s">
        <v>564</v>
      </c>
      <c r="D28" s="57" t="s">
        <v>565</v>
      </c>
      <c r="E28" s="46">
        <v>6</v>
      </c>
      <c r="F28" s="59">
        <f t="shared" ref="F28" si="40">IFERROR(H28/1.19,0)</f>
        <v>252100.84033613445</v>
      </c>
      <c r="G28" s="59">
        <f t="shared" ref="G28" si="41">IFERROR((H28-F28),"")</f>
        <v>47899.159663865546</v>
      </c>
      <c r="H28" s="58">
        <f>IFERROR(VLOOKUP(A28,FICHA_2024!$A$2:$F$531,5,0),0)</f>
        <v>300000</v>
      </c>
      <c r="I28" s="56" t="str">
        <f t="shared" ref="I28" si="42">IF(C28="Si","Ingrese el porcentaje","%")</f>
        <v>%</v>
      </c>
      <c r="J28" s="56" t="str">
        <f t="shared" ref="J28" si="43">IF(C28="Si",(H28*I28),"$0")</f>
        <v>$0</v>
      </c>
      <c r="K28" s="61">
        <f t="shared" ref="K28" si="44">IFERROR(IF(C28="Si",H28-J28,H28*E28),0)</f>
        <v>1800000</v>
      </c>
      <c r="L28" s="48"/>
      <c r="M28" s="41"/>
      <c r="N28" s="41"/>
      <c r="O28" s="41"/>
      <c r="P28" s="41"/>
      <c r="Q28" s="41"/>
      <c r="R28" s="41"/>
      <c r="S28" s="41"/>
      <c r="T28" s="41"/>
      <c r="U28" s="41"/>
      <c r="V28" s="41"/>
      <c r="W28" s="41"/>
      <c r="X28" s="41"/>
      <c r="Y28" s="41"/>
      <c r="Z28" s="41"/>
    </row>
    <row r="29" spans="1:26" ht="180">
      <c r="A29" s="49">
        <v>198</v>
      </c>
      <c r="B29" s="60" t="str">
        <f>IF(AND(A29&gt;0,A29&lt;534),VLOOKUP(A29,FICHA_2024!$A$2:$B$534,2,0),"Ingrese el numero del item")</f>
        <v>Un puesto fijo digital HD para el funcionamiento del sistema, Cableado necesario, Señal de Entrada en Video: Súper video, video compuesto, HDTV, RGB, S-VHS, NTSC/PAL, PC VGA, USB, RCA. Amplificador/Distribuidor de Señal. Sistema de Reproducción y Mezcla de Video Multiformato (dvd, betacam, vhs, mini dv). Línea Salida Estéreo para Reproducción de Audio. Monitor de Video de minimo 14”, Cámara de Video para Circuito Cerrado de T.V., incluye personal.</v>
      </c>
      <c r="C29" s="56" t="s">
        <v>564</v>
      </c>
      <c r="D29" s="57" t="s">
        <v>565</v>
      </c>
      <c r="E29" s="46">
        <v>2</v>
      </c>
      <c r="F29" s="59">
        <f t="shared" si="0"/>
        <v>1448433.4033613447</v>
      </c>
      <c r="G29" s="59">
        <f t="shared" si="1"/>
        <v>275202.34663865529</v>
      </c>
      <c r="H29" s="58">
        <f>IFERROR(VLOOKUP(A29,FICHA_2024!$A$2:$F$531,5,0),0)</f>
        <v>1723635.75</v>
      </c>
      <c r="I29" s="56" t="str">
        <f t="shared" si="2"/>
        <v>%</v>
      </c>
      <c r="J29" s="56" t="str">
        <f t="shared" si="3"/>
        <v>$0</v>
      </c>
      <c r="K29" s="61">
        <f t="shared" si="4"/>
        <v>3447271.5</v>
      </c>
      <c r="L29" s="73"/>
      <c r="M29" s="41"/>
      <c r="N29" s="41"/>
      <c r="O29" s="41"/>
      <c r="P29" s="41"/>
      <c r="Q29" s="41"/>
      <c r="R29" s="41"/>
      <c r="S29" s="41"/>
      <c r="T29" s="41"/>
      <c r="U29" s="41"/>
      <c r="V29" s="41"/>
      <c r="W29" s="41"/>
      <c r="X29" s="41"/>
      <c r="Y29" s="41"/>
      <c r="Z29" s="41"/>
    </row>
    <row r="30" spans="1:26" ht="255">
      <c r="A30" s="49">
        <v>127</v>
      </c>
      <c r="B30" s="60" t="str">
        <f>IF(AND(A30&gt;0,A30&lt;534),VLOOKUP(A30,FICHA_2024!$A$2:$B$534,2,0),"Ingrese el numero del item")</f>
        <v>Extensiones eléctricas. Servicio de alquiler por 12 horas, contadas a partir del recibo a satisfacción de la entidad // Alquiler Extensión Negra P/T 3 Toma Corrientes Nema 5 - 15 macho y hembra. minimo 30 metros.
 .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 Debe contar con operario que acompañe la instalacion, operacion durante la actividad o evento y desmontaje.</v>
      </c>
      <c r="C30" s="56" t="s">
        <v>564</v>
      </c>
      <c r="D30" s="57" t="s">
        <v>565</v>
      </c>
      <c r="E30" s="46">
        <v>10</v>
      </c>
      <c r="F30" s="59">
        <f t="shared" si="0"/>
        <v>100171.63865546219</v>
      </c>
      <c r="G30" s="59">
        <f t="shared" si="1"/>
        <v>19032.611344537814</v>
      </c>
      <c r="H30" s="58">
        <f>IFERROR(VLOOKUP(A30,FICHA_2024!$A$2:$F$531,5,0),0)</f>
        <v>119204.25</v>
      </c>
      <c r="I30" s="56" t="str">
        <f t="shared" si="2"/>
        <v>%</v>
      </c>
      <c r="J30" s="56" t="str">
        <f t="shared" si="3"/>
        <v>$0</v>
      </c>
      <c r="K30" s="61">
        <f t="shared" si="4"/>
        <v>1192042.5</v>
      </c>
      <c r="L30" s="48"/>
      <c r="M30" s="41"/>
      <c r="N30" s="41"/>
      <c r="O30" s="41"/>
      <c r="P30" s="41"/>
      <c r="Q30" s="41"/>
      <c r="R30" s="41"/>
      <c r="S30" s="41"/>
      <c r="T30" s="41"/>
      <c r="U30" s="41"/>
      <c r="V30" s="41"/>
      <c r="W30" s="41"/>
      <c r="X30" s="41"/>
      <c r="Y30" s="41"/>
      <c r="Z30" s="41"/>
    </row>
    <row r="31" spans="1:26" ht="150">
      <c r="A31" s="49">
        <v>194</v>
      </c>
      <c r="B31" s="60" t="str">
        <f>IF(AND(A31&gt;0,A31&lt;534),VLOOKUP(A31,FICHA_2024!$A$2:$B$534,2,0),"Ingrese el numero del item")</f>
        <v>Televisor LED y /o Plasma de 42 pulgadas y una resolución de 1920 x 1080. píxeles. FullHD. Profundidad: (36cms) Contraste minimo de : 3'000.000 : 1 Potencia Parlantes: 10 Watts X 2 RMS Internet video: Conexión a internet
 Conexión: 4 HDMI, Wi-Fi Entradas: 2 USB, PC
 Voltaje: AC 100 - 240 V ~ 50 / 60 Hz Control remoto y su respectiva base</v>
      </c>
      <c r="C31" s="56" t="s">
        <v>564</v>
      </c>
      <c r="D31" s="57" t="s">
        <v>565</v>
      </c>
      <c r="E31" s="46">
        <v>1</v>
      </c>
      <c r="F31" s="59">
        <f t="shared" si="0"/>
        <v>279215.54621848743</v>
      </c>
      <c r="G31" s="59">
        <f t="shared" si="1"/>
        <v>53050.953781512566</v>
      </c>
      <c r="H31" s="58">
        <f>IFERROR(VLOOKUP(A31,FICHA_2024!$A$2:$F$531,5,0),0)</f>
        <v>332266.5</v>
      </c>
      <c r="I31" s="56" t="str">
        <f t="shared" si="2"/>
        <v>%</v>
      </c>
      <c r="J31" s="56" t="str">
        <f t="shared" si="3"/>
        <v>$0</v>
      </c>
      <c r="K31" s="61">
        <f t="shared" si="4"/>
        <v>332266.5</v>
      </c>
      <c r="L31" s="48"/>
      <c r="M31" s="41"/>
      <c r="N31" s="41"/>
      <c r="O31" s="41"/>
      <c r="P31" s="41"/>
      <c r="Q31" s="41"/>
      <c r="R31" s="41"/>
      <c r="S31" s="41"/>
      <c r="T31" s="41"/>
      <c r="U31" s="41"/>
      <c r="V31" s="41"/>
      <c r="W31" s="41"/>
      <c r="X31" s="41"/>
      <c r="Y31" s="41"/>
      <c r="Z31" s="41"/>
    </row>
    <row r="32" spans="1:26" ht="30">
      <c r="A32" s="49">
        <v>318</v>
      </c>
      <c r="B32" s="60" t="str">
        <f>IF(AND(A32&gt;0,A32&lt;534),VLOOKUP(A32,FICHA_2024!$A$2:$B$534,2,0),"Ingrese el numero del item")</f>
        <v>Técnico Especializado en escenario (Jefe de Escenario) // servicio 1 a 12 horas</v>
      </c>
      <c r="C32" s="56" t="s">
        <v>564</v>
      </c>
      <c r="D32" s="57" t="s">
        <v>565</v>
      </c>
      <c r="E32" s="46">
        <v>1</v>
      </c>
      <c r="F32" s="59">
        <f t="shared" si="0"/>
        <v>926284.66386554623</v>
      </c>
      <c r="G32" s="59">
        <f t="shared" si="1"/>
        <v>175994.08613445377</v>
      </c>
      <c r="H32" s="58">
        <f>IFERROR(VLOOKUP(A32,FICHA_2024!$A$2:$F$531,5,0),0)</f>
        <v>1102278.75</v>
      </c>
      <c r="I32" s="56" t="str">
        <f t="shared" si="2"/>
        <v>%</v>
      </c>
      <c r="J32" s="56" t="str">
        <f t="shared" si="3"/>
        <v>$0</v>
      </c>
      <c r="K32" s="61">
        <f t="shared" si="4"/>
        <v>1102278.75</v>
      </c>
      <c r="L32" s="48"/>
      <c r="M32" s="41"/>
      <c r="N32" s="41"/>
      <c r="O32" s="41"/>
      <c r="P32" s="41"/>
      <c r="Q32" s="41"/>
      <c r="R32" s="41"/>
      <c r="S32" s="41"/>
      <c r="T32" s="41"/>
      <c r="U32" s="41"/>
      <c r="V32" s="41"/>
      <c r="W32" s="41"/>
      <c r="X32" s="41"/>
      <c r="Y32" s="41"/>
      <c r="Z32" s="41"/>
    </row>
    <row r="33" spans="1:26" ht="30">
      <c r="A33" s="49">
        <v>321</v>
      </c>
      <c r="B33" s="60" t="str">
        <f>IF(AND(A33&gt;0,A33&lt;534),VLOOKUP(A33,FICHA_2024!$A$2:$B$534,2,0),"Ingrese el numero del item")</f>
        <v>Personal Técnico Especializado en escenario (Roadie) // servicio 1 a 12 horas</v>
      </c>
      <c r="C33" s="56" t="s">
        <v>564</v>
      </c>
      <c r="D33" s="57" t="s">
        <v>565</v>
      </c>
      <c r="E33" s="46">
        <v>2</v>
      </c>
      <c r="F33" s="59">
        <f t="shared" si="0"/>
        <v>666081.93277310929</v>
      </c>
      <c r="G33" s="59">
        <f t="shared" si="1"/>
        <v>126555.56722689071</v>
      </c>
      <c r="H33" s="58">
        <f>IFERROR(VLOOKUP(A33,FICHA_2024!$A$2:$F$531,5,0),0)</f>
        <v>792637.5</v>
      </c>
      <c r="I33" s="56" t="str">
        <f t="shared" si="2"/>
        <v>%</v>
      </c>
      <c r="J33" s="56" t="str">
        <f t="shared" si="3"/>
        <v>$0</v>
      </c>
      <c r="K33" s="61">
        <f t="shared" si="4"/>
        <v>1585275</v>
      </c>
      <c r="L33" s="48"/>
      <c r="M33" s="41"/>
      <c r="N33" s="41"/>
      <c r="O33" s="41"/>
      <c r="P33" s="41"/>
      <c r="Q33" s="41"/>
      <c r="R33" s="41"/>
      <c r="S33" s="41"/>
      <c r="T33" s="41"/>
      <c r="U33" s="41"/>
      <c r="V33" s="41"/>
      <c r="W33" s="41"/>
      <c r="X33" s="41"/>
      <c r="Y33" s="41"/>
      <c r="Z33" s="41"/>
    </row>
    <row r="34" spans="1:26" ht="255">
      <c r="A34" s="49">
        <v>126</v>
      </c>
      <c r="B34" s="60" t="str">
        <f>IF(AND(A34&gt;0,A34&lt;534),VLOOKUP(A34,FICHA_2024!$A$2:$B$534,2,0),"Ingrese el numero del item")</f>
        <v>Pasacables (Yellow Jacket). Servicio de alquiler por 8 horas, contadas a partir del recibo a satisfacción de la entidad. // Alquiler Pasacables fabricado en poliuretano de alta densidad con textura antideslizante. Incorpora 2 carriles internos. Datos técnicos MPC 52: Dimensiones: 1000 x 250 x 45mm. Peso: 7,5kg. // 
 .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v>
      </c>
      <c r="C34" s="56" t="s">
        <v>564</v>
      </c>
      <c r="D34" s="57" t="s">
        <v>565</v>
      </c>
      <c r="E34" s="46">
        <v>20</v>
      </c>
      <c r="F34" s="59">
        <f t="shared" si="0"/>
        <v>159584.24369747899</v>
      </c>
      <c r="G34" s="59">
        <f t="shared" si="1"/>
        <v>30321.006302521011</v>
      </c>
      <c r="H34" s="58">
        <f>IFERROR(VLOOKUP(A34,FICHA_2024!$A$2:$F$531,5,0),0)</f>
        <v>189905.25</v>
      </c>
      <c r="I34" s="56" t="str">
        <f t="shared" si="2"/>
        <v>%</v>
      </c>
      <c r="J34" s="56" t="str">
        <f t="shared" si="3"/>
        <v>$0</v>
      </c>
      <c r="K34" s="61">
        <f t="shared" si="4"/>
        <v>3798105</v>
      </c>
      <c r="L34" s="48"/>
      <c r="M34" s="41"/>
      <c r="N34" s="41"/>
      <c r="O34" s="41"/>
      <c r="P34" s="41"/>
      <c r="Q34" s="41"/>
      <c r="R34" s="41"/>
      <c r="S34" s="41"/>
      <c r="T34" s="41"/>
      <c r="U34" s="41"/>
      <c r="V34" s="41"/>
      <c r="W34" s="41"/>
      <c r="X34" s="41"/>
      <c r="Y34" s="41"/>
      <c r="Z34" s="41"/>
    </row>
    <row r="35" spans="1:26" ht="60">
      <c r="A35" s="49">
        <v>486</v>
      </c>
      <c r="B35" s="60" t="str">
        <f>IF(AND(A35&gt;0,A35&lt;534),VLOOKUP(A35,FICHA_2024!$A$2:$B$534,2,0),"Ingrese el numero del item")</f>
        <v>Letreros // Letreros: Elaboración de letreros en poliestireno forradas con impresión laminada. Metro cuadrado.
  Diseño suministrado por la FUGA.</v>
      </c>
      <c r="C35" s="56" t="s">
        <v>564</v>
      </c>
      <c r="D35" s="57" t="s">
        <v>565</v>
      </c>
      <c r="E35" s="46">
        <v>4</v>
      </c>
      <c r="F35" s="59">
        <f t="shared" si="0"/>
        <v>641849.36974789924</v>
      </c>
      <c r="G35" s="59">
        <f t="shared" si="1"/>
        <v>121951.38025210076</v>
      </c>
      <c r="H35" s="58">
        <f>IFERROR(VLOOKUP(A35,FICHA_2024!$A$2:$F$531,5,0),0)</f>
        <v>763800.75</v>
      </c>
      <c r="I35" s="56" t="str">
        <f t="shared" si="2"/>
        <v>%</v>
      </c>
      <c r="J35" s="56" t="str">
        <f t="shared" si="3"/>
        <v>$0</v>
      </c>
      <c r="K35" s="61">
        <f t="shared" si="4"/>
        <v>3055203</v>
      </c>
      <c r="L35" s="48"/>
      <c r="M35" s="41"/>
      <c r="N35" s="41"/>
      <c r="O35" s="41"/>
      <c r="P35" s="41"/>
      <c r="Q35" s="41"/>
      <c r="R35" s="41"/>
      <c r="S35" s="41"/>
      <c r="T35" s="41"/>
      <c r="U35" s="41"/>
      <c r="V35" s="41"/>
      <c r="W35" s="41"/>
      <c r="X35" s="41"/>
      <c r="Y35" s="41"/>
      <c r="Z35" s="41"/>
    </row>
    <row r="36" spans="1:26" ht="90">
      <c r="A36" s="49">
        <v>524</v>
      </c>
      <c r="B36" s="60" t="str">
        <f>IF(AND(A36&gt;0,A36&lt;534),VLOOKUP(A36,FICHA_2024!$A$2:$B$534,2,0),"Ingrese el numero del item")</f>
        <v>Plotter 1. Impresión de Banner a 1440 DPI, tamaño 2,20 X 2,20 metros. Backing // Banner backing: Incluye costo de instalación en marco tipo C y transporte al lugar de instalación. modular y escalable. Diseño suministrado por la FUGA</v>
      </c>
      <c r="C36" s="56" t="s">
        <v>564</v>
      </c>
      <c r="D36" s="57" t="s">
        <v>565</v>
      </c>
      <c r="E36" s="46">
        <v>3</v>
      </c>
      <c r="F36" s="59">
        <f t="shared" si="0"/>
        <v>668690.54621848743</v>
      </c>
      <c r="G36" s="59">
        <f t="shared" si="1"/>
        <v>127051.20378151257</v>
      </c>
      <c r="H36" s="58">
        <f>IFERROR(VLOOKUP(A36,FICHA_2024!$A$2:$F$531,5,0),0)</f>
        <v>795741.75</v>
      </c>
      <c r="I36" s="56" t="str">
        <f t="shared" si="2"/>
        <v>%</v>
      </c>
      <c r="J36" s="56" t="str">
        <f t="shared" si="3"/>
        <v>$0</v>
      </c>
      <c r="K36" s="61">
        <f t="shared" si="4"/>
        <v>2387225.25</v>
      </c>
      <c r="L36" s="48"/>
      <c r="M36" s="41"/>
      <c r="N36" s="41"/>
      <c r="O36" s="41"/>
      <c r="P36" s="41"/>
      <c r="Q36" s="41"/>
      <c r="R36" s="41"/>
      <c r="S36" s="41"/>
      <c r="T36" s="41"/>
      <c r="U36" s="41"/>
      <c r="V36" s="41"/>
      <c r="W36" s="41"/>
      <c r="X36" s="41"/>
      <c r="Y36" s="41"/>
      <c r="Z36" s="41"/>
    </row>
    <row r="37" spans="1:26" ht="105">
      <c r="A37" s="49">
        <v>506</v>
      </c>
      <c r="B37" s="60" t="str">
        <f>IF(AND(A37&gt;0,A37&lt;534),VLOOKUP(A37,FICHA_2024!$A$2:$B$534,2,0),"Ingrese el numero del item")</f>
        <v>Manillas para identificación personal en áreas de trabajo y participantes de los eventos. Manilla: Manillas de identificación para eventos en papel tyvek estampadas de diferentes colores. De 2 cm de ancho. Diseño, colores (fluorescentes), texto y logos entregado por la FUGA</v>
      </c>
      <c r="C37" s="56" t="s">
        <v>564</v>
      </c>
      <c r="D37" s="57" t="s">
        <v>565</v>
      </c>
      <c r="E37" s="46">
        <v>30</v>
      </c>
      <c r="F37" s="59">
        <f t="shared" si="0"/>
        <v>205462.18487394959</v>
      </c>
      <c r="G37" s="59">
        <f t="shared" si="1"/>
        <v>39037.815126050409</v>
      </c>
      <c r="H37" s="58">
        <f>IFERROR(VLOOKUP(A37,FICHA_2024!$A$2:$F$531,5,0),0)</f>
        <v>244500</v>
      </c>
      <c r="I37" s="56" t="str">
        <f t="shared" si="2"/>
        <v>%</v>
      </c>
      <c r="J37" s="56" t="str">
        <f t="shared" si="3"/>
        <v>$0</v>
      </c>
      <c r="K37" s="61">
        <f t="shared" si="4"/>
        <v>7335000</v>
      </c>
      <c r="L37" s="48"/>
      <c r="M37" s="41"/>
      <c r="N37" s="41"/>
      <c r="O37" s="41"/>
      <c r="P37" s="41"/>
      <c r="Q37" s="41"/>
      <c r="R37" s="41"/>
      <c r="S37" s="41"/>
      <c r="T37" s="41"/>
      <c r="U37" s="41"/>
      <c r="V37" s="41"/>
      <c r="W37" s="41"/>
      <c r="X37" s="41"/>
      <c r="Y37" s="41"/>
      <c r="Z37" s="41"/>
    </row>
    <row r="38" spans="1:26" ht="270">
      <c r="A38" s="49">
        <v>343</v>
      </c>
      <c r="B38" s="60" t="str">
        <f>IF(AND(A38&gt;0,A38&lt;534),VLOOKUP(A38,FICHA_2024!$A$2:$B$534,2,0),"Ingrese el numero del item")</f>
        <v>OPERADOR LOGÍSTICO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C38" s="56" t="s">
        <v>564</v>
      </c>
      <c r="D38" s="57" t="s">
        <v>565</v>
      </c>
      <c r="E38" s="46">
        <v>2</v>
      </c>
      <c r="F38" s="59">
        <f t="shared" si="0"/>
        <v>391433.19327731093</v>
      </c>
      <c r="G38" s="59">
        <f t="shared" si="1"/>
        <v>74372.306722689071</v>
      </c>
      <c r="H38" s="58">
        <f>IFERROR(VLOOKUP(A38,FICHA_2024!$A$2:$F$531,5,0),0)</f>
        <v>465805.5</v>
      </c>
      <c r="I38" s="56" t="str">
        <f t="shared" si="2"/>
        <v>%</v>
      </c>
      <c r="J38" s="56" t="str">
        <f t="shared" si="3"/>
        <v>$0</v>
      </c>
      <c r="K38" s="61">
        <f t="shared" si="4"/>
        <v>931611</v>
      </c>
      <c r="L38" s="48"/>
      <c r="M38" s="41"/>
      <c r="N38" s="41"/>
      <c r="O38" s="41"/>
      <c r="P38" s="41"/>
      <c r="Q38" s="41"/>
      <c r="R38" s="41"/>
      <c r="S38" s="41"/>
      <c r="T38" s="41"/>
      <c r="U38" s="41"/>
      <c r="V38" s="41"/>
      <c r="W38" s="41"/>
      <c r="X38" s="41"/>
      <c r="Y38" s="41"/>
      <c r="Z38" s="41"/>
    </row>
    <row r="39" spans="1:26" ht="12.75" customHeight="1">
      <c r="A39" s="49">
        <v>303</v>
      </c>
      <c r="B39" s="60" t="str">
        <f>IF(AND(A39&gt;0,A39&lt;534),VLOOKUP(A39,FICHA_2024!$A$2:$B$534,2,0),"Ingrese el numero del item")</f>
        <v>Servicio de transporte Van de techo alto de 15 a 19 pasajeros dentro de Bogotá por 12 horas. Modelos recientes, con una antigüedad no mayor a 10 años.</v>
      </c>
      <c r="C39" s="56" t="s">
        <v>564</v>
      </c>
      <c r="D39" s="57" t="s">
        <v>565</v>
      </c>
      <c r="E39" s="46">
        <v>2</v>
      </c>
      <c r="F39" s="59">
        <f t="shared" ref="F39" si="45">IFERROR(H39/1.19,0)</f>
        <v>1021009.0336134455</v>
      </c>
      <c r="G39" s="59">
        <f t="shared" ref="G39" si="46">IFERROR((H39-F39),"")</f>
        <v>193991.71638655453</v>
      </c>
      <c r="H39" s="58">
        <f>IFERROR(VLOOKUP(A39,FICHA_2024!$A$2:$F$531,5,0),0)</f>
        <v>1215000.75</v>
      </c>
      <c r="I39" s="56" t="str">
        <f t="shared" ref="I39" si="47">IF(C39="Si","Ingrese el porcentaje","%")</f>
        <v>%</v>
      </c>
      <c r="J39" s="56" t="str">
        <f t="shared" ref="J39" si="48">IF(C39="Si",(H39*I39),"$0")</f>
        <v>$0</v>
      </c>
      <c r="K39" s="61">
        <f t="shared" ref="K39" si="49">IFERROR(IF(C39="Si",H39-J39,H39*E39),0)</f>
        <v>2430001.5</v>
      </c>
      <c r="L39" s="48"/>
      <c r="M39" s="41"/>
      <c r="N39" s="41"/>
      <c r="O39" s="41"/>
      <c r="P39" s="41"/>
      <c r="Q39" s="41"/>
      <c r="R39" s="41"/>
      <c r="S39" s="41"/>
      <c r="T39" s="41"/>
      <c r="U39" s="41"/>
      <c r="V39" s="41"/>
      <c r="W39" s="41"/>
      <c r="X39" s="41"/>
      <c r="Y39" s="41"/>
      <c r="Z39" s="41"/>
    </row>
    <row r="40" spans="1:26" ht="12.75" customHeight="1">
      <c r="A40" s="49"/>
      <c r="B40" s="60" t="str">
        <f>IF(AND(A40&gt;0,A40&lt;534),VLOOKUP(A40,FICHA_2024!$A$2:$B$534,2,0),"Ingrese el numero del item")</f>
        <v>Ingrese el numero del item</v>
      </c>
      <c r="C40" s="56" t="s">
        <v>564</v>
      </c>
      <c r="D40" s="57" t="s">
        <v>565</v>
      </c>
      <c r="E40" s="46">
        <f t="shared" ref="E40:E41" si="50">IF(A40&gt;0,"Ingrese la cantidad",0)</f>
        <v>0</v>
      </c>
      <c r="F40" s="59">
        <f t="shared" si="0"/>
        <v>0</v>
      </c>
      <c r="G40" s="59">
        <f t="shared" si="1"/>
        <v>0</v>
      </c>
      <c r="H40" s="58">
        <f>IFERROR(VLOOKUP(A40,FICHA_2024!$A$2:$F$531,5,0),0)</f>
        <v>0</v>
      </c>
      <c r="I40" s="56" t="str">
        <f t="shared" si="2"/>
        <v>%</v>
      </c>
      <c r="J40" s="56" t="str">
        <f t="shared" si="3"/>
        <v>$0</v>
      </c>
      <c r="K40" s="61">
        <f t="shared" si="4"/>
        <v>0</v>
      </c>
      <c r="L40" s="48"/>
      <c r="M40" s="41"/>
      <c r="N40" s="41"/>
      <c r="O40" s="41"/>
      <c r="P40" s="41"/>
      <c r="Q40" s="41"/>
      <c r="R40" s="41"/>
      <c r="S40" s="41"/>
      <c r="T40" s="41"/>
      <c r="U40" s="41"/>
      <c r="V40" s="41"/>
      <c r="W40" s="41"/>
      <c r="X40" s="41"/>
      <c r="Y40" s="41"/>
      <c r="Z40" s="41"/>
    </row>
    <row r="41" spans="1:26" ht="42" customHeight="1">
      <c r="A41" s="49"/>
      <c r="B41" s="60" t="str">
        <f>IF(AND(A41&gt;0,A41&lt;534),VLOOKUP(A41,FICHA_2024!$A$2:$B$534,2,0),"Ingrese el numero del item")</f>
        <v>Ingrese el numero del item</v>
      </c>
      <c r="C41" s="56" t="s">
        <v>564</v>
      </c>
      <c r="D41" s="57" t="s">
        <v>565</v>
      </c>
      <c r="E41" s="46">
        <f t="shared" si="50"/>
        <v>0</v>
      </c>
      <c r="F41" s="59">
        <f t="shared" si="0"/>
        <v>0</v>
      </c>
      <c r="G41" s="59">
        <f t="shared" si="1"/>
        <v>0</v>
      </c>
      <c r="H41" s="58">
        <f>IFERROR(VLOOKUP(A41,FICHA_2024!$A$2:$F$531,5,0),0)</f>
        <v>0</v>
      </c>
      <c r="I41" s="56" t="str">
        <f t="shared" si="2"/>
        <v>%</v>
      </c>
      <c r="J41" s="56" t="str">
        <f t="shared" si="3"/>
        <v>$0</v>
      </c>
      <c r="K41" s="61">
        <f t="shared" si="4"/>
        <v>0</v>
      </c>
      <c r="L41" s="48"/>
      <c r="M41" s="41"/>
      <c r="N41" s="41"/>
      <c r="O41" s="41"/>
      <c r="P41" s="41"/>
      <c r="Q41" s="41"/>
      <c r="R41" s="41"/>
      <c r="S41" s="41"/>
      <c r="T41" s="41"/>
      <c r="U41" s="41"/>
      <c r="V41" s="41"/>
      <c r="W41" s="41"/>
      <c r="X41" s="41"/>
      <c r="Y41" s="41"/>
      <c r="Z41" s="41"/>
    </row>
    <row r="42" spans="1:26" ht="29.25" customHeight="1">
      <c r="A42" s="49"/>
      <c r="B42" s="60"/>
      <c r="C42" s="56"/>
      <c r="D42" s="57"/>
      <c r="E42" s="46"/>
      <c r="F42" s="59"/>
      <c r="G42" s="59"/>
      <c r="H42" s="58"/>
      <c r="I42" s="56"/>
      <c r="J42" s="72" t="s">
        <v>587</v>
      </c>
      <c r="K42" s="61">
        <f>K3+K4+K5+K6+K7+K8+K9+K10+K11+K12+K13+K14+K15+K16+K17+K18+K19+K20+K21+K22+K23+K24+K25+K26+K27+K28+K29+K30+K31+K32+K33+K34+K35+K36+K37+K38+K39</f>
        <v>137386950</v>
      </c>
      <c r="L42" s="48"/>
      <c r="M42" s="41"/>
      <c r="N42" s="41"/>
      <c r="O42" s="41"/>
      <c r="P42" s="41"/>
      <c r="Q42" s="41"/>
      <c r="R42" s="41"/>
      <c r="S42" s="41"/>
      <c r="T42" s="41"/>
      <c r="U42" s="41"/>
      <c r="V42" s="41"/>
      <c r="W42" s="41"/>
      <c r="X42" s="41"/>
      <c r="Y42" s="41"/>
      <c r="Z42" s="41"/>
    </row>
    <row r="43" spans="1:26" ht="12.75" customHeight="1">
      <c r="A43" s="51"/>
      <c r="B43" s="41"/>
      <c r="C43" s="41"/>
      <c r="D43" s="41"/>
      <c r="E43" s="41"/>
      <c r="F43" s="41"/>
      <c r="G43" s="41"/>
      <c r="H43" s="41"/>
      <c r="I43" s="41"/>
      <c r="J43" s="41"/>
      <c r="K43" s="41"/>
      <c r="L43" s="50"/>
      <c r="M43" s="41"/>
      <c r="N43" s="41"/>
      <c r="O43" s="41"/>
      <c r="P43" s="41"/>
      <c r="Q43" s="41"/>
      <c r="R43" s="41"/>
      <c r="S43" s="41"/>
      <c r="T43" s="41"/>
      <c r="U43" s="41"/>
      <c r="V43" s="41"/>
      <c r="W43" s="41"/>
      <c r="X43" s="41"/>
      <c r="Y43" s="41"/>
      <c r="Z43" s="41"/>
    </row>
    <row r="44" spans="1:26" ht="12.75" customHeight="1">
      <c r="A44" s="51"/>
      <c r="B44" s="41"/>
      <c r="C44" s="41"/>
      <c r="D44" s="41"/>
      <c r="E44" s="41"/>
      <c r="F44" s="41"/>
      <c r="G44" s="41"/>
      <c r="H44" s="41"/>
      <c r="I44" s="41"/>
      <c r="J44" s="41"/>
      <c r="K44" s="41"/>
      <c r="L44" s="50"/>
      <c r="M44" s="41"/>
      <c r="N44" s="41"/>
      <c r="O44" s="41"/>
      <c r="P44" s="41"/>
      <c r="Q44" s="41"/>
      <c r="R44" s="41"/>
      <c r="S44" s="41"/>
      <c r="T44" s="41"/>
      <c r="U44" s="41"/>
      <c r="V44" s="41"/>
      <c r="W44" s="41"/>
      <c r="X44" s="41"/>
      <c r="Y44" s="41"/>
      <c r="Z44" s="41"/>
    </row>
    <row r="45" spans="1:26" ht="12.75" customHeight="1">
      <c r="A45" s="51"/>
      <c r="B45" s="41"/>
      <c r="C45" s="41"/>
      <c r="D45" s="41"/>
      <c r="E45" s="41"/>
      <c r="F45" s="41"/>
      <c r="G45" s="41"/>
      <c r="H45" s="41"/>
      <c r="I45" s="41"/>
      <c r="J45" s="41"/>
      <c r="K45" s="41"/>
      <c r="L45" s="50"/>
      <c r="M45" s="41"/>
      <c r="N45" s="41"/>
      <c r="O45" s="41"/>
      <c r="P45" s="41"/>
      <c r="Q45" s="41"/>
      <c r="R45" s="41"/>
      <c r="S45" s="41"/>
      <c r="T45" s="41"/>
      <c r="U45" s="41"/>
      <c r="V45" s="41"/>
      <c r="W45" s="41"/>
      <c r="X45" s="41"/>
      <c r="Y45" s="41"/>
      <c r="Z45" s="41"/>
    </row>
    <row r="46" spans="1:26" ht="12.75" customHeight="1">
      <c r="A46" s="51"/>
      <c r="B46" s="41"/>
      <c r="C46" s="41"/>
      <c r="D46" s="41"/>
      <c r="E46" s="41"/>
      <c r="F46" s="41"/>
      <c r="G46" s="41"/>
      <c r="H46" s="41"/>
      <c r="I46" s="41"/>
      <c r="J46" s="41"/>
      <c r="K46" s="41"/>
      <c r="L46" s="50"/>
      <c r="M46" s="41"/>
      <c r="N46" s="41"/>
      <c r="O46" s="41"/>
      <c r="P46" s="41"/>
      <c r="Q46" s="41"/>
      <c r="R46" s="41"/>
      <c r="S46" s="41"/>
      <c r="T46" s="41"/>
      <c r="U46" s="41"/>
      <c r="V46" s="41"/>
      <c r="W46" s="41"/>
      <c r="X46" s="41"/>
      <c r="Y46" s="41"/>
      <c r="Z46" s="41"/>
    </row>
    <row r="47" spans="1:26" ht="12.75" customHeight="1">
      <c r="A47" s="51"/>
      <c r="B47" s="41"/>
      <c r="C47" s="41"/>
      <c r="D47" s="41"/>
      <c r="E47" s="41"/>
      <c r="F47" s="41"/>
      <c r="G47" s="41"/>
      <c r="H47" s="41"/>
      <c r="I47" s="41"/>
      <c r="J47" s="41"/>
      <c r="K47" s="41"/>
      <c r="L47" s="50"/>
      <c r="M47" s="41"/>
      <c r="N47" s="41"/>
      <c r="O47" s="41"/>
      <c r="P47" s="41"/>
      <c r="Q47" s="41"/>
      <c r="R47" s="41"/>
      <c r="S47" s="41"/>
      <c r="T47" s="41"/>
      <c r="U47" s="41"/>
      <c r="V47" s="41"/>
      <c r="W47" s="41"/>
      <c r="X47" s="41"/>
      <c r="Y47" s="41"/>
      <c r="Z47" s="41"/>
    </row>
    <row r="48" spans="1:26" ht="12.75" customHeight="1">
      <c r="A48" s="51"/>
      <c r="B48" s="41"/>
      <c r="C48" s="41"/>
      <c r="D48" s="41"/>
      <c r="E48" s="41"/>
      <c r="F48" s="41"/>
      <c r="G48" s="41"/>
      <c r="H48" s="41"/>
      <c r="I48" s="41"/>
      <c r="J48" s="41"/>
      <c r="K48" s="41"/>
      <c r="L48" s="50"/>
      <c r="M48" s="41"/>
      <c r="N48" s="41"/>
      <c r="O48" s="41"/>
      <c r="P48" s="41"/>
      <c r="Q48" s="41"/>
      <c r="R48" s="41"/>
      <c r="S48" s="41"/>
      <c r="T48" s="41"/>
      <c r="U48" s="41"/>
      <c r="V48" s="41"/>
      <c r="W48" s="41"/>
      <c r="X48" s="41"/>
      <c r="Y48" s="41"/>
      <c r="Z48" s="41"/>
    </row>
    <row r="49" spans="1:26" ht="12.75" customHeight="1">
      <c r="A49" s="51"/>
      <c r="B49" s="41"/>
      <c r="C49" s="41"/>
      <c r="D49" s="41"/>
      <c r="E49" s="41"/>
      <c r="F49" s="41"/>
      <c r="G49" s="41"/>
      <c r="H49" s="41"/>
      <c r="I49" s="41"/>
      <c r="J49" s="41"/>
      <c r="K49" s="41"/>
      <c r="L49" s="50"/>
      <c r="M49" s="41"/>
      <c r="N49" s="41"/>
      <c r="O49" s="41"/>
      <c r="P49" s="41"/>
      <c r="Q49" s="41"/>
      <c r="R49" s="41"/>
      <c r="S49" s="41"/>
      <c r="T49" s="41"/>
      <c r="U49" s="41"/>
      <c r="V49" s="41"/>
      <c r="W49" s="41"/>
      <c r="X49" s="41"/>
      <c r="Y49" s="41"/>
      <c r="Z49" s="41"/>
    </row>
    <row r="50" spans="1:26" ht="12.75" customHeight="1">
      <c r="A50" s="51"/>
      <c r="B50" s="41"/>
      <c r="C50" s="41"/>
      <c r="D50" s="41"/>
      <c r="E50" s="41"/>
      <c r="F50" s="41"/>
      <c r="G50" s="41"/>
      <c r="H50" s="41"/>
      <c r="I50" s="41"/>
      <c r="J50" s="41"/>
      <c r="K50" s="41"/>
      <c r="L50" s="50"/>
      <c r="M50" s="41"/>
      <c r="N50" s="41"/>
      <c r="O50" s="41"/>
      <c r="P50" s="41"/>
      <c r="Q50" s="41"/>
      <c r="R50" s="41"/>
      <c r="S50" s="41"/>
      <c r="T50" s="41"/>
      <c r="U50" s="41"/>
      <c r="V50" s="41"/>
      <c r="W50" s="41"/>
      <c r="X50" s="41"/>
      <c r="Y50" s="41"/>
      <c r="Z50" s="41"/>
    </row>
    <row r="51" spans="1:26" ht="12.75" customHeight="1">
      <c r="A51" s="51"/>
      <c r="B51" s="41"/>
      <c r="C51" s="41"/>
      <c r="D51" s="41"/>
      <c r="E51" s="41"/>
      <c r="F51" s="41"/>
      <c r="G51" s="41"/>
      <c r="H51" s="41"/>
      <c r="I51" s="41"/>
      <c r="J51" s="41"/>
      <c r="K51" s="41"/>
      <c r="L51" s="50"/>
      <c r="M51" s="41"/>
      <c r="N51" s="41"/>
      <c r="O51" s="41"/>
      <c r="P51" s="41"/>
      <c r="Q51" s="41"/>
      <c r="R51" s="41"/>
      <c r="S51" s="41"/>
      <c r="T51" s="41"/>
      <c r="U51" s="41"/>
      <c r="V51" s="41"/>
      <c r="W51" s="41"/>
      <c r="X51" s="41"/>
      <c r="Y51" s="41"/>
      <c r="Z51" s="41"/>
    </row>
    <row r="52" spans="1:26" ht="12.75" customHeight="1">
      <c r="A52" s="51"/>
      <c r="B52" s="41"/>
      <c r="C52" s="41"/>
      <c r="D52" s="41"/>
      <c r="E52" s="41"/>
      <c r="F52" s="41"/>
      <c r="G52" s="41"/>
      <c r="H52" s="41"/>
      <c r="I52" s="41"/>
      <c r="J52" s="41"/>
      <c r="K52" s="41"/>
      <c r="L52" s="50"/>
      <c r="M52" s="41"/>
      <c r="N52" s="41"/>
      <c r="O52" s="41"/>
      <c r="P52" s="41"/>
      <c r="Q52" s="41"/>
      <c r="R52" s="41"/>
      <c r="S52" s="41"/>
      <c r="T52" s="41"/>
      <c r="U52" s="41"/>
      <c r="V52" s="41"/>
      <c r="W52" s="41"/>
      <c r="X52" s="41"/>
      <c r="Y52" s="41"/>
      <c r="Z52" s="41"/>
    </row>
    <row r="53" spans="1:26" ht="12.75" customHeight="1">
      <c r="A53" s="51"/>
      <c r="B53" s="41"/>
      <c r="C53" s="41"/>
      <c r="D53" s="41"/>
      <c r="E53" s="41"/>
      <c r="F53" s="41"/>
      <c r="G53" s="41"/>
      <c r="H53" s="41"/>
      <c r="I53" s="41"/>
      <c r="J53" s="41"/>
      <c r="K53" s="41"/>
      <c r="L53" s="50"/>
      <c r="M53" s="41"/>
      <c r="N53" s="41"/>
      <c r="O53" s="41"/>
      <c r="P53" s="41"/>
      <c r="Q53" s="41"/>
      <c r="R53" s="41"/>
      <c r="S53" s="41"/>
      <c r="T53" s="41"/>
      <c r="U53" s="41"/>
      <c r="V53" s="41"/>
      <c r="W53" s="41"/>
      <c r="X53" s="41"/>
      <c r="Y53" s="41"/>
      <c r="Z53" s="41"/>
    </row>
    <row r="54" spans="1:26" ht="12.75" customHeight="1">
      <c r="A54" s="51"/>
      <c r="B54" s="41"/>
      <c r="C54" s="41"/>
      <c r="D54" s="41"/>
      <c r="E54" s="41"/>
      <c r="F54" s="41"/>
      <c r="G54" s="41"/>
      <c r="H54" s="41"/>
      <c r="I54" s="41"/>
      <c r="J54" s="41"/>
      <c r="K54" s="41"/>
      <c r="L54" s="50"/>
      <c r="M54" s="41"/>
      <c r="N54" s="41"/>
      <c r="O54" s="41"/>
      <c r="P54" s="41"/>
      <c r="Q54" s="41"/>
      <c r="R54" s="41"/>
      <c r="S54" s="41"/>
      <c r="T54" s="41"/>
      <c r="U54" s="41"/>
      <c r="V54" s="41"/>
      <c r="W54" s="41"/>
      <c r="X54" s="41"/>
      <c r="Y54" s="41"/>
      <c r="Z54" s="41"/>
    </row>
    <row r="55" spans="1:26" ht="12.75" customHeight="1">
      <c r="A55" s="51"/>
      <c r="B55" s="41"/>
      <c r="C55" s="41"/>
      <c r="D55" s="41"/>
      <c r="E55" s="41"/>
      <c r="F55" s="41"/>
      <c r="G55" s="41"/>
      <c r="H55" s="41"/>
      <c r="I55" s="41"/>
      <c r="J55" s="41"/>
      <c r="K55" s="41"/>
      <c r="L55" s="50"/>
      <c r="M55" s="41"/>
      <c r="N55" s="41"/>
      <c r="O55" s="41"/>
      <c r="P55" s="41"/>
      <c r="Q55" s="41"/>
      <c r="R55" s="41"/>
      <c r="S55" s="41"/>
      <c r="T55" s="41"/>
      <c r="U55" s="41"/>
      <c r="V55" s="41"/>
      <c r="W55" s="41"/>
      <c r="X55" s="41"/>
      <c r="Y55" s="41"/>
      <c r="Z55" s="41"/>
    </row>
    <row r="56" spans="1:26" ht="12.75" customHeight="1">
      <c r="A56" s="51"/>
      <c r="B56" s="41"/>
      <c r="C56" s="41"/>
      <c r="D56" s="41"/>
      <c r="E56" s="41"/>
      <c r="F56" s="41"/>
      <c r="G56" s="41"/>
      <c r="H56" s="41"/>
      <c r="I56" s="41"/>
      <c r="J56" s="41"/>
      <c r="K56" s="41"/>
      <c r="L56" s="50"/>
      <c r="M56" s="41"/>
      <c r="N56" s="41"/>
      <c r="O56" s="41"/>
      <c r="P56" s="41"/>
      <c r="Q56" s="41"/>
      <c r="R56" s="41"/>
      <c r="S56" s="41"/>
      <c r="T56" s="41"/>
      <c r="U56" s="41"/>
      <c r="V56" s="41"/>
      <c r="W56" s="41"/>
      <c r="X56" s="41"/>
      <c r="Y56" s="41"/>
      <c r="Z56" s="41"/>
    </row>
    <row r="57" spans="1:26" ht="12.75" customHeight="1">
      <c r="A57" s="51"/>
      <c r="B57" s="41"/>
      <c r="C57" s="41"/>
      <c r="D57" s="41"/>
      <c r="E57" s="41"/>
      <c r="F57" s="41"/>
      <c r="G57" s="41"/>
      <c r="H57" s="41"/>
      <c r="I57" s="41"/>
      <c r="J57" s="41"/>
      <c r="K57" s="41"/>
      <c r="L57" s="50"/>
      <c r="M57" s="41"/>
      <c r="N57" s="41"/>
      <c r="O57" s="41"/>
      <c r="P57" s="41"/>
      <c r="Q57" s="41"/>
      <c r="R57" s="41"/>
      <c r="S57" s="41"/>
      <c r="T57" s="41"/>
      <c r="U57" s="41"/>
      <c r="V57" s="41"/>
      <c r="W57" s="41"/>
      <c r="X57" s="41"/>
      <c r="Y57" s="41"/>
      <c r="Z57" s="41"/>
    </row>
    <row r="58" spans="1:26" ht="12.75" customHeight="1">
      <c r="A58" s="51"/>
      <c r="B58" s="41"/>
      <c r="C58" s="41"/>
      <c r="D58" s="41"/>
      <c r="E58" s="41"/>
      <c r="F58" s="41"/>
      <c r="G58" s="41"/>
      <c r="H58" s="41"/>
      <c r="I58" s="41"/>
      <c r="J58" s="41"/>
      <c r="K58" s="41"/>
      <c r="L58" s="50"/>
      <c r="M58" s="41"/>
      <c r="N58" s="41"/>
      <c r="O58" s="41"/>
      <c r="P58" s="41"/>
      <c r="Q58" s="41"/>
      <c r="R58" s="41"/>
      <c r="S58" s="41"/>
      <c r="T58" s="41"/>
      <c r="U58" s="41"/>
      <c r="V58" s="41"/>
      <c r="W58" s="41"/>
      <c r="X58" s="41"/>
      <c r="Y58" s="41"/>
      <c r="Z58" s="41"/>
    </row>
    <row r="59" spans="1:26" ht="12.75" customHeight="1">
      <c r="A59" s="51"/>
      <c r="B59" s="41"/>
      <c r="C59" s="41"/>
      <c r="D59" s="41"/>
      <c r="E59" s="41"/>
      <c r="F59" s="41"/>
      <c r="G59" s="41"/>
      <c r="H59" s="41"/>
      <c r="I59" s="41"/>
      <c r="J59" s="41"/>
      <c r="K59" s="41"/>
      <c r="L59" s="50"/>
      <c r="M59" s="41"/>
      <c r="N59" s="41"/>
      <c r="O59" s="41"/>
      <c r="P59" s="41"/>
      <c r="Q59" s="41"/>
      <c r="R59" s="41"/>
      <c r="S59" s="41"/>
      <c r="T59" s="41"/>
      <c r="U59" s="41"/>
      <c r="V59" s="41"/>
      <c r="W59" s="41"/>
      <c r="X59" s="41"/>
      <c r="Y59" s="41"/>
      <c r="Z59" s="41"/>
    </row>
    <row r="60" spans="1:26" ht="12.75" customHeight="1">
      <c r="A60" s="51"/>
      <c r="B60" s="41"/>
      <c r="C60" s="41"/>
      <c r="D60" s="41"/>
      <c r="E60" s="41"/>
      <c r="F60" s="41"/>
      <c r="G60" s="41"/>
      <c r="H60" s="41"/>
      <c r="I60" s="41"/>
      <c r="J60" s="41"/>
      <c r="K60" s="41"/>
      <c r="L60" s="50"/>
      <c r="M60" s="41"/>
      <c r="N60" s="41"/>
      <c r="O60" s="41"/>
      <c r="P60" s="41"/>
      <c r="Q60" s="41"/>
      <c r="R60" s="41"/>
      <c r="S60" s="41"/>
      <c r="T60" s="41"/>
      <c r="U60" s="41"/>
      <c r="V60" s="41"/>
      <c r="W60" s="41"/>
      <c r="X60" s="41"/>
      <c r="Y60" s="41"/>
      <c r="Z60" s="41"/>
    </row>
    <row r="61" spans="1:26" ht="12.75" customHeight="1">
      <c r="A61" s="51"/>
      <c r="B61" s="41"/>
      <c r="C61" s="41"/>
      <c r="D61" s="41"/>
      <c r="E61" s="41"/>
      <c r="F61" s="41"/>
      <c r="G61" s="41"/>
      <c r="H61" s="41"/>
      <c r="I61" s="41"/>
      <c r="J61" s="41"/>
      <c r="K61" s="41"/>
      <c r="L61" s="50"/>
      <c r="M61" s="41"/>
      <c r="N61" s="41"/>
      <c r="O61" s="41"/>
      <c r="P61" s="41"/>
      <c r="Q61" s="41"/>
      <c r="R61" s="41"/>
      <c r="S61" s="41"/>
      <c r="T61" s="41"/>
      <c r="U61" s="41"/>
      <c r="V61" s="41"/>
      <c r="W61" s="41"/>
      <c r="X61" s="41"/>
      <c r="Y61" s="41"/>
      <c r="Z61" s="41"/>
    </row>
    <row r="62" spans="1:26" ht="12.75" customHeight="1">
      <c r="A62" s="51"/>
      <c r="B62" s="41"/>
      <c r="C62" s="41"/>
      <c r="D62" s="41"/>
      <c r="E62" s="41"/>
      <c r="F62" s="41"/>
      <c r="G62" s="41"/>
      <c r="H62" s="41"/>
      <c r="I62" s="41"/>
      <c r="J62" s="41"/>
      <c r="K62" s="41"/>
      <c r="L62" s="50"/>
      <c r="M62" s="41"/>
      <c r="N62" s="41"/>
      <c r="O62" s="41"/>
      <c r="P62" s="41"/>
      <c r="Q62" s="41"/>
      <c r="R62" s="41"/>
      <c r="S62" s="41"/>
      <c r="T62" s="41"/>
      <c r="U62" s="41"/>
      <c r="V62" s="41"/>
      <c r="W62" s="41"/>
      <c r="X62" s="41"/>
      <c r="Y62" s="41"/>
      <c r="Z62" s="41"/>
    </row>
    <row r="63" spans="1:26" ht="12.75" customHeight="1">
      <c r="A63" s="51"/>
      <c r="B63" s="41"/>
      <c r="C63" s="41"/>
      <c r="D63" s="41"/>
      <c r="E63" s="41"/>
      <c r="F63" s="41"/>
      <c r="G63" s="41"/>
      <c r="H63" s="41"/>
      <c r="I63" s="41"/>
      <c r="J63" s="41"/>
      <c r="K63" s="41"/>
      <c r="L63" s="50"/>
      <c r="M63" s="41"/>
      <c r="N63" s="41"/>
      <c r="O63" s="41"/>
      <c r="P63" s="41"/>
      <c r="Q63" s="41"/>
      <c r="R63" s="41"/>
      <c r="S63" s="41"/>
      <c r="T63" s="41"/>
      <c r="U63" s="41"/>
      <c r="V63" s="41"/>
      <c r="W63" s="41"/>
      <c r="X63" s="41"/>
      <c r="Y63" s="41"/>
      <c r="Z63" s="41"/>
    </row>
    <row r="64" spans="1:26" ht="12.75" customHeight="1">
      <c r="A64" s="51"/>
      <c r="B64" s="41"/>
      <c r="C64" s="41"/>
      <c r="D64" s="41"/>
      <c r="E64" s="41"/>
      <c r="F64" s="41"/>
      <c r="G64" s="41"/>
      <c r="H64" s="41"/>
      <c r="I64" s="41"/>
      <c r="J64" s="41"/>
      <c r="K64" s="41"/>
      <c r="L64" s="50"/>
      <c r="M64" s="41"/>
      <c r="N64" s="41"/>
      <c r="O64" s="41"/>
      <c r="P64" s="41"/>
      <c r="Q64" s="41"/>
      <c r="R64" s="41"/>
      <c r="S64" s="41"/>
      <c r="T64" s="41"/>
      <c r="U64" s="41"/>
      <c r="V64" s="41"/>
      <c r="W64" s="41"/>
      <c r="X64" s="41"/>
      <c r="Y64" s="41"/>
      <c r="Z64" s="41"/>
    </row>
    <row r="65" spans="1:26" ht="12.75" customHeight="1">
      <c r="A65" s="51"/>
      <c r="B65" s="41"/>
      <c r="C65" s="41"/>
      <c r="D65" s="41"/>
      <c r="E65" s="41"/>
      <c r="F65" s="41"/>
      <c r="G65" s="41"/>
      <c r="H65" s="41"/>
      <c r="I65" s="41"/>
      <c r="J65" s="41"/>
      <c r="K65" s="41"/>
      <c r="L65" s="50"/>
      <c r="M65" s="41"/>
      <c r="N65" s="41"/>
      <c r="O65" s="41"/>
      <c r="P65" s="41"/>
      <c r="Q65" s="41"/>
      <c r="R65" s="41"/>
      <c r="S65" s="41"/>
      <c r="T65" s="41"/>
      <c r="U65" s="41"/>
      <c r="V65" s="41"/>
      <c r="W65" s="41"/>
      <c r="X65" s="41"/>
      <c r="Y65" s="41"/>
      <c r="Z65" s="41"/>
    </row>
    <row r="66" spans="1:26" ht="12.75" customHeight="1">
      <c r="A66" s="51"/>
      <c r="B66" s="41"/>
      <c r="C66" s="41"/>
      <c r="D66" s="41"/>
      <c r="E66" s="41"/>
      <c r="F66" s="41"/>
      <c r="G66" s="41"/>
      <c r="H66" s="41"/>
      <c r="I66" s="41"/>
      <c r="J66" s="41"/>
      <c r="K66" s="41"/>
      <c r="L66" s="50"/>
      <c r="M66" s="41"/>
      <c r="N66" s="41"/>
      <c r="O66" s="41"/>
      <c r="P66" s="41"/>
      <c r="Q66" s="41"/>
      <c r="R66" s="41"/>
      <c r="S66" s="41"/>
      <c r="T66" s="41"/>
      <c r="U66" s="41"/>
      <c r="V66" s="41"/>
      <c r="W66" s="41"/>
      <c r="X66" s="41"/>
      <c r="Y66" s="41"/>
      <c r="Z66" s="41"/>
    </row>
    <row r="67" spans="1:26" ht="12.75" customHeight="1">
      <c r="A67" s="51"/>
      <c r="B67" s="41"/>
      <c r="C67" s="41"/>
      <c r="D67" s="41"/>
      <c r="E67" s="41"/>
      <c r="F67" s="41"/>
      <c r="G67" s="41"/>
      <c r="H67" s="41"/>
      <c r="I67" s="41"/>
      <c r="J67" s="41"/>
      <c r="K67" s="41"/>
      <c r="L67" s="50"/>
      <c r="M67" s="41"/>
      <c r="N67" s="41"/>
      <c r="O67" s="41"/>
      <c r="P67" s="41"/>
      <c r="Q67" s="41"/>
      <c r="R67" s="41"/>
      <c r="S67" s="41"/>
      <c r="T67" s="41"/>
      <c r="U67" s="41"/>
      <c r="V67" s="41"/>
      <c r="W67" s="41"/>
      <c r="X67" s="41"/>
      <c r="Y67" s="41"/>
      <c r="Z67" s="41"/>
    </row>
    <row r="68" spans="1:26" ht="12.75" customHeight="1">
      <c r="A68" s="51"/>
      <c r="B68" s="41"/>
      <c r="C68" s="41"/>
      <c r="D68" s="41"/>
      <c r="E68" s="41"/>
      <c r="F68" s="41"/>
      <c r="G68" s="41"/>
      <c r="H68" s="41"/>
      <c r="I68" s="41"/>
      <c r="J68" s="41"/>
      <c r="K68" s="41"/>
      <c r="L68" s="50"/>
      <c r="M68" s="41"/>
      <c r="N68" s="41"/>
      <c r="O68" s="41"/>
      <c r="P68" s="41"/>
      <c r="Q68" s="41"/>
      <c r="R68" s="41"/>
      <c r="S68" s="41"/>
      <c r="T68" s="41"/>
      <c r="U68" s="41"/>
      <c r="V68" s="41"/>
      <c r="W68" s="41"/>
      <c r="X68" s="41"/>
      <c r="Y68" s="41"/>
      <c r="Z68" s="41"/>
    </row>
    <row r="69" spans="1:26" ht="12.75" customHeight="1">
      <c r="A69" s="51"/>
      <c r="B69" s="41"/>
      <c r="C69" s="41"/>
      <c r="D69" s="41"/>
      <c r="E69" s="41"/>
      <c r="F69" s="41"/>
      <c r="G69" s="41"/>
      <c r="H69" s="41"/>
      <c r="I69" s="41"/>
      <c r="J69" s="41"/>
      <c r="K69" s="41"/>
      <c r="L69" s="50"/>
      <c r="M69" s="41"/>
      <c r="N69" s="41"/>
      <c r="O69" s="41"/>
      <c r="P69" s="41"/>
      <c r="Q69" s="41"/>
      <c r="R69" s="41"/>
      <c r="S69" s="41"/>
      <c r="T69" s="41"/>
      <c r="U69" s="41"/>
      <c r="V69" s="41"/>
      <c r="W69" s="41"/>
      <c r="X69" s="41"/>
      <c r="Y69" s="41"/>
      <c r="Z69" s="41"/>
    </row>
    <row r="70" spans="1:26" ht="12.75" customHeight="1">
      <c r="A70" s="51"/>
      <c r="B70" s="41"/>
      <c r="C70" s="41"/>
      <c r="D70" s="41"/>
      <c r="E70" s="41"/>
      <c r="F70" s="41"/>
      <c r="G70" s="41"/>
      <c r="H70" s="41"/>
      <c r="I70" s="41"/>
      <c r="J70" s="41"/>
      <c r="K70" s="41"/>
      <c r="L70" s="50"/>
      <c r="M70" s="41"/>
      <c r="N70" s="41"/>
      <c r="O70" s="41"/>
      <c r="P70" s="41"/>
      <c r="Q70" s="41"/>
      <c r="R70" s="41"/>
      <c r="S70" s="41"/>
      <c r="T70" s="41"/>
      <c r="U70" s="41"/>
      <c r="V70" s="41"/>
      <c r="W70" s="41"/>
      <c r="X70" s="41"/>
      <c r="Y70" s="41"/>
      <c r="Z70" s="41"/>
    </row>
    <row r="71" spans="1:26" ht="12.75" customHeight="1">
      <c r="A71" s="51"/>
      <c r="B71" s="41"/>
      <c r="C71" s="41"/>
      <c r="D71" s="41"/>
      <c r="E71" s="41"/>
      <c r="F71" s="41"/>
      <c r="G71" s="41"/>
      <c r="H71" s="41"/>
      <c r="I71" s="41"/>
      <c r="J71" s="41"/>
      <c r="K71" s="41"/>
      <c r="L71" s="50"/>
      <c r="M71" s="41"/>
      <c r="N71" s="41"/>
      <c r="O71" s="41"/>
      <c r="P71" s="41"/>
      <c r="Q71" s="41"/>
      <c r="R71" s="41"/>
      <c r="S71" s="41"/>
      <c r="T71" s="41"/>
      <c r="U71" s="41"/>
      <c r="V71" s="41"/>
      <c r="W71" s="41"/>
      <c r="X71" s="41"/>
      <c r="Y71" s="41"/>
      <c r="Z71" s="41"/>
    </row>
    <row r="72" spans="1:26" ht="12.75" customHeight="1">
      <c r="A72" s="51"/>
      <c r="B72" s="41"/>
      <c r="C72" s="41"/>
      <c r="D72" s="41"/>
      <c r="E72" s="41"/>
      <c r="F72" s="41"/>
      <c r="G72" s="41"/>
      <c r="H72" s="41"/>
      <c r="I72" s="41"/>
      <c r="J72" s="41"/>
      <c r="K72" s="41"/>
      <c r="L72" s="50"/>
      <c r="M72" s="41"/>
      <c r="N72" s="41"/>
      <c r="O72" s="41"/>
      <c r="P72" s="41"/>
      <c r="Q72" s="41"/>
      <c r="R72" s="41"/>
      <c r="S72" s="41"/>
      <c r="T72" s="41"/>
      <c r="U72" s="41"/>
      <c r="V72" s="41"/>
      <c r="W72" s="41"/>
      <c r="X72" s="41"/>
      <c r="Y72" s="41"/>
      <c r="Z72" s="41"/>
    </row>
    <row r="73" spans="1:26" ht="12.75" customHeight="1">
      <c r="A73" s="51"/>
      <c r="B73" s="41"/>
      <c r="C73" s="41"/>
      <c r="D73" s="41"/>
      <c r="E73" s="41"/>
      <c r="F73" s="41"/>
      <c r="G73" s="41"/>
      <c r="H73" s="41"/>
      <c r="I73" s="41"/>
      <c r="J73" s="41"/>
      <c r="K73" s="41"/>
      <c r="L73" s="50"/>
      <c r="M73" s="41"/>
      <c r="N73" s="41"/>
      <c r="O73" s="41"/>
      <c r="P73" s="41"/>
      <c r="Q73" s="41"/>
      <c r="R73" s="41"/>
      <c r="S73" s="41"/>
      <c r="T73" s="41"/>
      <c r="U73" s="41"/>
      <c r="V73" s="41"/>
      <c r="W73" s="41"/>
      <c r="X73" s="41"/>
      <c r="Y73" s="41"/>
      <c r="Z73" s="41"/>
    </row>
    <row r="74" spans="1:26" ht="12.75" customHeight="1">
      <c r="A74" s="51"/>
      <c r="B74" s="41"/>
      <c r="C74" s="41"/>
      <c r="D74" s="41"/>
      <c r="E74" s="41"/>
      <c r="F74" s="41"/>
      <c r="G74" s="41"/>
      <c r="H74" s="41"/>
      <c r="I74" s="41"/>
      <c r="J74" s="41"/>
      <c r="K74" s="41"/>
      <c r="L74" s="50"/>
      <c r="M74" s="41"/>
      <c r="N74" s="41"/>
      <c r="O74" s="41"/>
      <c r="P74" s="41"/>
      <c r="Q74" s="41"/>
      <c r="R74" s="41"/>
      <c r="S74" s="41"/>
      <c r="T74" s="41"/>
      <c r="U74" s="41"/>
      <c r="V74" s="41"/>
      <c r="W74" s="41"/>
      <c r="X74" s="41"/>
      <c r="Y74" s="41"/>
      <c r="Z74" s="41"/>
    </row>
    <row r="75" spans="1:26" ht="12.75" customHeight="1">
      <c r="A75" s="51"/>
      <c r="B75" s="41"/>
      <c r="C75" s="41"/>
      <c r="D75" s="41"/>
      <c r="E75" s="41"/>
      <c r="F75" s="41"/>
      <c r="G75" s="41"/>
      <c r="H75" s="41"/>
      <c r="I75" s="41"/>
      <c r="J75" s="41"/>
      <c r="K75" s="41"/>
      <c r="L75" s="50"/>
      <c r="M75" s="41"/>
      <c r="N75" s="41"/>
      <c r="O75" s="41"/>
      <c r="P75" s="41"/>
      <c r="Q75" s="41"/>
      <c r="R75" s="41"/>
      <c r="S75" s="41"/>
      <c r="T75" s="41"/>
      <c r="U75" s="41"/>
      <c r="V75" s="41"/>
      <c r="W75" s="41"/>
      <c r="X75" s="41"/>
      <c r="Y75" s="41"/>
      <c r="Z75" s="41"/>
    </row>
    <row r="76" spans="1:26" ht="12.75" customHeight="1">
      <c r="A76" s="51"/>
      <c r="B76" s="41"/>
      <c r="C76" s="41"/>
      <c r="D76" s="41"/>
      <c r="E76" s="41"/>
      <c r="F76" s="41"/>
      <c r="G76" s="41"/>
      <c r="H76" s="41"/>
      <c r="I76" s="41"/>
      <c r="J76" s="41"/>
      <c r="K76" s="41"/>
      <c r="L76" s="50"/>
      <c r="M76" s="41"/>
      <c r="N76" s="41"/>
      <c r="O76" s="41"/>
      <c r="P76" s="41"/>
      <c r="Q76" s="41"/>
      <c r="R76" s="41"/>
      <c r="S76" s="41"/>
      <c r="T76" s="41"/>
      <c r="U76" s="41"/>
      <c r="V76" s="41"/>
      <c r="W76" s="41"/>
      <c r="X76" s="41"/>
      <c r="Y76" s="41"/>
      <c r="Z76" s="41"/>
    </row>
    <row r="77" spans="1:26" ht="12.75" customHeight="1">
      <c r="A77" s="51"/>
      <c r="B77" s="41"/>
      <c r="C77" s="41"/>
      <c r="D77" s="41"/>
      <c r="E77" s="41"/>
      <c r="F77" s="41"/>
      <c r="G77" s="41"/>
      <c r="H77" s="41"/>
      <c r="I77" s="41"/>
      <c r="J77" s="41"/>
      <c r="K77" s="41"/>
      <c r="L77" s="50"/>
      <c r="M77" s="41"/>
      <c r="N77" s="41"/>
      <c r="O77" s="41"/>
      <c r="P77" s="41"/>
      <c r="Q77" s="41"/>
      <c r="R77" s="41"/>
      <c r="S77" s="41"/>
      <c r="T77" s="41"/>
      <c r="U77" s="41"/>
      <c r="V77" s="41"/>
      <c r="W77" s="41"/>
      <c r="X77" s="41"/>
      <c r="Y77" s="41"/>
      <c r="Z77" s="41"/>
    </row>
    <row r="78" spans="1:26" ht="12.75" customHeight="1">
      <c r="A78" s="51"/>
      <c r="B78" s="41"/>
      <c r="C78" s="41"/>
      <c r="D78" s="41"/>
      <c r="E78" s="41"/>
      <c r="F78" s="41"/>
      <c r="G78" s="41"/>
      <c r="H78" s="41"/>
      <c r="I78" s="41"/>
      <c r="J78" s="41"/>
      <c r="K78" s="41"/>
      <c r="L78" s="50"/>
      <c r="M78" s="41"/>
      <c r="N78" s="41"/>
      <c r="O78" s="41"/>
      <c r="P78" s="41"/>
      <c r="Q78" s="41"/>
      <c r="R78" s="41"/>
      <c r="S78" s="41"/>
      <c r="T78" s="41"/>
      <c r="U78" s="41"/>
      <c r="V78" s="41"/>
      <c r="W78" s="41"/>
      <c r="X78" s="41"/>
      <c r="Y78" s="41"/>
      <c r="Z78" s="41"/>
    </row>
    <row r="79" spans="1:26" ht="12.75" customHeight="1">
      <c r="A79" s="51"/>
      <c r="B79" s="41"/>
      <c r="C79" s="41"/>
      <c r="D79" s="41"/>
      <c r="E79" s="41"/>
      <c r="F79" s="41"/>
      <c r="G79" s="41"/>
      <c r="H79" s="41"/>
      <c r="I79" s="41"/>
      <c r="J79" s="41"/>
      <c r="K79" s="41"/>
      <c r="L79" s="50"/>
      <c r="M79" s="41"/>
      <c r="N79" s="41"/>
      <c r="O79" s="41"/>
      <c r="P79" s="41"/>
      <c r="Q79" s="41"/>
      <c r="R79" s="41"/>
      <c r="S79" s="41"/>
      <c r="T79" s="41"/>
      <c r="U79" s="41"/>
      <c r="V79" s="41"/>
      <c r="W79" s="41"/>
      <c r="X79" s="41"/>
      <c r="Y79" s="41"/>
      <c r="Z79" s="41"/>
    </row>
    <row r="80" spans="1:26" ht="12.75" customHeight="1">
      <c r="A80" s="51"/>
      <c r="B80" s="41"/>
      <c r="C80" s="41"/>
      <c r="D80" s="41"/>
      <c r="E80" s="41"/>
      <c r="F80" s="41"/>
      <c r="G80" s="41"/>
      <c r="H80" s="41"/>
      <c r="I80" s="41"/>
      <c r="J80" s="41"/>
      <c r="K80" s="41"/>
      <c r="L80" s="50"/>
      <c r="M80" s="41"/>
      <c r="N80" s="41"/>
      <c r="O80" s="41"/>
      <c r="P80" s="41"/>
      <c r="Q80" s="41"/>
      <c r="R80" s="41"/>
      <c r="S80" s="41"/>
      <c r="T80" s="41"/>
      <c r="U80" s="41"/>
      <c r="V80" s="41"/>
      <c r="W80" s="41"/>
      <c r="X80" s="41"/>
      <c r="Y80" s="41"/>
      <c r="Z80" s="41"/>
    </row>
    <row r="81" spans="1:26" ht="12.75" customHeight="1">
      <c r="A81" s="51"/>
      <c r="B81" s="41"/>
      <c r="C81" s="41"/>
      <c r="D81" s="41"/>
      <c r="E81" s="41"/>
      <c r="F81" s="41"/>
      <c r="G81" s="41"/>
      <c r="H81" s="41"/>
      <c r="I81" s="41"/>
      <c r="J81" s="41"/>
      <c r="K81" s="41"/>
      <c r="L81" s="50"/>
      <c r="M81" s="41"/>
      <c r="N81" s="41"/>
      <c r="O81" s="41"/>
      <c r="P81" s="41"/>
      <c r="Q81" s="41"/>
      <c r="R81" s="41"/>
      <c r="S81" s="41"/>
      <c r="T81" s="41"/>
      <c r="U81" s="41"/>
      <c r="V81" s="41"/>
      <c r="W81" s="41"/>
      <c r="X81" s="41"/>
      <c r="Y81" s="41"/>
      <c r="Z81" s="41"/>
    </row>
    <row r="82" spans="1:26" ht="12.75" customHeight="1">
      <c r="A82" s="51"/>
      <c r="B82" s="41"/>
      <c r="C82" s="41"/>
      <c r="D82" s="41"/>
      <c r="E82" s="41"/>
      <c r="F82" s="41"/>
      <c r="G82" s="41"/>
      <c r="H82" s="41"/>
      <c r="I82" s="41"/>
      <c r="J82" s="41"/>
      <c r="K82" s="41"/>
      <c r="L82" s="50"/>
      <c r="M82" s="41"/>
      <c r="N82" s="41"/>
      <c r="O82" s="41"/>
      <c r="P82" s="41"/>
      <c r="Q82" s="41"/>
      <c r="R82" s="41"/>
      <c r="S82" s="41"/>
      <c r="T82" s="41"/>
      <c r="U82" s="41"/>
      <c r="V82" s="41"/>
      <c r="W82" s="41"/>
      <c r="X82" s="41"/>
      <c r="Y82" s="41"/>
      <c r="Z82" s="41"/>
    </row>
    <row r="83" spans="1:26" ht="12.75" customHeight="1">
      <c r="A83" s="51"/>
      <c r="B83" s="41"/>
      <c r="C83" s="41"/>
      <c r="D83" s="41"/>
      <c r="E83" s="41"/>
      <c r="F83" s="41"/>
      <c r="G83" s="41"/>
      <c r="H83" s="41"/>
      <c r="I83" s="41"/>
      <c r="J83" s="41"/>
      <c r="K83" s="41"/>
      <c r="L83" s="50"/>
      <c r="M83" s="41"/>
      <c r="N83" s="41"/>
      <c r="O83" s="41"/>
      <c r="P83" s="41"/>
      <c r="Q83" s="41"/>
      <c r="R83" s="41"/>
      <c r="S83" s="41"/>
      <c r="T83" s="41"/>
      <c r="U83" s="41"/>
      <c r="V83" s="41"/>
      <c r="W83" s="41"/>
      <c r="X83" s="41"/>
      <c r="Y83" s="41"/>
      <c r="Z83" s="41"/>
    </row>
    <row r="84" spans="1:26" ht="12.75" customHeight="1">
      <c r="A84" s="51"/>
      <c r="B84" s="41"/>
      <c r="C84" s="41"/>
      <c r="D84" s="41"/>
      <c r="E84" s="41"/>
      <c r="F84" s="41"/>
      <c r="G84" s="41"/>
      <c r="H84" s="41"/>
      <c r="I84" s="41"/>
      <c r="J84" s="41"/>
      <c r="K84" s="41"/>
      <c r="L84" s="50"/>
      <c r="M84" s="41"/>
      <c r="N84" s="41"/>
      <c r="O84" s="41"/>
      <c r="P84" s="41"/>
      <c r="Q84" s="41"/>
      <c r="R84" s="41"/>
      <c r="S84" s="41"/>
      <c r="T84" s="41"/>
      <c r="U84" s="41"/>
      <c r="V84" s="41"/>
      <c r="W84" s="41"/>
      <c r="X84" s="41"/>
      <c r="Y84" s="41"/>
      <c r="Z84" s="41"/>
    </row>
    <row r="85" spans="1:26" ht="12.75" customHeight="1">
      <c r="A85" s="51"/>
      <c r="B85" s="41"/>
      <c r="C85" s="41"/>
      <c r="D85" s="41"/>
      <c r="E85" s="41"/>
      <c r="F85" s="41"/>
      <c r="G85" s="41"/>
      <c r="H85" s="41"/>
      <c r="I85" s="41"/>
      <c r="J85" s="41"/>
      <c r="K85" s="41"/>
      <c r="L85" s="50"/>
      <c r="M85" s="41"/>
      <c r="N85" s="41"/>
      <c r="O85" s="41"/>
      <c r="P85" s="41"/>
      <c r="Q85" s="41"/>
      <c r="R85" s="41"/>
      <c r="S85" s="41"/>
      <c r="T85" s="41"/>
      <c r="U85" s="41"/>
      <c r="V85" s="41"/>
      <c r="W85" s="41"/>
      <c r="X85" s="41"/>
      <c r="Y85" s="41"/>
      <c r="Z85" s="41"/>
    </row>
    <row r="86" spans="1:26" ht="12.75" customHeight="1">
      <c r="A86" s="51"/>
      <c r="B86" s="41"/>
      <c r="C86" s="41"/>
      <c r="D86" s="41"/>
      <c r="E86" s="41"/>
      <c r="F86" s="41"/>
      <c r="G86" s="41"/>
      <c r="H86" s="41"/>
      <c r="I86" s="41"/>
      <c r="J86" s="41"/>
      <c r="K86" s="41"/>
      <c r="L86" s="50"/>
      <c r="M86" s="41"/>
      <c r="N86" s="41"/>
      <c r="O86" s="41"/>
      <c r="P86" s="41"/>
      <c r="Q86" s="41"/>
      <c r="R86" s="41"/>
      <c r="S86" s="41"/>
      <c r="T86" s="41"/>
      <c r="U86" s="41"/>
      <c r="V86" s="41"/>
      <c r="W86" s="41"/>
      <c r="X86" s="41"/>
      <c r="Y86" s="41"/>
      <c r="Z86" s="41"/>
    </row>
    <row r="87" spans="1:26" ht="12.75" customHeight="1">
      <c r="A87" s="51"/>
      <c r="B87" s="41"/>
      <c r="C87" s="41"/>
      <c r="D87" s="41"/>
      <c r="E87" s="41"/>
      <c r="F87" s="41"/>
      <c r="G87" s="41"/>
      <c r="H87" s="41"/>
      <c r="I87" s="41"/>
      <c r="J87" s="41"/>
      <c r="K87" s="41"/>
      <c r="L87" s="50"/>
      <c r="M87" s="41"/>
      <c r="N87" s="41"/>
      <c r="O87" s="41"/>
      <c r="P87" s="41"/>
      <c r="Q87" s="41"/>
      <c r="R87" s="41"/>
      <c r="S87" s="41"/>
      <c r="T87" s="41"/>
      <c r="U87" s="41"/>
      <c r="V87" s="41"/>
      <c r="W87" s="41"/>
      <c r="X87" s="41"/>
      <c r="Y87" s="41"/>
      <c r="Z87" s="41"/>
    </row>
    <row r="88" spans="1:26" ht="12.75" customHeight="1">
      <c r="A88" s="51"/>
      <c r="B88" s="41"/>
      <c r="C88" s="41"/>
      <c r="D88" s="41"/>
      <c r="E88" s="41"/>
      <c r="F88" s="41"/>
      <c r="G88" s="41"/>
      <c r="H88" s="41"/>
      <c r="I88" s="41"/>
      <c r="J88" s="41"/>
      <c r="K88" s="41"/>
      <c r="L88" s="50"/>
      <c r="M88" s="41"/>
      <c r="N88" s="41"/>
      <c r="O88" s="41"/>
      <c r="P88" s="41"/>
      <c r="Q88" s="41"/>
      <c r="R88" s="41"/>
      <c r="S88" s="41"/>
      <c r="T88" s="41"/>
      <c r="U88" s="41"/>
      <c r="V88" s="41"/>
      <c r="W88" s="41"/>
      <c r="X88" s="41"/>
      <c r="Y88" s="41"/>
      <c r="Z88" s="41"/>
    </row>
    <row r="89" spans="1:26" ht="12.75" customHeight="1">
      <c r="A89" s="51"/>
      <c r="B89" s="41"/>
      <c r="C89" s="41"/>
      <c r="D89" s="41"/>
      <c r="E89" s="41"/>
      <c r="F89" s="41"/>
      <c r="G89" s="41"/>
      <c r="H89" s="41"/>
      <c r="I89" s="41"/>
      <c r="J89" s="41"/>
      <c r="K89" s="41"/>
      <c r="L89" s="50"/>
      <c r="M89" s="41"/>
      <c r="N89" s="41"/>
      <c r="O89" s="41"/>
      <c r="P89" s="41"/>
      <c r="Q89" s="41"/>
      <c r="R89" s="41"/>
      <c r="S89" s="41"/>
      <c r="T89" s="41"/>
      <c r="U89" s="41"/>
      <c r="V89" s="41"/>
      <c r="W89" s="41"/>
      <c r="X89" s="41"/>
      <c r="Y89" s="41"/>
      <c r="Z89" s="41"/>
    </row>
    <row r="90" spans="1:26" ht="12.75" customHeight="1">
      <c r="A90" s="51"/>
      <c r="B90" s="41"/>
      <c r="C90" s="41"/>
      <c r="D90" s="41"/>
      <c r="E90" s="41"/>
      <c r="F90" s="41"/>
      <c r="G90" s="41"/>
      <c r="H90" s="41"/>
      <c r="I90" s="41"/>
      <c r="J90" s="41"/>
      <c r="K90" s="41"/>
      <c r="L90" s="50"/>
      <c r="M90" s="41"/>
      <c r="N90" s="41"/>
      <c r="O90" s="41"/>
      <c r="P90" s="41"/>
      <c r="Q90" s="41"/>
      <c r="R90" s="41"/>
      <c r="S90" s="41"/>
      <c r="T90" s="41"/>
      <c r="U90" s="41"/>
      <c r="V90" s="41"/>
      <c r="W90" s="41"/>
      <c r="X90" s="41"/>
      <c r="Y90" s="41"/>
      <c r="Z90" s="41"/>
    </row>
    <row r="91" spans="1:26" ht="12.75" customHeight="1">
      <c r="A91" s="51"/>
      <c r="B91" s="41"/>
      <c r="C91" s="41"/>
      <c r="D91" s="41"/>
      <c r="E91" s="41"/>
      <c r="F91" s="41"/>
      <c r="G91" s="41"/>
      <c r="H91" s="41"/>
      <c r="I91" s="41"/>
      <c r="J91" s="41"/>
      <c r="K91" s="41"/>
      <c r="L91" s="50"/>
      <c r="M91" s="41"/>
      <c r="N91" s="41"/>
      <c r="O91" s="41"/>
      <c r="P91" s="41"/>
      <c r="Q91" s="41"/>
      <c r="R91" s="41"/>
      <c r="S91" s="41"/>
      <c r="T91" s="41"/>
      <c r="U91" s="41"/>
      <c r="V91" s="41"/>
      <c r="W91" s="41"/>
      <c r="X91" s="41"/>
      <c r="Y91" s="41"/>
      <c r="Z91" s="41"/>
    </row>
    <row r="92" spans="1:26" ht="12.75" customHeight="1">
      <c r="A92" s="51"/>
      <c r="B92" s="41"/>
      <c r="C92" s="41"/>
      <c r="D92" s="41"/>
      <c r="E92" s="41"/>
      <c r="F92" s="41"/>
      <c r="G92" s="41"/>
      <c r="H92" s="41"/>
      <c r="I92" s="41"/>
      <c r="J92" s="41"/>
      <c r="K92" s="41"/>
      <c r="L92" s="50"/>
      <c r="M92" s="41"/>
      <c r="N92" s="41"/>
      <c r="O92" s="41"/>
      <c r="P92" s="41"/>
      <c r="Q92" s="41"/>
      <c r="R92" s="41"/>
      <c r="S92" s="41"/>
      <c r="T92" s="41"/>
      <c r="U92" s="41"/>
      <c r="V92" s="41"/>
      <c r="W92" s="41"/>
      <c r="X92" s="41"/>
      <c r="Y92" s="41"/>
      <c r="Z92" s="41"/>
    </row>
    <row r="93" spans="1:26" ht="12.75" customHeight="1">
      <c r="A93" s="51"/>
      <c r="B93" s="41"/>
      <c r="C93" s="41"/>
      <c r="D93" s="41"/>
      <c r="E93" s="41"/>
      <c r="F93" s="41"/>
      <c r="G93" s="41"/>
      <c r="H93" s="41"/>
      <c r="I93" s="41"/>
      <c r="J93" s="41"/>
      <c r="K93" s="41"/>
      <c r="L93" s="50"/>
      <c r="M93" s="41"/>
      <c r="N93" s="41"/>
      <c r="O93" s="41"/>
      <c r="P93" s="41"/>
      <c r="Q93" s="41"/>
      <c r="R93" s="41"/>
      <c r="S93" s="41"/>
      <c r="T93" s="41"/>
      <c r="U93" s="41"/>
      <c r="V93" s="41"/>
      <c r="W93" s="41"/>
      <c r="X93" s="41"/>
      <c r="Y93" s="41"/>
      <c r="Z93" s="41"/>
    </row>
    <row r="94" spans="1:26" ht="12.75" customHeight="1">
      <c r="A94" s="51"/>
      <c r="B94" s="41"/>
      <c r="C94" s="41"/>
      <c r="D94" s="41"/>
      <c r="E94" s="41"/>
      <c r="F94" s="41"/>
      <c r="G94" s="41"/>
      <c r="H94" s="41"/>
      <c r="I94" s="41"/>
      <c r="J94" s="41"/>
      <c r="K94" s="41"/>
      <c r="L94" s="50"/>
      <c r="M94" s="41"/>
      <c r="N94" s="41"/>
      <c r="O94" s="41"/>
      <c r="P94" s="41"/>
      <c r="Q94" s="41"/>
      <c r="R94" s="41"/>
      <c r="S94" s="41"/>
      <c r="T94" s="41"/>
      <c r="U94" s="41"/>
      <c r="V94" s="41"/>
      <c r="W94" s="41"/>
      <c r="X94" s="41"/>
      <c r="Y94" s="41"/>
      <c r="Z94" s="41"/>
    </row>
    <row r="95" spans="1:26" ht="12.75" customHeight="1">
      <c r="A95" s="51"/>
      <c r="B95" s="41"/>
      <c r="C95" s="41"/>
      <c r="D95" s="41"/>
      <c r="E95" s="41"/>
      <c r="F95" s="41"/>
      <c r="G95" s="41"/>
      <c r="H95" s="41"/>
      <c r="I95" s="41"/>
      <c r="J95" s="41"/>
      <c r="K95" s="41"/>
      <c r="L95" s="50"/>
      <c r="M95" s="41"/>
      <c r="N95" s="41"/>
      <c r="O95" s="41"/>
      <c r="P95" s="41"/>
      <c r="Q95" s="41"/>
      <c r="R95" s="41"/>
      <c r="S95" s="41"/>
      <c r="T95" s="41"/>
      <c r="U95" s="41"/>
      <c r="V95" s="41"/>
      <c r="W95" s="41"/>
      <c r="X95" s="41"/>
      <c r="Y95" s="41"/>
      <c r="Z95" s="41"/>
    </row>
    <row r="96" spans="1:26" ht="12.75" customHeight="1">
      <c r="A96" s="51"/>
      <c r="B96" s="41"/>
      <c r="C96" s="41"/>
      <c r="D96" s="41"/>
      <c r="E96" s="41"/>
      <c r="F96" s="41"/>
      <c r="G96" s="41"/>
      <c r="H96" s="41"/>
      <c r="I96" s="41"/>
      <c r="J96" s="41"/>
      <c r="K96" s="41"/>
      <c r="L96" s="50"/>
      <c r="M96" s="41"/>
      <c r="N96" s="41"/>
      <c r="O96" s="41"/>
      <c r="P96" s="41"/>
      <c r="Q96" s="41"/>
      <c r="R96" s="41"/>
      <c r="S96" s="41"/>
      <c r="T96" s="41"/>
      <c r="U96" s="41"/>
      <c r="V96" s="41"/>
      <c r="W96" s="41"/>
      <c r="X96" s="41"/>
      <c r="Y96" s="41"/>
      <c r="Z96" s="41"/>
    </row>
    <row r="97" spans="1:26" ht="12.75" customHeight="1">
      <c r="A97" s="51"/>
      <c r="B97" s="41"/>
      <c r="C97" s="41"/>
      <c r="D97" s="41"/>
      <c r="E97" s="41"/>
      <c r="F97" s="41"/>
      <c r="G97" s="41"/>
      <c r="H97" s="41"/>
      <c r="I97" s="41"/>
      <c r="J97" s="41"/>
      <c r="K97" s="41"/>
      <c r="L97" s="50"/>
      <c r="M97" s="41"/>
      <c r="N97" s="41"/>
      <c r="O97" s="41"/>
      <c r="P97" s="41"/>
      <c r="Q97" s="41"/>
      <c r="R97" s="41"/>
      <c r="S97" s="41"/>
      <c r="T97" s="41"/>
      <c r="U97" s="41"/>
      <c r="V97" s="41"/>
      <c r="W97" s="41"/>
      <c r="X97" s="41"/>
      <c r="Y97" s="41"/>
      <c r="Z97" s="41"/>
    </row>
    <row r="98" spans="1:26" ht="12.75" customHeight="1">
      <c r="A98" s="51"/>
      <c r="B98" s="41"/>
      <c r="C98" s="41"/>
      <c r="D98" s="41"/>
      <c r="E98" s="41"/>
      <c r="F98" s="41"/>
      <c r="G98" s="41"/>
      <c r="H98" s="41"/>
      <c r="I98" s="41"/>
      <c r="J98" s="41"/>
      <c r="K98" s="41"/>
      <c r="L98" s="50"/>
      <c r="M98" s="41"/>
      <c r="N98" s="41"/>
      <c r="O98" s="41"/>
      <c r="P98" s="41"/>
      <c r="Q98" s="41"/>
      <c r="R98" s="41"/>
      <c r="S98" s="41"/>
      <c r="T98" s="41"/>
      <c r="U98" s="41"/>
      <c r="V98" s="41"/>
      <c r="W98" s="41"/>
      <c r="X98" s="41"/>
      <c r="Y98" s="41"/>
      <c r="Z98" s="41"/>
    </row>
    <row r="99" spans="1:26" ht="12.75" customHeight="1">
      <c r="A99" s="51"/>
      <c r="B99" s="41"/>
      <c r="C99" s="41"/>
      <c r="D99" s="41"/>
      <c r="E99" s="41"/>
      <c r="F99" s="41"/>
      <c r="G99" s="41"/>
      <c r="H99" s="41"/>
      <c r="I99" s="41"/>
      <c r="J99" s="41"/>
      <c r="K99" s="41"/>
      <c r="L99" s="50"/>
      <c r="M99" s="41"/>
      <c r="N99" s="41"/>
      <c r="O99" s="41"/>
      <c r="P99" s="41"/>
      <c r="Q99" s="41"/>
      <c r="R99" s="41"/>
      <c r="S99" s="41"/>
      <c r="T99" s="41"/>
      <c r="U99" s="41"/>
      <c r="V99" s="41"/>
      <c r="W99" s="41"/>
      <c r="X99" s="41"/>
      <c r="Y99" s="41"/>
      <c r="Z99" s="41"/>
    </row>
    <row r="100" spans="1:26" ht="12.75" customHeight="1">
      <c r="A100" s="51"/>
      <c r="B100" s="41"/>
      <c r="C100" s="41"/>
      <c r="D100" s="41"/>
      <c r="E100" s="41"/>
      <c r="F100" s="41"/>
      <c r="G100" s="41"/>
      <c r="H100" s="41"/>
      <c r="I100" s="41"/>
      <c r="J100" s="41"/>
      <c r="K100" s="41"/>
      <c r="L100" s="50"/>
      <c r="M100" s="41"/>
      <c r="N100" s="41"/>
      <c r="O100" s="41"/>
      <c r="P100" s="41"/>
      <c r="Q100" s="41"/>
      <c r="R100" s="41"/>
      <c r="S100" s="41"/>
      <c r="T100" s="41"/>
      <c r="U100" s="41"/>
      <c r="V100" s="41"/>
      <c r="W100" s="41"/>
      <c r="X100" s="41"/>
      <c r="Y100" s="41"/>
      <c r="Z100" s="41"/>
    </row>
    <row r="101" spans="1:26" ht="12.75" customHeight="1">
      <c r="A101" s="51"/>
      <c r="B101" s="41"/>
      <c r="C101" s="41"/>
      <c r="D101" s="41"/>
      <c r="E101" s="41"/>
      <c r="F101" s="41"/>
      <c r="G101" s="41"/>
      <c r="H101" s="41"/>
      <c r="I101" s="41"/>
      <c r="J101" s="41"/>
      <c r="K101" s="41"/>
      <c r="L101" s="50"/>
      <c r="M101" s="41"/>
      <c r="N101" s="41"/>
      <c r="O101" s="41"/>
      <c r="P101" s="41"/>
      <c r="Q101" s="41"/>
      <c r="R101" s="41"/>
      <c r="S101" s="41"/>
      <c r="T101" s="41"/>
      <c r="U101" s="41"/>
      <c r="V101" s="41"/>
      <c r="W101" s="41"/>
      <c r="X101" s="41"/>
      <c r="Y101" s="41"/>
      <c r="Z101" s="41"/>
    </row>
    <row r="102" spans="1:26" ht="12.75" customHeight="1">
      <c r="A102" s="51"/>
      <c r="B102" s="41"/>
      <c r="C102" s="41"/>
      <c r="D102" s="41"/>
      <c r="E102" s="41"/>
      <c r="F102" s="41"/>
      <c r="G102" s="41"/>
      <c r="H102" s="41"/>
      <c r="I102" s="41"/>
      <c r="J102" s="41"/>
      <c r="K102" s="41"/>
      <c r="L102" s="50"/>
      <c r="M102" s="41"/>
      <c r="N102" s="41"/>
      <c r="O102" s="41"/>
      <c r="P102" s="41"/>
      <c r="Q102" s="41"/>
      <c r="R102" s="41"/>
      <c r="S102" s="41"/>
      <c r="T102" s="41"/>
      <c r="U102" s="41"/>
      <c r="V102" s="41"/>
      <c r="W102" s="41"/>
      <c r="X102" s="41"/>
      <c r="Y102" s="41"/>
      <c r="Z102" s="41"/>
    </row>
    <row r="103" spans="1:26" ht="12.75" customHeight="1">
      <c r="A103" s="51"/>
      <c r="B103" s="41"/>
      <c r="C103" s="41"/>
      <c r="D103" s="41"/>
      <c r="E103" s="41"/>
      <c r="F103" s="41"/>
      <c r="G103" s="41"/>
      <c r="H103" s="41"/>
      <c r="I103" s="41"/>
      <c r="J103" s="41"/>
      <c r="K103" s="41"/>
      <c r="L103" s="50"/>
      <c r="M103" s="41"/>
      <c r="N103" s="41"/>
      <c r="O103" s="41"/>
      <c r="P103" s="41"/>
      <c r="Q103" s="41"/>
      <c r="R103" s="41"/>
      <c r="S103" s="41"/>
      <c r="T103" s="41"/>
      <c r="U103" s="41"/>
      <c r="V103" s="41"/>
      <c r="W103" s="41"/>
      <c r="X103" s="41"/>
      <c r="Y103" s="41"/>
      <c r="Z103" s="41"/>
    </row>
    <row r="104" spans="1:26" ht="12.75" customHeight="1">
      <c r="A104" s="51"/>
      <c r="B104" s="41"/>
      <c r="C104" s="41"/>
      <c r="D104" s="41"/>
      <c r="E104" s="41"/>
      <c r="F104" s="41"/>
      <c r="G104" s="41"/>
      <c r="H104" s="41"/>
      <c r="I104" s="41"/>
      <c r="J104" s="41"/>
      <c r="K104" s="41"/>
      <c r="L104" s="50"/>
      <c r="M104" s="41"/>
      <c r="N104" s="41"/>
      <c r="O104" s="41"/>
      <c r="P104" s="41"/>
      <c r="Q104" s="41"/>
      <c r="R104" s="41"/>
      <c r="S104" s="41"/>
      <c r="T104" s="41"/>
      <c r="U104" s="41"/>
      <c r="V104" s="41"/>
      <c r="W104" s="41"/>
      <c r="X104" s="41"/>
      <c r="Y104" s="41"/>
      <c r="Z104" s="41"/>
    </row>
    <row r="105" spans="1:26" ht="12.75" customHeight="1">
      <c r="A105" s="51"/>
      <c r="B105" s="41"/>
      <c r="C105" s="41"/>
      <c r="D105" s="41"/>
      <c r="E105" s="41"/>
      <c r="F105" s="41"/>
      <c r="G105" s="41"/>
      <c r="H105" s="41"/>
      <c r="I105" s="41"/>
      <c r="J105" s="41"/>
      <c r="K105" s="41"/>
      <c r="L105" s="50"/>
      <c r="M105" s="41"/>
      <c r="N105" s="41"/>
      <c r="O105" s="41"/>
      <c r="P105" s="41"/>
      <c r="Q105" s="41"/>
      <c r="R105" s="41"/>
      <c r="S105" s="41"/>
      <c r="T105" s="41"/>
      <c r="U105" s="41"/>
      <c r="V105" s="41"/>
      <c r="W105" s="41"/>
      <c r="X105" s="41"/>
      <c r="Y105" s="41"/>
      <c r="Z105" s="41"/>
    </row>
    <row r="106" spans="1:26" ht="12.75" customHeight="1">
      <c r="A106" s="51"/>
      <c r="B106" s="41"/>
      <c r="C106" s="41"/>
      <c r="D106" s="41"/>
      <c r="E106" s="41"/>
      <c r="F106" s="41"/>
      <c r="G106" s="41"/>
      <c r="H106" s="41"/>
      <c r="I106" s="41"/>
      <c r="J106" s="41"/>
      <c r="K106" s="41"/>
      <c r="L106" s="50"/>
      <c r="M106" s="41"/>
      <c r="N106" s="41"/>
      <c r="O106" s="41"/>
      <c r="P106" s="41"/>
      <c r="Q106" s="41"/>
      <c r="R106" s="41"/>
      <c r="S106" s="41"/>
      <c r="T106" s="41"/>
      <c r="U106" s="41"/>
      <c r="V106" s="41"/>
      <c r="W106" s="41"/>
      <c r="X106" s="41"/>
      <c r="Y106" s="41"/>
      <c r="Z106" s="41"/>
    </row>
    <row r="107" spans="1:26" ht="12.75" customHeight="1">
      <c r="A107" s="51"/>
      <c r="B107" s="41"/>
      <c r="C107" s="41"/>
      <c r="D107" s="41"/>
      <c r="E107" s="41"/>
      <c r="F107" s="41"/>
      <c r="G107" s="41"/>
      <c r="H107" s="41"/>
      <c r="I107" s="41"/>
      <c r="J107" s="41"/>
      <c r="K107" s="41"/>
      <c r="L107" s="50"/>
      <c r="M107" s="41"/>
      <c r="N107" s="41"/>
      <c r="O107" s="41"/>
      <c r="P107" s="41"/>
      <c r="Q107" s="41"/>
      <c r="R107" s="41"/>
      <c r="S107" s="41"/>
      <c r="T107" s="41"/>
      <c r="U107" s="41"/>
      <c r="V107" s="41"/>
      <c r="W107" s="41"/>
      <c r="X107" s="41"/>
      <c r="Y107" s="41"/>
      <c r="Z107" s="41"/>
    </row>
    <row r="108" spans="1:26" ht="12.75" customHeight="1">
      <c r="A108" s="51"/>
      <c r="B108" s="41"/>
      <c r="C108" s="41"/>
      <c r="D108" s="41"/>
      <c r="E108" s="41"/>
      <c r="F108" s="41"/>
      <c r="G108" s="41"/>
      <c r="H108" s="41"/>
      <c r="I108" s="41"/>
      <c r="J108" s="41"/>
      <c r="K108" s="41"/>
      <c r="L108" s="50"/>
      <c r="M108" s="41"/>
      <c r="N108" s="41"/>
      <c r="O108" s="41"/>
      <c r="P108" s="41"/>
      <c r="Q108" s="41"/>
      <c r="R108" s="41"/>
      <c r="S108" s="41"/>
      <c r="T108" s="41"/>
      <c r="U108" s="41"/>
      <c r="V108" s="41"/>
      <c r="W108" s="41"/>
      <c r="X108" s="41"/>
      <c r="Y108" s="41"/>
      <c r="Z108" s="41"/>
    </row>
    <row r="109" spans="1:26" ht="12.75" customHeight="1">
      <c r="A109" s="51"/>
      <c r="B109" s="41"/>
      <c r="C109" s="41"/>
      <c r="D109" s="41"/>
      <c r="E109" s="41"/>
      <c r="F109" s="41"/>
      <c r="G109" s="41"/>
      <c r="H109" s="41"/>
      <c r="I109" s="41"/>
      <c r="J109" s="41"/>
      <c r="K109" s="41"/>
      <c r="L109" s="50"/>
      <c r="M109" s="41"/>
      <c r="N109" s="41"/>
      <c r="O109" s="41"/>
      <c r="P109" s="41"/>
      <c r="Q109" s="41"/>
      <c r="R109" s="41"/>
      <c r="S109" s="41"/>
      <c r="T109" s="41"/>
      <c r="U109" s="41"/>
      <c r="V109" s="41"/>
      <c r="W109" s="41"/>
      <c r="X109" s="41"/>
      <c r="Y109" s="41"/>
      <c r="Z109" s="41"/>
    </row>
    <row r="110" spans="1:26" ht="12.75" customHeight="1">
      <c r="A110" s="51"/>
      <c r="B110" s="41"/>
      <c r="C110" s="41"/>
      <c r="D110" s="41"/>
      <c r="E110" s="41"/>
      <c r="F110" s="41"/>
      <c r="G110" s="41"/>
      <c r="H110" s="41"/>
      <c r="I110" s="41"/>
      <c r="J110" s="41"/>
      <c r="K110" s="41"/>
      <c r="L110" s="50"/>
      <c r="M110" s="41"/>
      <c r="N110" s="41"/>
      <c r="O110" s="41"/>
      <c r="P110" s="41"/>
      <c r="Q110" s="41"/>
      <c r="R110" s="41"/>
      <c r="S110" s="41"/>
      <c r="T110" s="41"/>
      <c r="U110" s="41"/>
      <c r="V110" s="41"/>
      <c r="W110" s="41"/>
      <c r="X110" s="41"/>
      <c r="Y110" s="41"/>
      <c r="Z110" s="41"/>
    </row>
    <row r="111" spans="1:26" ht="12.75" customHeight="1">
      <c r="A111" s="51"/>
      <c r="B111" s="41"/>
      <c r="C111" s="41"/>
      <c r="D111" s="41"/>
      <c r="E111" s="41"/>
      <c r="F111" s="41"/>
      <c r="G111" s="41"/>
      <c r="H111" s="41"/>
      <c r="I111" s="41"/>
      <c r="J111" s="41"/>
      <c r="K111" s="41"/>
      <c r="L111" s="50"/>
      <c r="M111" s="41"/>
      <c r="N111" s="41"/>
      <c r="O111" s="41"/>
      <c r="P111" s="41"/>
      <c r="Q111" s="41"/>
      <c r="R111" s="41"/>
      <c r="S111" s="41"/>
      <c r="T111" s="41"/>
      <c r="U111" s="41"/>
      <c r="V111" s="41"/>
      <c r="W111" s="41"/>
      <c r="X111" s="41"/>
      <c r="Y111" s="41"/>
      <c r="Z111" s="41"/>
    </row>
    <row r="112" spans="1:26" ht="12.75" customHeight="1">
      <c r="A112" s="51"/>
      <c r="B112" s="41"/>
      <c r="C112" s="41"/>
      <c r="D112" s="41"/>
      <c r="E112" s="41"/>
      <c r="F112" s="41"/>
      <c r="G112" s="41"/>
      <c r="H112" s="41"/>
      <c r="I112" s="41"/>
      <c r="J112" s="41"/>
      <c r="K112" s="41"/>
      <c r="L112" s="50"/>
      <c r="M112" s="41"/>
      <c r="N112" s="41"/>
      <c r="O112" s="41"/>
      <c r="P112" s="41"/>
      <c r="Q112" s="41"/>
      <c r="R112" s="41"/>
      <c r="S112" s="41"/>
      <c r="T112" s="41"/>
      <c r="U112" s="41"/>
      <c r="V112" s="41"/>
      <c r="W112" s="41"/>
      <c r="X112" s="41"/>
      <c r="Y112" s="41"/>
      <c r="Z112" s="41"/>
    </row>
    <row r="113" spans="1:26" ht="12.75" customHeight="1">
      <c r="A113" s="51"/>
      <c r="B113" s="41"/>
      <c r="C113" s="41"/>
      <c r="D113" s="41"/>
      <c r="E113" s="41"/>
      <c r="F113" s="41"/>
      <c r="G113" s="41"/>
      <c r="H113" s="41"/>
      <c r="I113" s="41"/>
      <c r="J113" s="41"/>
      <c r="K113" s="41"/>
      <c r="L113" s="50"/>
      <c r="M113" s="41"/>
      <c r="N113" s="41"/>
      <c r="O113" s="41"/>
      <c r="P113" s="41"/>
      <c r="Q113" s="41"/>
      <c r="R113" s="41"/>
      <c r="S113" s="41"/>
      <c r="T113" s="41"/>
      <c r="U113" s="41"/>
      <c r="V113" s="41"/>
      <c r="W113" s="41"/>
      <c r="X113" s="41"/>
      <c r="Y113" s="41"/>
      <c r="Z113" s="41"/>
    </row>
    <row r="114" spans="1:26" ht="12.75" customHeight="1">
      <c r="A114" s="51"/>
      <c r="B114" s="41"/>
      <c r="C114" s="41"/>
      <c r="D114" s="41"/>
      <c r="E114" s="41"/>
      <c r="F114" s="41"/>
      <c r="G114" s="41"/>
      <c r="H114" s="41"/>
      <c r="I114" s="41"/>
      <c r="J114" s="41"/>
      <c r="K114" s="41"/>
      <c r="L114" s="50"/>
      <c r="M114" s="41"/>
      <c r="N114" s="41"/>
      <c r="O114" s="41"/>
      <c r="P114" s="41"/>
      <c r="Q114" s="41"/>
      <c r="R114" s="41"/>
      <c r="S114" s="41"/>
      <c r="T114" s="41"/>
      <c r="U114" s="41"/>
      <c r="V114" s="41"/>
      <c r="W114" s="41"/>
      <c r="X114" s="41"/>
      <c r="Y114" s="41"/>
      <c r="Z114" s="41"/>
    </row>
    <row r="115" spans="1:26" ht="12.75" customHeight="1">
      <c r="A115" s="51"/>
      <c r="B115" s="41"/>
      <c r="C115" s="41"/>
      <c r="D115" s="41"/>
      <c r="E115" s="41"/>
      <c r="F115" s="41"/>
      <c r="G115" s="41"/>
      <c r="H115" s="41"/>
      <c r="I115" s="41"/>
      <c r="J115" s="41"/>
      <c r="K115" s="41"/>
      <c r="L115" s="50"/>
      <c r="M115" s="41"/>
      <c r="N115" s="41"/>
      <c r="O115" s="41"/>
      <c r="P115" s="41"/>
      <c r="Q115" s="41"/>
      <c r="R115" s="41"/>
      <c r="S115" s="41"/>
      <c r="T115" s="41"/>
      <c r="U115" s="41"/>
      <c r="V115" s="41"/>
      <c r="W115" s="41"/>
      <c r="X115" s="41"/>
      <c r="Y115" s="41"/>
      <c r="Z115" s="41"/>
    </row>
    <row r="116" spans="1:26" ht="12.75" customHeight="1">
      <c r="A116" s="51"/>
      <c r="B116" s="41"/>
      <c r="C116" s="41"/>
      <c r="D116" s="41"/>
      <c r="E116" s="41"/>
      <c r="F116" s="41"/>
      <c r="G116" s="41"/>
      <c r="H116" s="41"/>
      <c r="I116" s="41"/>
      <c r="J116" s="41"/>
      <c r="K116" s="41"/>
      <c r="L116" s="50"/>
      <c r="M116" s="41"/>
      <c r="N116" s="41"/>
      <c r="O116" s="41"/>
      <c r="P116" s="41"/>
      <c r="Q116" s="41"/>
      <c r="R116" s="41"/>
      <c r="S116" s="41"/>
      <c r="T116" s="41"/>
      <c r="U116" s="41"/>
      <c r="V116" s="41"/>
      <c r="W116" s="41"/>
      <c r="X116" s="41"/>
      <c r="Y116" s="41"/>
      <c r="Z116" s="41"/>
    </row>
    <row r="117" spans="1:26" ht="12.75" customHeight="1">
      <c r="A117" s="51"/>
      <c r="B117" s="41"/>
      <c r="C117" s="41"/>
      <c r="D117" s="41"/>
      <c r="E117" s="41"/>
      <c r="F117" s="41"/>
      <c r="G117" s="41"/>
      <c r="H117" s="41"/>
      <c r="I117" s="41"/>
      <c r="J117" s="41"/>
      <c r="K117" s="41"/>
      <c r="L117" s="50"/>
      <c r="M117" s="41"/>
      <c r="N117" s="41"/>
      <c r="O117" s="41"/>
      <c r="P117" s="41"/>
      <c r="Q117" s="41"/>
      <c r="R117" s="41"/>
      <c r="S117" s="41"/>
      <c r="T117" s="41"/>
      <c r="U117" s="41"/>
      <c r="V117" s="41"/>
      <c r="W117" s="41"/>
      <c r="X117" s="41"/>
      <c r="Y117" s="41"/>
      <c r="Z117" s="41"/>
    </row>
    <row r="118" spans="1:26" ht="12.75" customHeight="1">
      <c r="A118" s="51"/>
      <c r="B118" s="41"/>
      <c r="C118" s="41"/>
      <c r="D118" s="41"/>
      <c r="E118" s="41"/>
      <c r="F118" s="41"/>
      <c r="G118" s="41"/>
      <c r="H118" s="41"/>
      <c r="I118" s="41"/>
      <c r="J118" s="41"/>
      <c r="K118" s="41"/>
      <c r="L118" s="50"/>
      <c r="M118" s="41"/>
      <c r="N118" s="41"/>
      <c r="O118" s="41"/>
      <c r="P118" s="41"/>
      <c r="Q118" s="41"/>
      <c r="R118" s="41"/>
      <c r="S118" s="41"/>
      <c r="T118" s="41"/>
      <c r="U118" s="41"/>
      <c r="V118" s="41"/>
      <c r="W118" s="41"/>
      <c r="X118" s="41"/>
      <c r="Y118" s="41"/>
      <c r="Z118" s="41"/>
    </row>
    <row r="119" spans="1:26" ht="12.75" customHeight="1">
      <c r="A119" s="51"/>
      <c r="B119" s="41"/>
      <c r="C119" s="41"/>
      <c r="D119" s="41"/>
      <c r="E119" s="41"/>
      <c r="F119" s="41"/>
      <c r="G119" s="41"/>
      <c r="H119" s="41"/>
      <c r="I119" s="41"/>
      <c r="J119" s="41"/>
      <c r="K119" s="41"/>
      <c r="L119" s="50"/>
      <c r="M119" s="41"/>
      <c r="N119" s="41"/>
      <c r="O119" s="41"/>
      <c r="P119" s="41"/>
      <c r="Q119" s="41"/>
      <c r="R119" s="41"/>
      <c r="S119" s="41"/>
      <c r="T119" s="41"/>
      <c r="U119" s="41"/>
      <c r="V119" s="41"/>
      <c r="W119" s="41"/>
      <c r="X119" s="41"/>
      <c r="Y119" s="41"/>
      <c r="Z119" s="41"/>
    </row>
    <row r="120" spans="1:26" ht="12.75" customHeight="1">
      <c r="A120" s="51"/>
      <c r="B120" s="41"/>
      <c r="C120" s="41"/>
      <c r="D120" s="41"/>
      <c r="E120" s="41"/>
      <c r="F120" s="41"/>
      <c r="G120" s="41"/>
      <c r="H120" s="41"/>
      <c r="I120" s="41"/>
      <c r="J120" s="41"/>
      <c r="K120" s="41"/>
      <c r="L120" s="50"/>
      <c r="M120" s="41"/>
      <c r="N120" s="41"/>
      <c r="O120" s="41"/>
      <c r="P120" s="41"/>
      <c r="Q120" s="41"/>
      <c r="R120" s="41"/>
      <c r="S120" s="41"/>
      <c r="T120" s="41"/>
      <c r="U120" s="41"/>
      <c r="V120" s="41"/>
      <c r="W120" s="41"/>
      <c r="X120" s="41"/>
      <c r="Y120" s="41"/>
      <c r="Z120" s="41"/>
    </row>
    <row r="121" spans="1:26" ht="12.75" customHeight="1">
      <c r="A121" s="51"/>
      <c r="B121" s="41"/>
      <c r="C121" s="41"/>
      <c r="D121" s="41"/>
      <c r="E121" s="41"/>
      <c r="F121" s="41"/>
      <c r="G121" s="41"/>
      <c r="H121" s="41"/>
      <c r="I121" s="41"/>
      <c r="J121" s="41"/>
      <c r="K121" s="41"/>
      <c r="L121" s="50"/>
      <c r="M121" s="41"/>
      <c r="N121" s="41"/>
      <c r="O121" s="41"/>
      <c r="P121" s="41"/>
      <c r="Q121" s="41"/>
      <c r="R121" s="41"/>
      <c r="S121" s="41"/>
      <c r="T121" s="41"/>
      <c r="U121" s="41"/>
      <c r="V121" s="41"/>
      <c r="W121" s="41"/>
      <c r="X121" s="41"/>
      <c r="Y121" s="41"/>
      <c r="Z121" s="41"/>
    </row>
    <row r="122" spans="1:26" ht="12.75" customHeight="1">
      <c r="A122" s="51"/>
      <c r="B122" s="41"/>
      <c r="C122" s="41"/>
      <c r="D122" s="41"/>
      <c r="E122" s="41"/>
      <c r="F122" s="41"/>
      <c r="G122" s="41"/>
      <c r="H122" s="41"/>
      <c r="I122" s="41"/>
      <c r="J122" s="41"/>
      <c r="K122" s="41"/>
      <c r="L122" s="50"/>
      <c r="M122" s="41"/>
      <c r="N122" s="41"/>
      <c r="O122" s="41"/>
      <c r="P122" s="41"/>
      <c r="Q122" s="41"/>
      <c r="R122" s="41"/>
      <c r="S122" s="41"/>
      <c r="T122" s="41"/>
      <c r="U122" s="41"/>
      <c r="V122" s="41"/>
      <c r="W122" s="41"/>
      <c r="X122" s="41"/>
      <c r="Y122" s="41"/>
      <c r="Z122" s="41"/>
    </row>
    <row r="123" spans="1:26" ht="12.75" customHeight="1">
      <c r="A123" s="51"/>
      <c r="B123" s="41"/>
      <c r="C123" s="41"/>
      <c r="D123" s="41"/>
      <c r="E123" s="41"/>
      <c r="F123" s="41"/>
      <c r="G123" s="41"/>
      <c r="H123" s="41"/>
      <c r="I123" s="41"/>
      <c r="J123" s="41"/>
      <c r="K123" s="41"/>
      <c r="L123" s="50"/>
      <c r="M123" s="41"/>
      <c r="N123" s="41"/>
      <c r="O123" s="41"/>
      <c r="P123" s="41"/>
      <c r="Q123" s="41"/>
      <c r="R123" s="41"/>
      <c r="S123" s="41"/>
      <c r="T123" s="41"/>
      <c r="U123" s="41"/>
      <c r="V123" s="41"/>
      <c r="W123" s="41"/>
      <c r="X123" s="41"/>
      <c r="Y123" s="41"/>
      <c r="Z123" s="41"/>
    </row>
    <row r="124" spans="1:26" ht="12.75" customHeight="1">
      <c r="A124" s="51"/>
      <c r="B124" s="41"/>
      <c r="C124" s="41"/>
      <c r="D124" s="41"/>
      <c r="E124" s="41"/>
      <c r="F124" s="41"/>
      <c r="G124" s="41"/>
      <c r="H124" s="41"/>
      <c r="I124" s="41"/>
      <c r="J124" s="41"/>
      <c r="K124" s="41"/>
      <c r="L124" s="50"/>
      <c r="M124" s="41"/>
      <c r="N124" s="41"/>
      <c r="O124" s="41"/>
      <c r="P124" s="41"/>
      <c r="Q124" s="41"/>
      <c r="R124" s="41"/>
      <c r="S124" s="41"/>
      <c r="T124" s="41"/>
      <c r="U124" s="41"/>
      <c r="V124" s="41"/>
      <c r="W124" s="41"/>
      <c r="X124" s="41"/>
      <c r="Y124" s="41"/>
      <c r="Z124" s="41"/>
    </row>
    <row r="125" spans="1:26" ht="12.75" customHeight="1">
      <c r="A125" s="51"/>
      <c r="B125" s="41"/>
      <c r="C125" s="41"/>
      <c r="D125" s="41"/>
      <c r="E125" s="41"/>
      <c r="F125" s="41"/>
      <c r="G125" s="41"/>
      <c r="H125" s="41"/>
      <c r="I125" s="41"/>
      <c r="J125" s="41"/>
      <c r="K125" s="41"/>
      <c r="L125" s="50"/>
      <c r="M125" s="41"/>
      <c r="N125" s="41"/>
      <c r="O125" s="41"/>
      <c r="P125" s="41"/>
      <c r="Q125" s="41"/>
      <c r="R125" s="41"/>
      <c r="S125" s="41"/>
      <c r="T125" s="41"/>
      <c r="U125" s="41"/>
      <c r="V125" s="41"/>
      <c r="W125" s="41"/>
      <c r="X125" s="41"/>
      <c r="Y125" s="41"/>
      <c r="Z125" s="41"/>
    </row>
    <row r="126" spans="1:26" ht="12.75" customHeight="1">
      <c r="A126" s="51"/>
      <c r="B126" s="41"/>
      <c r="C126" s="41"/>
      <c r="D126" s="41"/>
      <c r="E126" s="41"/>
      <c r="F126" s="41"/>
      <c r="G126" s="41"/>
      <c r="H126" s="41"/>
      <c r="I126" s="41"/>
      <c r="J126" s="41"/>
      <c r="K126" s="41"/>
      <c r="L126" s="50"/>
      <c r="M126" s="41"/>
      <c r="N126" s="41"/>
      <c r="O126" s="41"/>
      <c r="P126" s="41"/>
      <c r="Q126" s="41"/>
      <c r="R126" s="41"/>
      <c r="S126" s="41"/>
      <c r="T126" s="41"/>
      <c r="U126" s="41"/>
      <c r="V126" s="41"/>
      <c r="W126" s="41"/>
      <c r="X126" s="41"/>
      <c r="Y126" s="41"/>
      <c r="Z126" s="41"/>
    </row>
    <row r="127" spans="1:26" ht="12.75" customHeight="1">
      <c r="A127" s="51"/>
      <c r="B127" s="41"/>
      <c r="C127" s="41"/>
      <c r="D127" s="41"/>
      <c r="E127" s="41"/>
      <c r="F127" s="41"/>
      <c r="G127" s="41"/>
      <c r="H127" s="41"/>
      <c r="I127" s="41"/>
      <c r="J127" s="41"/>
      <c r="K127" s="41"/>
      <c r="L127" s="50"/>
      <c r="M127" s="41"/>
      <c r="N127" s="41"/>
      <c r="O127" s="41"/>
      <c r="P127" s="41"/>
      <c r="Q127" s="41"/>
      <c r="R127" s="41"/>
      <c r="S127" s="41"/>
      <c r="T127" s="41"/>
      <c r="U127" s="41"/>
      <c r="V127" s="41"/>
      <c r="W127" s="41"/>
      <c r="X127" s="41"/>
      <c r="Y127" s="41"/>
      <c r="Z127" s="41"/>
    </row>
    <row r="128" spans="1:26" ht="12.75" customHeight="1">
      <c r="A128" s="51"/>
      <c r="B128" s="41"/>
      <c r="C128" s="41"/>
      <c r="D128" s="41"/>
      <c r="E128" s="41"/>
      <c r="F128" s="41"/>
      <c r="G128" s="41"/>
      <c r="H128" s="41"/>
      <c r="I128" s="41"/>
      <c r="J128" s="41"/>
      <c r="K128" s="41"/>
      <c r="L128" s="50"/>
      <c r="M128" s="41"/>
      <c r="N128" s="41"/>
      <c r="O128" s="41"/>
      <c r="P128" s="41"/>
      <c r="Q128" s="41"/>
      <c r="R128" s="41"/>
      <c r="S128" s="41"/>
      <c r="T128" s="41"/>
      <c r="U128" s="41"/>
      <c r="V128" s="41"/>
      <c r="W128" s="41"/>
      <c r="X128" s="41"/>
      <c r="Y128" s="41"/>
      <c r="Z128" s="41"/>
    </row>
    <row r="129" spans="1:26" ht="12.75" customHeight="1">
      <c r="A129" s="51"/>
      <c r="B129" s="41"/>
      <c r="C129" s="41"/>
      <c r="D129" s="41"/>
      <c r="E129" s="41"/>
      <c r="F129" s="41"/>
      <c r="G129" s="41"/>
      <c r="H129" s="41"/>
      <c r="I129" s="41"/>
      <c r="J129" s="41"/>
      <c r="K129" s="41"/>
      <c r="L129" s="50"/>
      <c r="M129" s="41"/>
      <c r="N129" s="41"/>
      <c r="O129" s="41"/>
      <c r="P129" s="41"/>
      <c r="Q129" s="41"/>
      <c r="R129" s="41"/>
      <c r="S129" s="41"/>
      <c r="T129" s="41"/>
      <c r="U129" s="41"/>
      <c r="V129" s="41"/>
      <c r="W129" s="41"/>
      <c r="X129" s="41"/>
      <c r="Y129" s="41"/>
      <c r="Z129" s="41"/>
    </row>
    <row r="130" spans="1:26" ht="12.75" customHeight="1">
      <c r="A130" s="51"/>
      <c r="B130" s="41"/>
      <c r="C130" s="41"/>
      <c r="D130" s="41"/>
      <c r="E130" s="41"/>
      <c r="F130" s="41"/>
      <c r="G130" s="41"/>
      <c r="H130" s="41"/>
      <c r="I130" s="41"/>
      <c r="J130" s="41"/>
      <c r="K130" s="41"/>
      <c r="L130" s="50"/>
      <c r="M130" s="41"/>
      <c r="N130" s="41"/>
      <c r="O130" s="41"/>
      <c r="P130" s="41"/>
      <c r="Q130" s="41"/>
      <c r="R130" s="41"/>
      <c r="S130" s="41"/>
      <c r="T130" s="41"/>
      <c r="U130" s="41"/>
      <c r="V130" s="41"/>
      <c r="W130" s="41"/>
      <c r="X130" s="41"/>
      <c r="Y130" s="41"/>
      <c r="Z130" s="41"/>
    </row>
    <row r="131" spans="1:26" ht="12.75" customHeight="1">
      <c r="A131" s="51"/>
      <c r="B131" s="41"/>
      <c r="C131" s="41"/>
      <c r="D131" s="41"/>
      <c r="E131" s="41"/>
      <c r="F131" s="41"/>
      <c r="G131" s="41"/>
      <c r="H131" s="41"/>
      <c r="I131" s="41"/>
      <c r="J131" s="41"/>
      <c r="K131" s="41"/>
      <c r="L131" s="50"/>
      <c r="M131" s="41"/>
      <c r="N131" s="41"/>
      <c r="O131" s="41"/>
      <c r="P131" s="41"/>
      <c r="Q131" s="41"/>
      <c r="R131" s="41"/>
      <c r="S131" s="41"/>
      <c r="T131" s="41"/>
      <c r="U131" s="41"/>
      <c r="V131" s="41"/>
      <c r="W131" s="41"/>
      <c r="X131" s="41"/>
      <c r="Y131" s="41"/>
      <c r="Z131" s="41"/>
    </row>
    <row r="132" spans="1:26" ht="12.75" customHeight="1">
      <c r="A132" s="51"/>
      <c r="B132" s="41"/>
      <c r="C132" s="41"/>
      <c r="D132" s="41"/>
      <c r="E132" s="41"/>
      <c r="F132" s="41"/>
      <c r="G132" s="41"/>
      <c r="H132" s="41"/>
      <c r="I132" s="41"/>
      <c r="J132" s="41"/>
      <c r="K132" s="41"/>
      <c r="L132" s="50"/>
      <c r="M132" s="41"/>
      <c r="N132" s="41"/>
      <c r="O132" s="41"/>
      <c r="P132" s="41"/>
      <c r="Q132" s="41"/>
      <c r="R132" s="41"/>
      <c r="S132" s="41"/>
      <c r="T132" s="41"/>
      <c r="U132" s="41"/>
      <c r="V132" s="41"/>
      <c r="W132" s="41"/>
      <c r="X132" s="41"/>
      <c r="Y132" s="41"/>
      <c r="Z132" s="41"/>
    </row>
    <row r="133" spans="1:26" ht="12.75" customHeight="1">
      <c r="A133" s="51"/>
      <c r="B133" s="41"/>
      <c r="C133" s="41"/>
      <c r="D133" s="41"/>
      <c r="E133" s="41"/>
      <c r="F133" s="41"/>
      <c r="G133" s="41"/>
      <c r="H133" s="41"/>
      <c r="I133" s="41"/>
      <c r="J133" s="41"/>
      <c r="K133" s="41"/>
      <c r="L133" s="50"/>
      <c r="M133" s="41"/>
      <c r="N133" s="41"/>
      <c r="O133" s="41"/>
      <c r="P133" s="41"/>
      <c r="Q133" s="41"/>
      <c r="R133" s="41"/>
      <c r="S133" s="41"/>
      <c r="T133" s="41"/>
      <c r="U133" s="41"/>
      <c r="V133" s="41"/>
      <c r="W133" s="41"/>
      <c r="X133" s="41"/>
      <c r="Y133" s="41"/>
      <c r="Z133" s="41"/>
    </row>
    <row r="134" spans="1:26" ht="12.75" customHeight="1">
      <c r="A134" s="51"/>
      <c r="B134" s="41"/>
      <c r="C134" s="41"/>
      <c r="D134" s="41"/>
      <c r="E134" s="41"/>
      <c r="F134" s="41"/>
      <c r="G134" s="41"/>
      <c r="H134" s="41"/>
      <c r="I134" s="41"/>
      <c r="J134" s="41"/>
      <c r="K134" s="41"/>
      <c r="L134" s="50"/>
      <c r="M134" s="41"/>
      <c r="N134" s="41"/>
      <c r="O134" s="41"/>
      <c r="P134" s="41"/>
      <c r="Q134" s="41"/>
      <c r="R134" s="41"/>
      <c r="S134" s="41"/>
      <c r="T134" s="41"/>
      <c r="U134" s="41"/>
      <c r="V134" s="41"/>
      <c r="W134" s="41"/>
      <c r="X134" s="41"/>
      <c r="Y134" s="41"/>
      <c r="Z134" s="41"/>
    </row>
    <row r="135" spans="1:26" ht="12.75" customHeight="1">
      <c r="A135" s="51"/>
      <c r="B135" s="41"/>
      <c r="C135" s="41"/>
      <c r="D135" s="41"/>
      <c r="E135" s="41"/>
      <c r="F135" s="41"/>
      <c r="G135" s="41"/>
      <c r="H135" s="41"/>
      <c r="I135" s="41"/>
      <c r="J135" s="41"/>
      <c r="K135" s="41"/>
      <c r="L135" s="50"/>
      <c r="M135" s="41"/>
      <c r="N135" s="41"/>
      <c r="O135" s="41"/>
      <c r="P135" s="41"/>
      <c r="Q135" s="41"/>
      <c r="R135" s="41"/>
      <c r="S135" s="41"/>
      <c r="T135" s="41"/>
      <c r="U135" s="41"/>
      <c r="V135" s="41"/>
      <c r="W135" s="41"/>
      <c r="X135" s="41"/>
      <c r="Y135" s="41"/>
      <c r="Z135" s="41"/>
    </row>
    <row r="136" spans="1:26" ht="12.75" customHeight="1">
      <c r="A136" s="51"/>
      <c r="B136" s="41"/>
      <c r="C136" s="41"/>
      <c r="D136" s="41"/>
      <c r="E136" s="41"/>
      <c r="F136" s="41"/>
      <c r="G136" s="41"/>
      <c r="H136" s="41"/>
      <c r="I136" s="41"/>
      <c r="J136" s="41"/>
      <c r="K136" s="41"/>
      <c r="L136" s="50"/>
      <c r="M136" s="41"/>
      <c r="N136" s="41"/>
      <c r="O136" s="41"/>
      <c r="P136" s="41"/>
      <c r="Q136" s="41"/>
      <c r="R136" s="41"/>
      <c r="S136" s="41"/>
      <c r="T136" s="41"/>
      <c r="U136" s="41"/>
      <c r="V136" s="41"/>
      <c r="W136" s="41"/>
      <c r="X136" s="41"/>
      <c r="Y136" s="41"/>
      <c r="Z136" s="41"/>
    </row>
    <row r="137" spans="1:26" ht="12.75" customHeight="1">
      <c r="A137" s="51"/>
      <c r="B137" s="41"/>
      <c r="C137" s="41"/>
      <c r="D137" s="41"/>
      <c r="E137" s="41"/>
      <c r="F137" s="41"/>
      <c r="G137" s="41"/>
      <c r="H137" s="41"/>
      <c r="I137" s="41"/>
      <c r="J137" s="41"/>
      <c r="K137" s="41"/>
      <c r="L137" s="50"/>
      <c r="M137" s="41"/>
      <c r="N137" s="41"/>
      <c r="O137" s="41"/>
      <c r="P137" s="41"/>
      <c r="Q137" s="41"/>
      <c r="R137" s="41"/>
      <c r="S137" s="41"/>
      <c r="T137" s="41"/>
      <c r="U137" s="41"/>
      <c r="V137" s="41"/>
      <c r="W137" s="41"/>
      <c r="X137" s="41"/>
      <c r="Y137" s="41"/>
      <c r="Z137" s="41"/>
    </row>
    <row r="138" spans="1:26" ht="12.75" customHeight="1">
      <c r="A138" s="51"/>
      <c r="B138" s="41"/>
      <c r="C138" s="41"/>
      <c r="D138" s="41"/>
      <c r="E138" s="41"/>
      <c r="F138" s="41"/>
      <c r="G138" s="41"/>
      <c r="H138" s="41"/>
      <c r="I138" s="41"/>
      <c r="J138" s="41"/>
      <c r="K138" s="41"/>
      <c r="L138" s="50"/>
      <c r="M138" s="41"/>
      <c r="N138" s="41"/>
      <c r="O138" s="41"/>
      <c r="P138" s="41"/>
      <c r="Q138" s="41"/>
      <c r="R138" s="41"/>
      <c r="S138" s="41"/>
      <c r="T138" s="41"/>
      <c r="U138" s="41"/>
      <c r="V138" s="41"/>
      <c r="W138" s="41"/>
      <c r="X138" s="41"/>
      <c r="Y138" s="41"/>
      <c r="Z138" s="41"/>
    </row>
    <row r="139" spans="1:26" ht="12.75" customHeight="1">
      <c r="A139" s="51"/>
      <c r="B139" s="41"/>
      <c r="C139" s="41"/>
      <c r="D139" s="41"/>
      <c r="E139" s="41"/>
      <c r="F139" s="41"/>
      <c r="G139" s="41"/>
      <c r="H139" s="41"/>
      <c r="I139" s="41"/>
      <c r="J139" s="41"/>
      <c r="K139" s="41"/>
      <c r="L139" s="50"/>
      <c r="M139" s="41"/>
      <c r="N139" s="41"/>
      <c r="O139" s="41"/>
      <c r="P139" s="41"/>
      <c r="Q139" s="41"/>
      <c r="R139" s="41"/>
      <c r="S139" s="41"/>
      <c r="T139" s="41"/>
      <c r="U139" s="41"/>
      <c r="V139" s="41"/>
      <c r="W139" s="41"/>
      <c r="X139" s="41"/>
      <c r="Y139" s="41"/>
      <c r="Z139" s="41"/>
    </row>
    <row r="140" spans="1:26" ht="12.75" customHeight="1">
      <c r="A140" s="51"/>
      <c r="B140" s="41"/>
      <c r="C140" s="41"/>
      <c r="D140" s="41"/>
      <c r="E140" s="41"/>
      <c r="F140" s="41"/>
      <c r="G140" s="41"/>
      <c r="H140" s="41"/>
      <c r="I140" s="41"/>
      <c r="J140" s="41"/>
      <c r="K140" s="41"/>
      <c r="L140" s="50"/>
      <c r="M140" s="41"/>
      <c r="N140" s="41"/>
      <c r="O140" s="41"/>
      <c r="P140" s="41"/>
      <c r="Q140" s="41"/>
      <c r="R140" s="41"/>
      <c r="S140" s="41"/>
      <c r="T140" s="41"/>
      <c r="U140" s="41"/>
      <c r="V140" s="41"/>
      <c r="W140" s="41"/>
      <c r="X140" s="41"/>
      <c r="Y140" s="41"/>
      <c r="Z140" s="41"/>
    </row>
    <row r="141" spans="1:26" ht="12.75" customHeight="1">
      <c r="A141" s="51"/>
      <c r="B141" s="41"/>
      <c r="C141" s="41"/>
      <c r="D141" s="41"/>
      <c r="E141" s="41"/>
      <c r="F141" s="41"/>
      <c r="G141" s="41"/>
      <c r="H141" s="41"/>
      <c r="I141" s="41"/>
      <c r="J141" s="41"/>
      <c r="K141" s="41"/>
      <c r="L141" s="50"/>
      <c r="M141" s="41"/>
      <c r="N141" s="41"/>
      <c r="O141" s="41"/>
      <c r="P141" s="41"/>
      <c r="Q141" s="41"/>
      <c r="R141" s="41"/>
      <c r="S141" s="41"/>
      <c r="T141" s="41"/>
      <c r="U141" s="41"/>
      <c r="V141" s="41"/>
      <c r="W141" s="41"/>
      <c r="X141" s="41"/>
      <c r="Y141" s="41"/>
      <c r="Z141" s="41"/>
    </row>
    <row r="142" spans="1:26" ht="12.75" customHeight="1">
      <c r="A142" s="51"/>
      <c r="B142" s="41"/>
      <c r="C142" s="41"/>
      <c r="D142" s="41"/>
      <c r="E142" s="41"/>
      <c r="F142" s="41"/>
      <c r="G142" s="41"/>
      <c r="H142" s="41"/>
      <c r="I142" s="41"/>
      <c r="J142" s="41"/>
      <c r="K142" s="41"/>
      <c r="L142" s="50"/>
      <c r="M142" s="41"/>
      <c r="N142" s="41"/>
      <c r="O142" s="41"/>
      <c r="P142" s="41"/>
      <c r="Q142" s="41"/>
      <c r="R142" s="41"/>
      <c r="S142" s="41"/>
      <c r="T142" s="41"/>
      <c r="U142" s="41"/>
      <c r="V142" s="41"/>
      <c r="W142" s="41"/>
      <c r="X142" s="41"/>
      <c r="Y142" s="41"/>
      <c r="Z142" s="41"/>
    </row>
    <row r="143" spans="1:26" ht="12.75" customHeight="1">
      <c r="A143" s="51"/>
      <c r="B143" s="41"/>
      <c r="C143" s="41"/>
      <c r="D143" s="41"/>
      <c r="E143" s="41"/>
      <c r="F143" s="41"/>
      <c r="G143" s="41"/>
      <c r="H143" s="41"/>
      <c r="I143" s="41"/>
      <c r="J143" s="41"/>
      <c r="K143" s="41"/>
      <c r="L143" s="50"/>
      <c r="M143" s="41"/>
      <c r="N143" s="41"/>
      <c r="O143" s="41"/>
      <c r="P143" s="41"/>
      <c r="Q143" s="41"/>
      <c r="R143" s="41"/>
      <c r="S143" s="41"/>
      <c r="T143" s="41"/>
      <c r="U143" s="41"/>
      <c r="V143" s="41"/>
      <c r="W143" s="41"/>
      <c r="X143" s="41"/>
      <c r="Y143" s="41"/>
      <c r="Z143" s="41"/>
    </row>
    <row r="144" spans="1:26" ht="12.75" customHeight="1">
      <c r="A144" s="51"/>
      <c r="B144" s="41"/>
      <c r="C144" s="41"/>
      <c r="D144" s="41"/>
      <c r="E144" s="41"/>
      <c r="F144" s="41"/>
      <c r="G144" s="41"/>
      <c r="H144" s="41"/>
      <c r="I144" s="41"/>
      <c r="J144" s="41"/>
      <c r="K144" s="41"/>
      <c r="L144" s="50"/>
      <c r="M144" s="41"/>
      <c r="N144" s="41"/>
      <c r="O144" s="41"/>
      <c r="P144" s="41"/>
      <c r="Q144" s="41"/>
      <c r="R144" s="41"/>
      <c r="S144" s="41"/>
      <c r="T144" s="41"/>
      <c r="U144" s="41"/>
      <c r="V144" s="41"/>
      <c r="W144" s="41"/>
      <c r="X144" s="41"/>
      <c r="Y144" s="41"/>
      <c r="Z144" s="41"/>
    </row>
    <row r="145" spans="1:26" ht="12.75" customHeight="1">
      <c r="A145" s="51"/>
      <c r="B145" s="41"/>
      <c r="C145" s="41"/>
      <c r="D145" s="41"/>
      <c r="E145" s="41"/>
      <c r="F145" s="41"/>
      <c r="G145" s="41"/>
      <c r="H145" s="41"/>
      <c r="I145" s="41"/>
      <c r="J145" s="41"/>
      <c r="K145" s="41"/>
      <c r="L145" s="50"/>
      <c r="M145" s="41"/>
      <c r="N145" s="41"/>
      <c r="O145" s="41"/>
      <c r="P145" s="41"/>
      <c r="Q145" s="41"/>
      <c r="R145" s="41"/>
      <c r="S145" s="41"/>
      <c r="T145" s="41"/>
      <c r="U145" s="41"/>
      <c r="V145" s="41"/>
      <c r="W145" s="41"/>
      <c r="X145" s="41"/>
      <c r="Y145" s="41"/>
      <c r="Z145" s="41"/>
    </row>
    <row r="146" spans="1:26" ht="12.75" customHeight="1">
      <c r="A146" s="51"/>
      <c r="B146" s="41"/>
      <c r="C146" s="41"/>
      <c r="D146" s="41"/>
      <c r="E146" s="41"/>
      <c r="F146" s="41"/>
      <c r="G146" s="41"/>
      <c r="H146" s="41"/>
      <c r="I146" s="41"/>
      <c r="J146" s="41"/>
      <c r="K146" s="41"/>
      <c r="L146" s="50"/>
      <c r="M146" s="41"/>
      <c r="N146" s="41"/>
      <c r="O146" s="41"/>
      <c r="P146" s="41"/>
      <c r="Q146" s="41"/>
      <c r="R146" s="41"/>
      <c r="S146" s="41"/>
      <c r="T146" s="41"/>
      <c r="U146" s="41"/>
      <c r="V146" s="41"/>
      <c r="W146" s="41"/>
      <c r="X146" s="41"/>
      <c r="Y146" s="41"/>
      <c r="Z146" s="41"/>
    </row>
    <row r="147" spans="1:26" ht="12.75" customHeight="1">
      <c r="A147" s="51"/>
      <c r="B147" s="41"/>
      <c r="C147" s="41"/>
      <c r="D147" s="41"/>
      <c r="E147" s="41"/>
      <c r="F147" s="41"/>
      <c r="G147" s="41"/>
      <c r="H147" s="41"/>
      <c r="I147" s="41"/>
      <c r="J147" s="41"/>
      <c r="K147" s="41"/>
      <c r="L147" s="50"/>
      <c r="M147" s="41"/>
      <c r="N147" s="41"/>
      <c r="O147" s="41"/>
      <c r="P147" s="41"/>
      <c r="Q147" s="41"/>
      <c r="R147" s="41"/>
      <c r="S147" s="41"/>
      <c r="T147" s="41"/>
      <c r="U147" s="41"/>
      <c r="V147" s="41"/>
      <c r="W147" s="41"/>
      <c r="X147" s="41"/>
      <c r="Y147" s="41"/>
      <c r="Z147" s="41"/>
    </row>
    <row r="148" spans="1:26" ht="12.75" customHeight="1">
      <c r="A148" s="51"/>
      <c r="B148" s="41"/>
      <c r="C148" s="41"/>
      <c r="D148" s="41"/>
      <c r="E148" s="41"/>
      <c r="F148" s="41"/>
      <c r="G148" s="41"/>
      <c r="H148" s="41"/>
      <c r="I148" s="41"/>
      <c r="J148" s="41"/>
      <c r="K148" s="41"/>
      <c r="L148" s="50"/>
      <c r="M148" s="41"/>
      <c r="N148" s="41"/>
      <c r="O148" s="41"/>
      <c r="P148" s="41"/>
      <c r="Q148" s="41"/>
      <c r="R148" s="41"/>
      <c r="S148" s="41"/>
      <c r="T148" s="41"/>
      <c r="U148" s="41"/>
      <c r="V148" s="41"/>
      <c r="W148" s="41"/>
      <c r="X148" s="41"/>
      <c r="Y148" s="41"/>
      <c r="Z148" s="41"/>
    </row>
    <row r="149" spans="1:26" ht="12.75" customHeight="1">
      <c r="A149" s="51"/>
      <c r="B149" s="41"/>
      <c r="C149" s="41"/>
      <c r="D149" s="41"/>
      <c r="E149" s="41"/>
      <c r="F149" s="41"/>
      <c r="G149" s="41"/>
      <c r="H149" s="41"/>
      <c r="I149" s="41"/>
      <c r="J149" s="41"/>
      <c r="K149" s="41"/>
      <c r="L149" s="50"/>
      <c r="M149" s="41"/>
      <c r="N149" s="41"/>
      <c r="O149" s="41"/>
      <c r="P149" s="41"/>
      <c r="Q149" s="41"/>
      <c r="R149" s="41"/>
      <c r="S149" s="41"/>
      <c r="T149" s="41"/>
      <c r="U149" s="41"/>
      <c r="V149" s="41"/>
      <c r="W149" s="41"/>
      <c r="X149" s="41"/>
      <c r="Y149" s="41"/>
      <c r="Z149" s="41"/>
    </row>
    <row r="150" spans="1:26" ht="12.75" customHeight="1">
      <c r="A150" s="51"/>
      <c r="B150" s="41"/>
      <c r="C150" s="41"/>
      <c r="D150" s="41"/>
      <c r="E150" s="41"/>
      <c r="F150" s="41"/>
      <c r="G150" s="41"/>
      <c r="H150" s="41"/>
      <c r="I150" s="41"/>
      <c r="J150" s="41"/>
      <c r="K150" s="41"/>
      <c r="L150" s="50"/>
      <c r="M150" s="41"/>
      <c r="N150" s="41"/>
      <c r="O150" s="41"/>
      <c r="P150" s="41"/>
      <c r="Q150" s="41"/>
      <c r="R150" s="41"/>
      <c r="S150" s="41"/>
      <c r="T150" s="41"/>
      <c r="U150" s="41"/>
      <c r="V150" s="41"/>
      <c r="W150" s="41"/>
      <c r="X150" s="41"/>
      <c r="Y150" s="41"/>
      <c r="Z150" s="41"/>
    </row>
    <row r="151" spans="1:26" ht="12.75" customHeight="1">
      <c r="A151" s="51"/>
      <c r="B151" s="41"/>
      <c r="C151" s="41"/>
      <c r="D151" s="41"/>
      <c r="E151" s="41"/>
      <c r="F151" s="41"/>
      <c r="G151" s="41"/>
      <c r="H151" s="41"/>
      <c r="I151" s="41"/>
      <c r="J151" s="41"/>
      <c r="K151" s="41"/>
      <c r="L151" s="50"/>
      <c r="M151" s="41"/>
      <c r="N151" s="41"/>
      <c r="O151" s="41"/>
      <c r="P151" s="41"/>
      <c r="Q151" s="41"/>
      <c r="R151" s="41"/>
      <c r="S151" s="41"/>
      <c r="T151" s="41"/>
      <c r="U151" s="41"/>
      <c r="V151" s="41"/>
      <c r="W151" s="41"/>
      <c r="X151" s="41"/>
      <c r="Y151" s="41"/>
      <c r="Z151" s="41"/>
    </row>
    <row r="152" spans="1:26" ht="12.75" customHeight="1">
      <c r="A152" s="51"/>
      <c r="B152" s="41"/>
      <c r="C152" s="41"/>
      <c r="D152" s="41"/>
      <c r="E152" s="41"/>
      <c r="F152" s="41"/>
      <c r="G152" s="41"/>
      <c r="H152" s="41"/>
      <c r="I152" s="41"/>
      <c r="J152" s="41"/>
      <c r="K152" s="41"/>
      <c r="L152" s="50"/>
      <c r="M152" s="41"/>
      <c r="N152" s="41"/>
      <c r="O152" s="41"/>
      <c r="P152" s="41"/>
      <c r="Q152" s="41"/>
      <c r="R152" s="41"/>
      <c r="S152" s="41"/>
      <c r="T152" s="41"/>
      <c r="U152" s="41"/>
      <c r="V152" s="41"/>
      <c r="W152" s="41"/>
      <c r="X152" s="41"/>
      <c r="Y152" s="41"/>
      <c r="Z152" s="41"/>
    </row>
    <row r="153" spans="1:26" ht="12.75" customHeight="1">
      <c r="A153" s="51"/>
      <c r="B153" s="41"/>
      <c r="C153" s="41"/>
      <c r="D153" s="41"/>
      <c r="E153" s="41"/>
      <c r="F153" s="41"/>
      <c r="G153" s="41"/>
      <c r="H153" s="41"/>
      <c r="I153" s="41"/>
      <c r="J153" s="41"/>
      <c r="K153" s="41"/>
      <c r="L153" s="50"/>
      <c r="M153" s="41"/>
      <c r="N153" s="41"/>
      <c r="O153" s="41"/>
      <c r="P153" s="41"/>
      <c r="Q153" s="41"/>
      <c r="R153" s="41"/>
      <c r="S153" s="41"/>
      <c r="T153" s="41"/>
      <c r="U153" s="41"/>
      <c r="V153" s="41"/>
      <c r="W153" s="41"/>
      <c r="X153" s="41"/>
      <c r="Y153" s="41"/>
      <c r="Z153" s="41"/>
    </row>
    <row r="154" spans="1:26" ht="12.75" customHeight="1">
      <c r="A154" s="51"/>
      <c r="B154" s="41"/>
      <c r="C154" s="41"/>
      <c r="D154" s="41"/>
      <c r="E154" s="41"/>
      <c r="F154" s="41"/>
      <c r="G154" s="41"/>
      <c r="H154" s="41"/>
      <c r="I154" s="41"/>
      <c r="J154" s="41"/>
      <c r="K154" s="41"/>
      <c r="L154" s="50"/>
      <c r="M154" s="41"/>
      <c r="N154" s="41"/>
      <c r="O154" s="41"/>
      <c r="P154" s="41"/>
      <c r="Q154" s="41"/>
      <c r="R154" s="41"/>
      <c r="S154" s="41"/>
      <c r="T154" s="41"/>
      <c r="U154" s="41"/>
      <c r="V154" s="41"/>
      <c r="W154" s="41"/>
      <c r="X154" s="41"/>
      <c r="Y154" s="41"/>
      <c r="Z154" s="41"/>
    </row>
    <row r="155" spans="1:26" ht="12.75" customHeight="1">
      <c r="A155" s="51"/>
      <c r="B155" s="41"/>
      <c r="C155" s="41"/>
      <c r="D155" s="41"/>
      <c r="E155" s="41"/>
      <c r="F155" s="41"/>
      <c r="G155" s="41"/>
      <c r="H155" s="41"/>
      <c r="I155" s="41"/>
      <c r="J155" s="41"/>
      <c r="K155" s="41"/>
      <c r="L155" s="50"/>
      <c r="M155" s="41"/>
      <c r="N155" s="41"/>
      <c r="O155" s="41"/>
      <c r="P155" s="41"/>
      <c r="Q155" s="41"/>
      <c r="R155" s="41"/>
      <c r="S155" s="41"/>
      <c r="T155" s="41"/>
      <c r="U155" s="41"/>
      <c r="V155" s="41"/>
      <c r="W155" s="41"/>
      <c r="X155" s="41"/>
      <c r="Y155" s="41"/>
      <c r="Z155" s="41"/>
    </row>
    <row r="156" spans="1:26" ht="12.75" customHeight="1">
      <c r="A156" s="51"/>
      <c r="B156" s="41"/>
      <c r="C156" s="41"/>
      <c r="D156" s="41"/>
      <c r="E156" s="41"/>
      <c r="F156" s="41"/>
      <c r="G156" s="41"/>
      <c r="H156" s="41"/>
      <c r="I156" s="41"/>
      <c r="J156" s="41"/>
      <c r="K156" s="41"/>
      <c r="L156" s="50"/>
      <c r="M156" s="41"/>
      <c r="N156" s="41"/>
      <c r="O156" s="41"/>
      <c r="P156" s="41"/>
      <c r="Q156" s="41"/>
      <c r="R156" s="41"/>
      <c r="S156" s="41"/>
      <c r="T156" s="41"/>
      <c r="U156" s="41"/>
      <c r="V156" s="41"/>
      <c r="W156" s="41"/>
      <c r="X156" s="41"/>
      <c r="Y156" s="41"/>
      <c r="Z156" s="41"/>
    </row>
    <row r="157" spans="1:26" ht="12.75" customHeight="1">
      <c r="A157" s="51"/>
      <c r="B157" s="41"/>
      <c r="C157" s="41"/>
      <c r="D157" s="41"/>
      <c r="E157" s="41"/>
      <c r="F157" s="41"/>
      <c r="G157" s="41"/>
      <c r="H157" s="41"/>
      <c r="I157" s="41"/>
      <c r="J157" s="41"/>
      <c r="K157" s="41"/>
      <c r="L157" s="50"/>
      <c r="M157" s="41"/>
      <c r="N157" s="41"/>
      <c r="O157" s="41"/>
      <c r="P157" s="41"/>
      <c r="Q157" s="41"/>
      <c r="R157" s="41"/>
      <c r="S157" s="41"/>
      <c r="T157" s="41"/>
      <c r="U157" s="41"/>
      <c r="V157" s="41"/>
      <c r="W157" s="41"/>
      <c r="X157" s="41"/>
      <c r="Y157" s="41"/>
      <c r="Z157" s="41"/>
    </row>
    <row r="158" spans="1:26" ht="12.75" customHeight="1">
      <c r="A158" s="51"/>
      <c r="B158" s="41"/>
      <c r="C158" s="41"/>
      <c r="D158" s="41"/>
      <c r="E158" s="41"/>
      <c r="F158" s="41"/>
      <c r="G158" s="41"/>
      <c r="H158" s="41"/>
      <c r="I158" s="41"/>
      <c r="J158" s="41"/>
      <c r="K158" s="41"/>
      <c r="L158" s="50"/>
      <c r="M158" s="41"/>
      <c r="N158" s="41"/>
      <c r="O158" s="41"/>
      <c r="P158" s="41"/>
      <c r="Q158" s="41"/>
      <c r="R158" s="41"/>
      <c r="S158" s="41"/>
      <c r="T158" s="41"/>
      <c r="U158" s="41"/>
      <c r="V158" s="41"/>
      <c r="W158" s="41"/>
      <c r="X158" s="41"/>
      <c r="Y158" s="41"/>
      <c r="Z158" s="41"/>
    </row>
    <row r="159" spans="1:26" ht="12.75" customHeight="1">
      <c r="A159" s="51"/>
      <c r="B159" s="41"/>
      <c r="C159" s="41"/>
      <c r="D159" s="41"/>
      <c r="E159" s="41"/>
      <c r="F159" s="41"/>
      <c r="G159" s="41"/>
      <c r="H159" s="41"/>
      <c r="I159" s="41"/>
      <c r="J159" s="41"/>
      <c r="K159" s="41"/>
      <c r="L159" s="50"/>
      <c r="M159" s="41"/>
      <c r="N159" s="41"/>
      <c r="O159" s="41"/>
      <c r="P159" s="41"/>
      <c r="Q159" s="41"/>
      <c r="R159" s="41"/>
      <c r="S159" s="41"/>
      <c r="T159" s="41"/>
      <c r="U159" s="41"/>
      <c r="V159" s="41"/>
      <c r="W159" s="41"/>
      <c r="X159" s="41"/>
      <c r="Y159" s="41"/>
      <c r="Z159" s="41"/>
    </row>
    <row r="160" spans="1:26" ht="12.75" customHeight="1">
      <c r="A160" s="51"/>
      <c r="B160" s="41"/>
      <c r="C160" s="41"/>
      <c r="D160" s="41"/>
      <c r="E160" s="41"/>
      <c r="F160" s="41"/>
      <c r="G160" s="41"/>
      <c r="H160" s="41"/>
      <c r="I160" s="41"/>
      <c r="J160" s="41"/>
      <c r="K160" s="41"/>
      <c r="L160" s="50"/>
      <c r="M160" s="41"/>
      <c r="N160" s="41"/>
      <c r="O160" s="41"/>
      <c r="P160" s="41"/>
      <c r="Q160" s="41"/>
      <c r="R160" s="41"/>
      <c r="S160" s="41"/>
      <c r="T160" s="41"/>
      <c r="U160" s="41"/>
      <c r="V160" s="41"/>
      <c r="W160" s="41"/>
      <c r="X160" s="41"/>
      <c r="Y160" s="41"/>
      <c r="Z160" s="41"/>
    </row>
    <row r="161" spans="1:26" ht="12.75" customHeight="1">
      <c r="A161" s="51"/>
      <c r="B161" s="41"/>
      <c r="C161" s="41"/>
      <c r="D161" s="41"/>
      <c r="E161" s="41"/>
      <c r="F161" s="41"/>
      <c r="G161" s="41"/>
      <c r="H161" s="41"/>
      <c r="I161" s="41"/>
      <c r="J161" s="41"/>
      <c r="K161" s="41"/>
      <c r="L161" s="50"/>
      <c r="M161" s="41"/>
      <c r="N161" s="41"/>
      <c r="O161" s="41"/>
      <c r="P161" s="41"/>
      <c r="Q161" s="41"/>
      <c r="R161" s="41"/>
      <c r="S161" s="41"/>
      <c r="T161" s="41"/>
      <c r="U161" s="41"/>
      <c r="V161" s="41"/>
      <c r="W161" s="41"/>
      <c r="X161" s="41"/>
      <c r="Y161" s="41"/>
      <c r="Z161" s="41"/>
    </row>
    <row r="162" spans="1:26" ht="12.75" customHeight="1">
      <c r="A162" s="51"/>
      <c r="B162" s="41"/>
      <c r="C162" s="41"/>
      <c r="D162" s="41"/>
      <c r="E162" s="41"/>
      <c r="F162" s="41"/>
      <c r="G162" s="41"/>
      <c r="H162" s="41"/>
      <c r="I162" s="41"/>
      <c r="J162" s="41"/>
      <c r="K162" s="41"/>
      <c r="L162" s="50"/>
      <c r="M162" s="41"/>
      <c r="N162" s="41"/>
      <c r="O162" s="41"/>
      <c r="P162" s="41"/>
      <c r="Q162" s="41"/>
      <c r="R162" s="41"/>
      <c r="S162" s="41"/>
      <c r="T162" s="41"/>
      <c r="U162" s="41"/>
      <c r="V162" s="41"/>
      <c r="W162" s="41"/>
      <c r="X162" s="41"/>
      <c r="Y162" s="41"/>
      <c r="Z162" s="41"/>
    </row>
    <row r="163" spans="1:26" ht="12.75" customHeight="1">
      <c r="A163" s="51"/>
      <c r="B163" s="41"/>
      <c r="C163" s="41"/>
      <c r="D163" s="41"/>
      <c r="E163" s="41"/>
      <c r="F163" s="41"/>
      <c r="G163" s="41"/>
      <c r="H163" s="41"/>
      <c r="I163" s="41"/>
      <c r="J163" s="41"/>
      <c r="K163" s="41"/>
      <c r="L163" s="50"/>
      <c r="M163" s="41"/>
      <c r="N163" s="41"/>
      <c r="O163" s="41"/>
      <c r="P163" s="41"/>
      <c r="Q163" s="41"/>
      <c r="R163" s="41"/>
      <c r="S163" s="41"/>
      <c r="T163" s="41"/>
      <c r="U163" s="41"/>
      <c r="V163" s="41"/>
      <c r="W163" s="41"/>
      <c r="X163" s="41"/>
      <c r="Y163" s="41"/>
      <c r="Z163" s="41"/>
    </row>
    <row r="164" spans="1:26" ht="12.75" customHeight="1">
      <c r="A164" s="51"/>
      <c r="B164" s="41"/>
      <c r="C164" s="41"/>
      <c r="D164" s="41"/>
      <c r="E164" s="41"/>
      <c r="F164" s="41"/>
      <c r="G164" s="41"/>
      <c r="H164" s="41"/>
      <c r="I164" s="41"/>
      <c r="J164" s="41"/>
      <c r="K164" s="41"/>
      <c r="L164" s="50"/>
      <c r="M164" s="41"/>
      <c r="N164" s="41"/>
      <c r="O164" s="41"/>
      <c r="P164" s="41"/>
      <c r="Q164" s="41"/>
      <c r="R164" s="41"/>
      <c r="S164" s="41"/>
      <c r="T164" s="41"/>
      <c r="U164" s="41"/>
      <c r="V164" s="41"/>
      <c r="W164" s="41"/>
      <c r="X164" s="41"/>
      <c r="Y164" s="41"/>
      <c r="Z164" s="41"/>
    </row>
    <row r="165" spans="1:26" ht="12.75" customHeight="1">
      <c r="A165" s="51"/>
      <c r="B165" s="41"/>
      <c r="C165" s="41"/>
      <c r="D165" s="41"/>
      <c r="E165" s="41"/>
      <c r="F165" s="41"/>
      <c r="G165" s="41"/>
      <c r="H165" s="41"/>
      <c r="I165" s="41"/>
      <c r="J165" s="41"/>
      <c r="K165" s="41"/>
      <c r="L165" s="50"/>
      <c r="M165" s="41"/>
      <c r="N165" s="41"/>
      <c r="O165" s="41"/>
      <c r="P165" s="41"/>
      <c r="Q165" s="41"/>
      <c r="R165" s="41"/>
      <c r="S165" s="41"/>
      <c r="T165" s="41"/>
      <c r="U165" s="41"/>
      <c r="V165" s="41"/>
      <c r="W165" s="41"/>
      <c r="X165" s="41"/>
      <c r="Y165" s="41"/>
      <c r="Z165" s="41"/>
    </row>
    <row r="166" spans="1:26" ht="12.75" customHeight="1">
      <c r="A166" s="51"/>
      <c r="B166" s="41"/>
      <c r="C166" s="41"/>
      <c r="D166" s="41"/>
      <c r="E166" s="41"/>
      <c r="F166" s="41"/>
      <c r="G166" s="41"/>
      <c r="H166" s="41"/>
      <c r="I166" s="41"/>
      <c r="J166" s="41"/>
      <c r="K166" s="41"/>
      <c r="L166" s="50"/>
      <c r="M166" s="41"/>
      <c r="N166" s="41"/>
      <c r="O166" s="41"/>
      <c r="P166" s="41"/>
      <c r="Q166" s="41"/>
      <c r="R166" s="41"/>
      <c r="S166" s="41"/>
      <c r="T166" s="41"/>
      <c r="U166" s="41"/>
      <c r="V166" s="41"/>
      <c r="W166" s="41"/>
      <c r="X166" s="41"/>
      <c r="Y166" s="41"/>
      <c r="Z166" s="41"/>
    </row>
    <row r="167" spans="1:26" ht="12.75" customHeight="1">
      <c r="A167" s="51"/>
      <c r="B167" s="41"/>
      <c r="C167" s="41"/>
      <c r="D167" s="41"/>
      <c r="E167" s="41"/>
      <c r="F167" s="41"/>
      <c r="G167" s="41"/>
      <c r="H167" s="41"/>
      <c r="I167" s="41"/>
      <c r="J167" s="41"/>
      <c r="K167" s="41"/>
      <c r="L167" s="50"/>
      <c r="M167" s="41"/>
      <c r="N167" s="41"/>
      <c r="O167" s="41"/>
      <c r="P167" s="41"/>
      <c r="Q167" s="41"/>
      <c r="R167" s="41"/>
      <c r="S167" s="41"/>
      <c r="T167" s="41"/>
      <c r="U167" s="41"/>
      <c r="V167" s="41"/>
      <c r="W167" s="41"/>
      <c r="X167" s="41"/>
      <c r="Y167" s="41"/>
      <c r="Z167" s="41"/>
    </row>
    <row r="168" spans="1:26" ht="12.75" customHeight="1">
      <c r="A168" s="51"/>
      <c r="B168" s="41"/>
      <c r="C168" s="41"/>
      <c r="D168" s="41"/>
      <c r="E168" s="41"/>
      <c r="F168" s="41"/>
      <c r="G168" s="41"/>
      <c r="H168" s="41"/>
      <c r="I168" s="41"/>
      <c r="J168" s="41"/>
      <c r="K168" s="41"/>
      <c r="L168" s="50"/>
      <c r="M168" s="41"/>
      <c r="N168" s="41"/>
      <c r="O168" s="41"/>
      <c r="P168" s="41"/>
      <c r="Q168" s="41"/>
      <c r="R168" s="41"/>
      <c r="S168" s="41"/>
      <c r="T168" s="41"/>
      <c r="U168" s="41"/>
      <c r="V168" s="41"/>
      <c r="W168" s="41"/>
      <c r="X168" s="41"/>
      <c r="Y168" s="41"/>
      <c r="Z168" s="41"/>
    </row>
    <row r="169" spans="1:26" ht="12.75" customHeight="1">
      <c r="A169" s="51"/>
      <c r="B169" s="41"/>
      <c r="C169" s="41"/>
      <c r="D169" s="41"/>
      <c r="E169" s="41"/>
      <c r="F169" s="41"/>
      <c r="G169" s="41"/>
      <c r="H169" s="41"/>
      <c r="I169" s="41"/>
      <c r="J169" s="41"/>
      <c r="K169" s="41"/>
      <c r="L169" s="50"/>
      <c r="M169" s="41"/>
      <c r="N169" s="41"/>
      <c r="O169" s="41"/>
      <c r="P169" s="41"/>
      <c r="Q169" s="41"/>
      <c r="R169" s="41"/>
      <c r="S169" s="41"/>
      <c r="T169" s="41"/>
      <c r="U169" s="41"/>
      <c r="V169" s="41"/>
      <c r="W169" s="41"/>
      <c r="X169" s="41"/>
      <c r="Y169" s="41"/>
      <c r="Z169" s="41"/>
    </row>
    <row r="170" spans="1:26" ht="12.75" customHeight="1">
      <c r="A170" s="51"/>
      <c r="B170" s="41"/>
      <c r="C170" s="41"/>
      <c r="D170" s="41"/>
      <c r="E170" s="41"/>
      <c r="F170" s="41"/>
      <c r="G170" s="41"/>
      <c r="H170" s="41"/>
      <c r="I170" s="41"/>
      <c r="J170" s="41"/>
      <c r="K170" s="41"/>
      <c r="L170" s="50"/>
      <c r="M170" s="41"/>
      <c r="N170" s="41"/>
      <c r="O170" s="41"/>
      <c r="P170" s="41"/>
      <c r="Q170" s="41"/>
      <c r="R170" s="41"/>
      <c r="S170" s="41"/>
      <c r="T170" s="41"/>
      <c r="U170" s="41"/>
      <c r="V170" s="41"/>
      <c r="W170" s="41"/>
      <c r="X170" s="41"/>
      <c r="Y170" s="41"/>
      <c r="Z170" s="41"/>
    </row>
    <row r="171" spans="1:26" ht="12.75" customHeight="1">
      <c r="A171" s="51"/>
      <c r="B171" s="41"/>
      <c r="C171" s="41"/>
      <c r="D171" s="41"/>
      <c r="E171" s="41"/>
      <c r="F171" s="41"/>
      <c r="G171" s="41"/>
      <c r="H171" s="41"/>
      <c r="I171" s="41"/>
      <c r="J171" s="41"/>
      <c r="K171" s="41"/>
      <c r="L171" s="50"/>
      <c r="M171" s="41"/>
      <c r="N171" s="41"/>
      <c r="O171" s="41"/>
      <c r="P171" s="41"/>
      <c r="Q171" s="41"/>
      <c r="R171" s="41"/>
      <c r="S171" s="41"/>
      <c r="T171" s="41"/>
      <c r="U171" s="41"/>
      <c r="V171" s="41"/>
      <c r="W171" s="41"/>
      <c r="X171" s="41"/>
      <c r="Y171" s="41"/>
      <c r="Z171" s="41"/>
    </row>
    <row r="172" spans="1:26" ht="12.75" customHeight="1">
      <c r="A172" s="51"/>
      <c r="B172" s="41"/>
      <c r="C172" s="41"/>
      <c r="D172" s="41"/>
      <c r="E172" s="41"/>
      <c r="F172" s="41"/>
      <c r="G172" s="41"/>
      <c r="H172" s="41"/>
      <c r="I172" s="41"/>
      <c r="J172" s="41"/>
      <c r="K172" s="41"/>
      <c r="L172" s="50"/>
      <c r="M172" s="41"/>
      <c r="N172" s="41"/>
      <c r="O172" s="41"/>
      <c r="P172" s="41"/>
      <c r="Q172" s="41"/>
      <c r="R172" s="41"/>
      <c r="S172" s="41"/>
      <c r="T172" s="41"/>
      <c r="U172" s="41"/>
      <c r="V172" s="41"/>
      <c r="W172" s="41"/>
      <c r="X172" s="41"/>
      <c r="Y172" s="41"/>
      <c r="Z172" s="41"/>
    </row>
    <row r="173" spans="1:26" ht="12.75" customHeight="1">
      <c r="A173" s="51"/>
      <c r="B173" s="41"/>
      <c r="C173" s="41"/>
      <c r="D173" s="41"/>
      <c r="E173" s="41"/>
      <c r="F173" s="41"/>
      <c r="G173" s="41"/>
      <c r="H173" s="41"/>
      <c r="I173" s="41"/>
      <c r="J173" s="41"/>
      <c r="K173" s="41"/>
      <c r="L173" s="50"/>
      <c r="M173" s="41"/>
      <c r="N173" s="41"/>
      <c r="O173" s="41"/>
      <c r="P173" s="41"/>
      <c r="Q173" s="41"/>
      <c r="R173" s="41"/>
      <c r="S173" s="41"/>
      <c r="T173" s="41"/>
      <c r="U173" s="41"/>
      <c r="V173" s="41"/>
      <c r="W173" s="41"/>
      <c r="X173" s="41"/>
      <c r="Y173" s="41"/>
      <c r="Z173" s="41"/>
    </row>
    <row r="174" spans="1:26" ht="12.75" customHeight="1">
      <c r="A174" s="51"/>
      <c r="B174" s="41"/>
      <c r="C174" s="41"/>
      <c r="D174" s="41"/>
      <c r="E174" s="41"/>
      <c r="F174" s="41"/>
      <c r="G174" s="41"/>
      <c r="H174" s="41"/>
      <c r="I174" s="41"/>
      <c r="J174" s="41"/>
      <c r="K174" s="41"/>
      <c r="L174" s="50"/>
      <c r="M174" s="41"/>
      <c r="N174" s="41"/>
      <c r="O174" s="41"/>
      <c r="P174" s="41"/>
      <c r="Q174" s="41"/>
      <c r="R174" s="41"/>
      <c r="S174" s="41"/>
      <c r="T174" s="41"/>
      <c r="U174" s="41"/>
      <c r="V174" s="41"/>
      <c r="W174" s="41"/>
      <c r="X174" s="41"/>
      <c r="Y174" s="41"/>
      <c r="Z174" s="41"/>
    </row>
    <row r="175" spans="1:26" ht="12.75" customHeight="1">
      <c r="A175" s="51"/>
      <c r="B175" s="41"/>
      <c r="C175" s="41"/>
      <c r="D175" s="41"/>
      <c r="E175" s="41"/>
      <c r="F175" s="41"/>
      <c r="G175" s="41"/>
      <c r="H175" s="41"/>
      <c r="I175" s="41"/>
      <c r="J175" s="41"/>
      <c r="K175" s="41"/>
      <c r="L175" s="50"/>
      <c r="M175" s="41"/>
      <c r="N175" s="41"/>
      <c r="O175" s="41"/>
      <c r="P175" s="41"/>
      <c r="Q175" s="41"/>
      <c r="R175" s="41"/>
      <c r="S175" s="41"/>
      <c r="T175" s="41"/>
      <c r="U175" s="41"/>
      <c r="V175" s="41"/>
      <c r="W175" s="41"/>
      <c r="X175" s="41"/>
      <c r="Y175" s="41"/>
      <c r="Z175" s="41"/>
    </row>
    <row r="176" spans="1:26" ht="12.75" customHeight="1">
      <c r="A176" s="51"/>
      <c r="B176" s="41"/>
      <c r="C176" s="41"/>
      <c r="D176" s="41"/>
      <c r="E176" s="41"/>
      <c r="F176" s="41"/>
      <c r="G176" s="41"/>
      <c r="H176" s="41"/>
      <c r="I176" s="41"/>
      <c r="J176" s="41"/>
      <c r="K176" s="41"/>
      <c r="L176" s="50"/>
      <c r="M176" s="41"/>
      <c r="N176" s="41"/>
      <c r="O176" s="41"/>
      <c r="P176" s="41"/>
      <c r="Q176" s="41"/>
      <c r="R176" s="41"/>
      <c r="S176" s="41"/>
      <c r="T176" s="41"/>
      <c r="U176" s="41"/>
      <c r="V176" s="41"/>
      <c r="W176" s="41"/>
      <c r="X176" s="41"/>
      <c r="Y176" s="41"/>
      <c r="Z176" s="41"/>
    </row>
    <row r="177" spans="1:26" ht="12.75" customHeight="1">
      <c r="A177" s="51"/>
      <c r="B177" s="41"/>
      <c r="C177" s="41"/>
      <c r="D177" s="41"/>
      <c r="E177" s="41"/>
      <c r="F177" s="41"/>
      <c r="G177" s="41"/>
      <c r="H177" s="41"/>
      <c r="I177" s="41"/>
      <c r="J177" s="41"/>
      <c r="K177" s="41"/>
      <c r="L177" s="50"/>
      <c r="M177" s="41"/>
      <c r="N177" s="41"/>
      <c r="O177" s="41"/>
      <c r="P177" s="41"/>
      <c r="Q177" s="41"/>
      <c r="R177" s="41"/>
      <c r="S177" s="41"/>
      <c r="T177" s="41"/>
      <c r="U177" s="41"/>
      <c r="V177" s="41"/>
      <c r="W177" s="41"/>
      <c r="X177" s="41"/>
      <c r="Y177" s="41"/>
      <c r="Z177" s="41"/>
    </row>
    <row r="178" spans="1:26" ht="12.75" customHeight="1">
      <c r="A178" s="51"/>
      <c r="B178" s="41"/>
      <c r="C178" s="41"/>
      <c r="D178" s="41"/>
      <c r="E178" s="41"/>
      <c r="F178" s="41"/>
      <c r="G178" s="41"/>
      <c r="H178" s="41"/>
      <c r="I178" s="41"/>
      <c r="J178" s="41"/>
      <c r="K178" s="41"/>
      <c r="L178" s="50"/>
      <c r="M178" s="41"/>
      <c r="N178" s="41"/>
      <c r="O178" s="41"/>
      <c r="P178" s="41"/>
      <c r="Q178" s="41"/>
      <c r="R178" s="41"/>
      <c r="S178" s="41"/>
      <c r="T178" s="41"/>
      <c r="U178" s="41"/>
      <c r="V178" s="41"/>
      <c r="W178" s="41"/>
      <c r="X178" s="41"/>
      <c r="Y178" s="41"/>
      <c r="Z178" s="41"/>
    </row>
    <row r="179" spans="1:26" ht="12.75" customHeight="1">
      <c r="A179" s="51"/>
      <c r="B179" s="41"/>
      <c r="C179" s="41"/>
      <c r="D179" s="41"/>
      <c r="E179" s="41"/>
      <c r="F179" s="41"/>
      <c r="G179" s="41"/>
      <c r="H179" s="41"/>
      <c r="I179" s="41"/>
      <c r="J179" s="41"/>
      <c r="K179" s="41"/>
      <c r="L179" s="50"/>
      <c r="M179" s="41"/>
      <c r="N179" s="41"/>
      <c r="O179" s="41"/>
      <c r="P179" s="41"/>
      <c r="Q179" s="41"/>
      <c r="R179" s="41"/>
      <c r="S179" s="41"/>
      <c r="T179" s="41"/>
      <c r="U179" s="41"/>
      <c r="V179" s="41"/>
      <c r="W179" s="41"/>
      <c r="X179" s="41"/>
      <c r="Y179" s="41"/>
      <c r="Z179" s="41"/>
    </row>
    <row r="180" spans="1:26" ht="12.75" customHeight="1">
      <c r="A180" s="51"/>
      <c r="B180" s="41"/>
      <c r="C180" s="41"/>
      <c r="D180" s="41"/>
      <c r="E180" s="41"/>
      <c r="F180" s="41"/>
      <c r="G180" s="41"/>
      <c r="H180" s="41"/>
      <c r="I180" s="41"/>
      <c r="J180" s="41"/>
      <c r="K180" s="41"/>
      <c r="L180" s="50"/>
      <c r="M180" s="41"/>
      <c r="N180" s="41"/>
      <c r="O180" s="41"/>
      <c r="P180" s="41"/>
      <c r="Q180" s="41"/>
      <c r="R180" s="41"/>
      <c r="S180" s="41"/>
      <c r="T180" s="41"/>
      <c r="U180" s="41"/>
      <c r="V180" s="41"/>
      <c r="W180" s="41"/>
      <c r="X180" s="41"/>
      <c r="Y180" s="41"/>
      <c r="Z180" s="41"/>
    </row>
    <row r="181" spans="1:26" ht="12.75" customHeight="1">
      <c r="A181" s="51"/>
      <c r="B181" s="41"/>
      <c r="C181" s="41"/>
      <c r="D181" s="41"/>
      <c r="E181" s="41"/>
      <c r="F181" s="41"/>
      <c r="G181" s="41"/>
      <c r="H181" s="41"/>
      <c r="I181" s="41"/>
      <c r="J181" s="41"/>
      <c r="K181" s="41"/>
      <c r="L181" s="50"/>
      <c r="M181" s="41"/>
      <c r="N181" s="41"/>
      <c r="O181" s="41"/>
      <c r="P181" s="41"/>
      <c r="Q181" s="41"/>
      <c r="R181" s="41"/>
      <c r="S181" s="41"/>
      <c r="T181" s="41"/>
      <c r="U181" s="41"/>
      <c r="V181" s="41"/>
      <c r="W181" s="41"/>
      <c r="X181" s="41"/>
      <c r="Y181" s="41"/>
      <c r="Z181" s="41"/>
    </row>
    <row r="182" spans="1:26" ht="12.75" customHeight="1">
      <c r="A182" s="51"/>
      <c r="B182" s="41"/>
      <c r="C182" s="41"/>
      <c r="D182" s="41"/>
      <c r="E182" s="41"/>
      <c r="F182" s="41"/>
      <c r="G182" s="41"/>
      <c r="H182" s="41"/>
      <c r="I182" s="41"/>
      <c r="J182" s="41"/>
      <c r="K182" s="41"/>
      <c r="L182" s="50"/>
      <c r="M182" s="41"/>
      <c r="N182" s="41"/>
      <c r="O182" s="41"/>
      <c r="P182" s="41"/>
      <c r="Q182" s="41"/>
      <c r="R182" s="41"/>
      <c r="S182" s="41"/>
      <c r="T182" s="41"/>
      <c r="U182" s="41"/>
      <c r="V182" s="41"/>
      <c r="W182" s="41"/>
      <c r="X182" s="41"/>
      <c r="Y182" s="41"/>
      <c r="Z182" s="41"/>
    </row>
    <row r="183" spans="1:26" ht="12.75" customHeight="1">
      <c r="A183" s="51"/>
      <c r="B183" s="41"/>
      <c r="C183" s="41"/>
      <c r="D183" s="41"/>
      <c r="E183" s="41"/>
      <c r="F183" s="41"/>
      <c r="G183" s="41"/>
      <c r="H183" s="41"/>
      <c r="I183" s="41"/>
      <c r="J183" s="41"/>
      <c r="K183" s="41"/>
      <c r="L183" s="50"/>
      <c r="M183" s="41"/>
      <c r="N183" s="41"/>
      <c r="O183" s="41"/>
      <c r="P183" s="41"/>
      <c r="Q183" s="41"/>
      <c r="R183" s="41"/>
      <c r="S183" s="41"/>
      <c r="T183" s="41"/>
      <c r="U183" s="41"/>
      <c r="V183" s="41"/>
      <c r="W183" s="41"/>
      <c r="X183" s="41"/>
      <c r="Y183" s="41"/>
      <c r="Z183" s="41"/>
    </row>
    <row r="184" spans="1:26" ht="12.75" customHeight="1">
      <c r="A184" s="51"/>
      <c r="B184" s="41"/>
      <c r="C184" s="41"/>
      <c r="D184" s="41"/>
      <c r="E184" s="41"/>
      <c r="F184" s="41"/>
      <c r="G184" s="41"/>
      <c r="H184" s="41"/>
      <c r="I184" s="41"/>
      <c r="J184" s="41"/>
      <c r="K184" s="41"/>
      <c r="L184" s="50"/>
      <c r="M184" s="41"/>
      <c r="N184" s="41"/>
      <c r="O184" s="41"/>
      <c r="P184" s="41"/>
      <c r="Q184" s="41"/>
      <c r="R184" s="41"/>
      <c r="S184" s="41"/>
      <c r="T184" s="41"/>
      <c r="U184" s="41"/>
      <c r="V184" s="41"/>
      <c r="W184" s="41"/>
      <c r="X184" s="41"/>
      <c r="Y184" s="41"/>
      <c r="Z184" s="41"/>
    </row>
    <row r="185" spans="1:26" ht="12.75" customHeight="1">
      <c r="A185" s="51"/>
      <c r="B185" s="41"/>
      <c r="C185" s="41"/>
      <c r="D185" s="41"/>
      <c r="E185" s="41"/>
      <c r="F185" s="41"/>
      <c r="G185" s="41"/>
      <c r="H185" s="41"/>
      <c r="I185" s="41"/>
      <c r="J185" s="41"/>
      <c r="K185" s="41"/>
      <c r="L185" s="50"/>
      <c r="M185" s="41"/>
      <c r="N185" s="41"/>
      <c r="O185" s="41"/>
      <c r="P185" s="41"/>
      <c r="Q185" s="41"/>
      <c r="R185" s="41"/>
      <c r="S185" s="41"/>
      <c r="T185" s="41"/>
      <c r="U185" s="41"/>
      <c r="V185" s="41"/>
      <c r="W185" s="41"/>
      <c r="X185" s="41"/>
      <c r="Y185" s="41"/>
      <c r="Z185" s="41"/>
    </row>
    <row r="186" spans="1:26" ht="12.75" customHeight="1">
      <c r="A186" s="51"/>
      <c r="B186" s="41"/>
      <c r="C186" s="41"/>
      <c r="D186" s="41"/>
      <c r="E186" s="41"/>
      <c r="F186" s="41"/>
      <c r="G186" s="41"/>
      <c r="H186" s="41"/>
      <c r="I186" s="41"/>
      <c r="J186" s="41"/>
      <c r="K186" s="41"/>
      <c r="L186" s="50"/>
      <c r="M186" s="41"/>
      <c r="N186" s="41"/>
      <c r="O186" s="41"/>
      <c r="P186" s="41"/>
      <c r="Q186" s="41"/>
      <c r="R186" s="41"/>
      <c r="S186" s="41"/>
      <c r="T186" s="41"/>
      <c r="U186" s="41"/>
      <c r="V186" s="41"/>
      <c r="W186" s="41"/>
      <c r="X186" s="41"/>
      <c r="Y186" s="41"/>
      <c r="Z186" s="41"/>
    </row>
    <row r="187" spans="1:26" ht="12.75" customHeight="1">
      <c r="A187" s="51"/>
      <c r="B187" s="41"/>
      <c r="C187" s="41"/>
      <c r="D187" s="41"/>
      <c r="E187" s="41"/>
      <c r="F187" s="41"/>
      <c r="G187" s="41"/>
      <c r="H187" s="41"/>
      <c r="I187" s="41"/>
      <c r="J187" s="41"/>
      <c r="K187" s="41"/>
      <c r="L187" s="50"/>
      <c r="M187" s="41"/>
      <c r="N187" s="41"/>
      <c r="O187" s="41"/>
      <c r="P187" s="41"/>
      <c r="Q187" s="41"/>
      <c r="R187" s="41"/>
      <c r="S187" s="41"/>
      <c r="T187" s="41"/>
      <c r="U187" s="41"/>
      <c r="V187" s="41"/>
      <c r="W187" s="41"/>
      <c r="X187" s="41"/>
      <c r="Y187" s="41"/>
      <c r="Z187" s="41"/>
    </row>
    <row r="188" spans="1:26" ht="12.75" customHeight="1">
      <c r="A188" s="51"/>
      <c r="B188" s="41"/>
      <c r="C188" s="41"/>
      <c r="D188" s="41"/>
      <c r="E188" s="41"/>
      <c r="F188" s="41"/>
      <c r="G188" s="41"/>
      <c r="H188" s="41"/>
      <c r="I188" s="41"/>
      <c r="J188" s="41"/>
      <c r="K188" s="41"/>
      <c r="L188" s="50"/>
      <c r="M188" s="41"/>
      <c r="N188" s="41"/>
      <c r="O188" s="41"/>
      <c r="P188" s="41"/>
      <c r="Q188" s="41"/>
      <c r="R188" s="41"/>
      <c r="S188" s="41"/>
      <c r="T188" s="41"/>
      <c r="U188" s="41"/>
      <c r="V188" s="41"/>
      <c r="W188" s="41"/>
      <c r="X188" s="41"/>
      <c r="Y188" s="41"/>
      <c r="Z188" s="41"/>
    </row>
    <row r="189" spans="1:26" ht="12.75" customHeight="1">
      <c r="A189" s="51"/>
      <c r="B189" s="41"/>
      <c r="C189" s="41"/>
      <c r="D189" s="41"/>
      <c r="E189" s="41"/>
      <c r="F189" s="41"/>
      <c r="G189" s="41"/>
      <c r="H189" s="41"/>
      <c r="I189" s="41"/>
      <c r="J189" s="41"/>
      <c r="K189" s="41"/>
      <c r="L189" s="50"/>
      <c r="M189" s="41"/>
      <c r="N189" s="41"/>
      <c r="O189" s="41"/>
      <c r="P189" s="41"/>
      <c r="Q189" s="41"/>
      <c r="R189" s="41"/>
      <c r="S189" s="41"/>
      <c r="T189" s="41"/>
      <c r="U189" s="41"/>
      <c r="V189" s="41"/>
      <c r="W189" s="41"/>
      <c r="X189" s="41"/>
      <c r="Y189" s="41"/>
      <c r="Z189" s="41"/>
    </row>
    <row r="190" spans="1:26" ht="12.75" customHeight="1">
      <c r="A190" s="51"/>
      <c r="B190" s="41"/>
      <c r="C190" s="41"/>
      <c r="D190" s="41"/>
      <c r="E190" s="41"/>
      <c r="F190" s="41"/>
      <c r="G190" s="41"/>
      <c r="H190" s="41"/>
      <c r="I190" s="41"/>
      <c r="J190" s="41"/>
      <c r="K190" s="41"/>
      <c r="L190" s="50"/>
      <c r="M190" s="41"/>
      <c r="N190" s="41"/>
      <c r="O190" s="41"/>
      <c r="P190" s="41"/>
      <c r="Q190" s="41"/>
      <c r="R190" s="41"/>
      <c r="S190" s="41"/>
      <c r="T190" s="41"/>
      <c r="U190" s="41"/>
      <c r="V190" s="41"/>
      <c r="W190" s="41"/>
      <c r="X190" s="41"/>
      <c r="Y190" s="41"/>
      <c r="Z190" s="41"/>
    </row>
    <row r="191" spans="1:26" ht="12.75" customHeight="1">
      <c r="A191" s="51"/>
      <c r="B191" s="41"/>
      <c r="C191" s="41"/>
      <c r="D191" s="41"/>
      <c r="E191" s="41"/>
      <c r="F191" s="41"/>
      <c r="G191" s="41"/>
      <c r="H191" s="41"/>
      <c r="I191" s="41"/>
      <c r="J191" s="41"/>
      <c r="K191" s="41"/>
      <c r="L191" s="50"/>
      <c r="M191" s="41"/>
      <c r="N191" s="41"/>
      <c r="O191" s="41"/>
      <c r="P191" s="41"/>
      <c r="Q191" s="41"/>
      <c r="R191" s="41"/>
      <c r="S191" s="41"/>
      <c r="T191" s="41"/>
      <c r="U191" s="41"/>
      <c r="V191" s="41"/>
      <c r="W191" s="41"/>
      <c r="X191" s="41"/>
      <c r="Y191" s="41"/>
      <c r="Z191" s="41"/>
    </row>
    <row r="192" spans="1:26" ht="12.75" customHeight="1">
      <c r="A192" s="51"/>
      <c r="B192" s="41"/>
      <c r="C192" s="41"/>
      <c r="D192" s="41"/>
      <c r="E192" s="41"/>
      <c r="F192" s="41"/>
      <c r="G192" s="41"/>
      <c r="H192" s="41"/>
      <c r="I192" s="41"/>
      <c r="J192" s="41"/>
      <c r="K192" s="41"/>
      <c r="L192" s="50"/>
      <c r="M192" s="41"/>
      <c r="N192" s="41"/>
      <c r="O192" s="41"/>
      <c r="P192" s="41"/>
      <c r="Q192" s="41"/>
      <c r="R192" s="41"/>
      <c r="S192" s="41"/>
      <c r="T192" s="41"/>
      <c r="U192" s="41"/>
      <c r="V192" s="41"/>
      <c r="W192" s="41"/>
      <c r="X192" s="41"/>
      <c r="Y192" s="41"/>
      <c r="Z192" s="41"/>
    </row>
    <row r="193" spans="1:26" ht="12.75" customHeight="1">
      <c r="A193" s="51"/>
      <c r="B193" s="41"/>
      <c r="C193" s="41"/>
      <c r="D193" s="41"/>
      <c r="E193" s="41"/>
      <c r="F193" s="41"/>
      <c r="G193" s="41"/>
      <c r="H193" s="41"/>
      <c r="I193" s="41"/>
      <c r="J193" s="41"/>
      <c r="K193" s="41"/>
      <c r="L193" s="50"/>
      <c r="M193" s="41"/>
      <c r="N193" s="41"/>
      <c r="O193" s="41"/>
      <c r="P193" s="41"/>
      <c r="Q193" s="41"/>
      <c r="R193" s="41"/>
      <c r="S193" s="41"/>
      <c r="T193" s="41"/>
      <c r="U193" s="41"/>
      <c r="V193" s="41"/>
      <c r="W193" s="41"/>
      <c r="X193" s="41"/>
      <c r="Y193" s="41"/>
      <c r="Z193" s="41"/>
    </row>
    <row r="194" spans="1:26" ht="12.75" customHeight="1">
      <c r="A194" s="51"/>
      <c r="B194" s="41"/>
      <c r="C194" s="41"/>
      <c r="D194" s="41"/>
      <c r="E194" s="41"/>
      <c r="F194" s="41"/>
      <c r="G194" s="41"/>
      <c r="H194" s="41"/>
      <c r="I194" s="41"/>
      <c r="J194" s="41"/>
      <c r="K194" s="41"/>
      <c r="L194" s="50"/>
      <c r="M194" s="41"/>
      <c r="N194" s="41"/>
      <c r="O194" s="41"/>
      <c r="P194" s="41"/>
      <c r="Q194" s="41"/>
      <c r="R194" s="41"/>
      <c r="S194" s="41"/>
      <c r="T194" s="41"/>
      <c r="U194" s="41"/>
      <c r="V194" s="41"/>
      <c r="W194" s="41"/>
      <c r="X194" s="41"/>
      <c r="Y194" s="41"/>
      <c r="Z194" s="41"/>
    </row>
    <row r="195" spans="1:26" ht="12.75" customHeight="1">
      <c r="A195" s="51"/>
      <c r="B195" s="41"/>
      <c r="C195" s="41"/>
      <c r="D195" s="41"/>
      <c r="E195" s="41"/>
      <c r="F195" s="41"/>
      <c r="G195" s="41"/>
      <c r="H195" s="41"/>
      <c r="I195" s="41"/>
      <c r="J195" s="41"/>
      <c r="K195" s="41"/>
      <c r="L195" s="50"/>
      <c r="M195" s="41"/>
      <c r="N195" s="41"/>
      <c r="O195" s="41"/>
      <c r="P195" s="41"/>
      <c r="Q195" s="41"/>
      <c r="R195" s="41"/>
      <c r="S195" s="41"/>
      <c r="T195" s="41"/>
      <c r="U195" s="41"/>
      <c r="V195" s="41"/>
      <c r="W195" s="41"/>
      <c r="X195" s="41"/>
      <c r="Y195" s="41"/>
      <c r="Z195" s="41"/>
    </row>
    <row r="196" spans="1:26" ht="12.75" customHeight="1">
      <c r="A196" s="51"/>
      <c r="B196" s="41"/>
      <c r="C196" s="41"/>
      <c r="D196" s="41"/>
      <c r="E196" s="41"/>
      <c r="F196" s="41"/>
      <c r="G196" s="41"/>
      <c r="H196" s="41"/>
      <c r="I196" s="41"/>
      <c r="J196" s="41"/>
      <c r="K196" s="41"/>
      <c r="L196" s="50"/>
      <c r="M196" s="41"/>
      <c r="N196" s="41"/>
      <c r="O196" s="41"/>
      <c r="P196" s="41"/>
      <c r="Q196" s="41"/>
      <c r="R196" s="41"/>
      <c r="S196" s="41"/>
      <c r="T196" s="41"/>
      <c r="U196" s="41"/>
      <c r="V196" s="41"/>
      <c r="W196" s="41"/>
      <c r="X196" s="41"/>
      <c r="Y196" s="41"/>
      <c r="Z196" s="41"/>
    </row>
    <row r="197" spans="1:26" ht="12.75" customHeight="1">
      <c r="A197" s="51"/>
      <c r="B197" s="41"/>
      <c r="C197" s="41"/>
      <c r="D197" s="41"/>
      <c r="E197" s="41"/>
      <c r="F197" s="41"/>
      <c r="G197" s="41"/>
      <c r="H197" s="41"/>
      <c r="I197" s="41"/>
      <c r="J197" s="41"/>
      <c r="K197" s="41"/>
      <c r="L197" s="50"/>
      <c r="M197" s="41"/>
      <c r="N197" s="41"/>
      <c r="O197" s="41"/>
      <c r="P197" s="41"/>
      <c r="Q197" s="41"/>
      <c r="R197" s="41"/>
      <c r="S197" s="41"/>
      <c r="T197" s="41"/>
      <c r="U197" s="41"/>
      <c r="V197" s="41"/>
      <c r="W197" s="41"/>
      <c r="X197" s="41"/>
      <c r="Y197" s="41"/>
      <c r="Z197" s="41"/>
    </row>
    <row r="198" spans="1:26" ht="12.75" customHeight="1">
      <c r="A198" s="51"/>
      <c r="B198" s="41"/>
      <c r="C198" s="41"/>
      <c r="D198" s="41"/>
      <c r="E198" s="41"/>
      <c r="F198" s="41"/>
      <c r="G198" s="41"/>
      <c r="H198" s="41"/>
      <c r="I198" s="41"/>
      <c r="J198" s="41"/>
      <c r="K198" s="41"/>
      <c r="L198" s="50"/>
      <c r="M198" s="41"/>
      <c r="N198" s="41"/>
      <c r="O198" s="41"/>
      <c r="P198" s="41"/>
      <c r="Q198" s="41"/>
      <c r="R198" s="41"/>
      <c r="S198" s="41"/>
      <c r="T198" s="41"/>
      <c r="U198" s="41"/>
      <c r="V198" s="41"/>
      <c r="W198" s="41"/>
      <c r="X198" s="41"/>
      <c r="Y198" s="41"/>
      <c r="Z198" s="41"/>
    </row>
    <row r="199" spans="1:26" ht="12.75" customHeight="1">
      <c r="A199" s="51"/>
      <c r="B199" s="41"/>
      <c r="C199" s="41"/>
      <c r="D199" s="41"/>
      <c r="E199" s="41"/>
      <c r="F199" s="41"/>
      <c r="G199" s="41"/>
      <c r="H199" s="41"/>
      <c r="I199" s="41"/>
      <c r="J199" s="41"/>
      <c r="K199" s="41"/>
      <c r="L199" s="50"/>
      <c r="M199" s="41"/>
      <c r="N199" s="41"/>
      <c r="O199" s="41"/>
      <c r="P199" s="41"/>
      <c r="Q199" s="41"/>
      <c r="R199" s="41"/>
      <c r="S199" s="41"/>
      <c r="T199" s="41"/>
      <c r="U199" s="41"/>
      <c r="V199" s="41"/>
      <c r="W199" s="41"/>
      <c r="X199" s="41"/>
      <c r="Y199" s="41"/>
      <c r="Z199" s="41"/>
    </row>
    <row r="200" spans="1:26" ht="12.75" customHeight="1">
      <c r="A200" s="51"/>
      <c r="B200" s="41"/>
      <c r="C200" s="41"/>
      <c r="D200" s="41"/>
      <c r="E200" s="41"/>
      <c r="F200" s="41"/>
      <c r="G200" s="41"/>
      <c r="H200" s="41"/>
      <c r="I200" s="41"/>
      <c r="J200" s="41"/>
      <c r="K200" s="41"/>
      <c r="L200" s="50"/>
      <c r="M200" s="41"/>
      <c r="N200" s="41"/>
      <c r="O200" s="41"/>
      <c r="P200" s="41"/>
      <c r="Q200" s="41"/>
      <c r="R200" s="41"/>
      <c r="S200" s="41"/>
      <c r="T200" s="41"/>
      <c r="U200" s="41"/>
      <c r="V200" s="41"/>
      <c r="W200" s="41"/>
      <c r="X200" s="41"/>
      <c r="Y200" s="41"/>
      <c r="Z200" s="41"/>
    </row>
    <row r="201" spans="1:26" ht="12.75" customHeight="1">
      <c r="A201" s="51"/>
      <c r="B201" s="41"/>
      <c r="C201" s="41"/>
      <c r="D201" s="41"/>
      <c r="E201" s="41"/>
      <c r="F201" s="41"/>
      <c r="G201" s="41"/>
      <c r="H201" s="41"/>
      <c r="I201" s="41"/>
      <c r="J201" s="41"/>
      <c r="K201" s="41"/>
      <c r="L201" s="50"/>
      <c r="M201" s="41"/>
      <c r="N201" s="41"/>
      <c r="O201" s="41"/>
      <c r="P201" s="41"/>
      <c r="Q201" s="41"/>
      <c r="R201" s="41"/>
      <c r="S201" s="41"/>
      <c r="T201" s="41"/>
      <c r="U201" s="41"/>
      <c r="V201" s="41"/>
      <c r="W201" s="41"/>
      <c r="X201" s="41"/>
      <c r="Y201" s="41"/>
      <c r="Z201" s="41"/>
    </row>
    <row r="202" spans="1:26" ht="12.75" customHeight="1">
      <c r="A202" s="51"/>
      <c r="B202" s="41"/>
      <c r="C202" s="41"/>
      <c r="D202" s="41"/>
      <c r="E202" s="41"/>
      <c r="F202" s="41"/>
      <c r="G202" s="41"/>
      <c r="H202" s="41"/>
      <c r="I202" s="41"/>
      <c r="J202" s="41"/>
      <c r="K202" s="41"/>
      <c r="L202" s="50"/>
      <c r="M202" s="41"/>
      <c r="N202" s="41"/>
      <c r="O202" s="41"/>
      <c r="P202" s="41"/>
      <c r="Q202" s="41"/>
      <c r="R202" s="41"/>
      <c r="S202" s="41"/>
      <c r="T202" s="41"/>
      <c r="U202" s="41"/>
      <c r="V202" s="41"/>
      <c r="W202" s="41"/>
      <c r="X202" s="41"/>
      <c r="Y202" s="41"/>
      <c r="Z202" s="41"/>
    </row>
    <row r="203" spans="1:26" ht="12.75" customHeight="1">
      <c r="A203" s="51"/>
      <c r="B203" s="41"/>
      <c r="C203" s="41"/>
      <c r="D203" s="41"/>
      <c r="E203" s="41"/>
      <c r="F203" s="41"/>
      <c r="G203" s="41"/>
      <c r="H203" s="41"/>
      <c r="I203" s="41"/>
      <c r="J203" s="41"/>
      <c r="K203" s="41"/>
      <c r="L203" s="50"/>
      <c r="M203" s="41"/>
      <c r="N203" s="41"/>
      <c r="O203" s="41"/>
      <c r="P203" s="41"/>
      <c r="Q203" s="41"/>
      <c r="R203" s="41"/>
      <c r="S203" s="41"/>
      <c r="T203" s="41"/>
      <c r="U203" s="41"/>
      <c r="V203" s="41"/>
      <c r="W203" s="41"/>
      <c r="X203" s="41"/>
      <c r="Y203" s="41"/>
      <c r="Z203" s="41"/>
    </row>
    <row r="204" spans="1:26" ht="12.75" customHeight="1">
      <c r="A204" s="51"/>
      <c r="B204" s="41"/>
      <c r="C204" s="41"/>
      <c r="D204" s="41"/>
      <c r="E204" s="41"/>
      <c r="F204" s="41"/>
      <c r="G204" s="41"/>
      <c r="H204" s="41"/>
      <c r="I204" s="41"/>
      <c r="J204" s="41"/>
      <c r="K204" s="41"/>
      <c r="L204" s="50"/>
      <c r="M204" s="41"/>
      <c r="N204" s="41"/>
      <c r="O204" s="41"/>
      <c r="P204" s="41"/>
      <c r="Q204" s="41"/>
      <c r="R204" s="41"/>
      <c r="S204" s="41"/>
      <c r="T204" s="41"/>
      <c r="U204" s="41"/>
      <c r="V204" s="41"/>
      <c r="W204" s="41"/>
      <c r="X204" s="41"/>
      <c r="Y204" s="41"/>
      <c r="Z204" s="41"/>
    </row>
    <row r="205" spans="1:26" ht="12.75" customHeight="1">
      <c r="A205" s="51"/>
      <c r="B205" s="41"/>
      <c r="C205" s="41"/>
      <c r="D205" s="41"/>
      <c r="E205" s="41"/>
      <c r="F205" s="41"/>
      <c r="G205" s="41"/>
      <c r="H205" s="41"/>
      <c r="I205" s="41"/>
      <c r="J205" s="41"/>
      <c r="K205" s="41"/>
      <c r="L205" s="50"/>
      <c r="M205" s="41"/>
      <c r="N205" s="41"/>
      <c r="O205" s="41"/>
      <c r="P205" s="41"/>
      <c r="Q205" s="41"/>
      <c r="R205" s="41"/>
      <c r="S205" s="41"/>
      <c r="T205" s="41"/>
      <c r="U205" s="41"/>
      <c r="V205" s="41"/>
      <c r="W205" s="41"/>
      <c r="X205" s="41"/>
      <c r="Y205" s="41"/>
      <c r="Z205" s="41"/>
    </row>
    <row r="206" spans="1:26" ht="12.75" customHeight="1">
      <c r="A206" s="51"/>
      <c r="B206" s="41"/>
      <c r="C206" s="41"/>
      <c r="D206" s="41"/>
      <c r="E206" s="41"/>
      <c r="F206" s="41"/>
      <c r="G206" s="41"/>
      <c r="H206" s="41"/>
      <c r="I206" s="41"/>
      <c r="J206" s="41"/>
      <c r="K206" s="41"/>
      <c r="L206" s="50"/>
      <c r="M206" s="41"/>
      <c r="N206" s="41"/>
      <c r="O206" s="41"/>
      <c r="P206" s="41"/>
      <c r="Q206" s="41"/>
      <c r="R206" s="41"/>
      <c r="S206" s="41"/>
      <c r="T206" s="41"/>
      <c r="U206" s="41"/>
      <c r="V206" s="41"/>
      <c r="W206" s="41"/>
      <c r="X206" s="41"/>
      <c r="Y206" s="41"/>
      <c r="Z206" s="41"/>
    </row>
    <row r="207" spans="1:26" ht="12.75" customHeight="1">
      <c r="A207" s="51"/>
      <c r="B207" s="41"/>
      <c r="C207" s="41"/>
      <c r="D207" s="41"/>
      <c r="E207" s="41"/>
      <c r="F207" s="41"/>
      <c r="G207" s="41"/>
      <c r="H207" s="41"/>
      <c r="I207" s="41"/>
      <c r="J207" s="41"/>
      <c r="K207" s="41"/>
      <c r="L207" s="50"/>
      <c r="M207" s="41"/>
      <c r="N207" s="41"/>
      <c r="O207" s="41"/>
      <c r="P207" s="41"/>
      <c r="Q207" s="41"/>
      <c r="R207" s="41"/>
      <c r="S207" s="41"/>
      <c r="T207" s="41"/>
      <c r="U207" s="41"/>
      <c r="V207" s="41"/>
      <c r="W207" s="41"/>
      <c r="X207" s="41"/>
      <c r="Y207" s="41"/>
      <c r="Z207" s="41"/>
    </row>
    <row r="208" spans="1:26" ht="12.75" customHeight="1">
      <c r="A208" s="51"/>
      <c r="B208" s="41"/>
      <c r="C208" s="41"/>
      <c r="D208" s="41"/>
      <c r="E208" s="41"/>
      <c r="F208" s="41"/>
      <c r="G208" s="41"/>
      <c r="H208" s="41"/>
      <c r="I208" s="41"/>
      <c r="J208" s="41"/>
      <c r="K208" s="41"/>
      <c r="L208" s="50"/>
      <c r="M208" s="41"/>
      <c r="N208" s="41"/>
      <c r="O208" s="41"/>
      <c r="P208" s="41"/>
      <c r="Q208" s="41"/>
      <c r="R208" s="41"/>
      <c r="S208" s="41"/>
      <c r="T208" s="41"/>
      <c r="U208" s="41"/>
      <c r="V208" s="41"/>
      <c r="W208" s="41"/>
      <c r="X208" s="41"/>
      <c r="Y208" s="41"/>
      <c r="Z208" s="41"/>
    </row>
    <row r="209" spans="1:26" ht="12.75" customHeight="1">
      <c r="A209" s="51"/>
      <c r="B209" s="41"/>
      <c r="C209" s="41"/>
      <c r="D209" s="41"/>
      <c r="E209" s="41"/>
      <c r="F209" s="41"/>
      <c r="G209" s="41"/>
      <c r="H209" s="41"/>
      <c r="I209" s="41"/>
      <c r="J209" s="41"/>
      <c r="K209" s="41"/>
      <c r="L209" s="50"/>
      <c r="M209" s="41"/>
      <c r="N209" s="41"/>
      <c r="O209" s="41"/>
      <c r="P209" s="41"/>
      <c r="Q209" s="41"/>
      <c r="R209" s="41"/>
      <c r="S209" s="41"/>
      <c r="T209" s="41"/>
      <c r="U209" s="41"/>
      <c r="V209" s="41"/>
      <c r="W209" s="41"/>
      <c r="X209" s="41"/>
      <c r="Y209" s="41"/>
      <c r="Z209" s="41"/>
    </row>
    <row r="210" spans="1:26" ht="12.75" customHeight="1">
      <c r="A210" s="51"/>
      <c r="B210" s="41"/>
      <c r="C210" s="41"/>
      <c r="D210" s="41"/>
      <c r="E210" s="41"/>
      <c r="F210" s="41"/>
      <c r="G210" s="41"/>
      <c r="H210" s="41"/>
      <c r="I210" s="41"/>
      <c r="J210" s="41"/>
      <c r="K210" s="41"/>
      <c r="L210" s="50"/>
      <c r="M210" s="41"/>
      <c r="N210" s="41"/>
      <c r="O210" s="41"/>
      <c r="P210" s="41"/>
      <c r="Q210" s="41"/>
      <c r="R210" s="41"/>
      <c r="S210" s="41"/>
      <c r="T210" s="41"/>
      <c r="U210" s="41"/>
      <c r="V210" s="41"/>
      <c r="W210" s="41"/>
      <c r="X210" s="41"/>
      <c r="Y210" s="41"/>
      <c r="Z210" s="41"/>
    </row>
    <row r="211" spans="1:26" ht="12.75" customHeight="1">
      <c r="A211" s="51"/>
      <c r="B211" s="41"/>
      <c r="C211" s="41"/>
      <c r="D211" s="41"/>
      <c r="E211" s="41"/>
      <c r="F211" s="41"/>
      <c r="G211" s="41"/>
      <c r="H211" s="41"/>
      <c r="I211" s="41"/>
      <c r="J211" s="41"/>
      <c r="K211" s="41"/>
      <c r="L211" s="50"/>
      <c r="M211" s="41"/>
      <c r="N211" s="41"/>
      <c r="O211" s="41"/>
      <c r="P211" s="41"/>
      <c r="Q211" s="41"/>
      <c r="R211" s="41"/>
      <c r="S211" s="41"/>
      <c r="T211" s="41"/>
      <c r="U211" s="41"/>
      <c r="V211" s="41"/>
      <c r="W211" s="41"/>
      <c r="X211" s="41"/>
      <c r="Y211" s="41"/>
      <c r="Z211" s="41"/>
    </row>
    <row r="212" spans="1:26" ht="12.75" customHeight="1">
      <c r="A212" s="51"/>
      <c r="B212" s="41"/>
      <c r="C212" s="41"/>
      <c r="D212" s="41"/>
      <c r="E212" s="41"/>
      <c r="F212" s="41"/>
      <c r="G212" s="41"/>
      <c r="H212" s="41"/>
      <c r="I212" s="41"/>
      <c r="J212" s="41"/>
      <c r="K212" s="41"/>
      <c r="L212" s="50"/>
      <c r="M212" s="41"/>
      <c r="N212" s="41"/>
      <c r="O212" s="41"/>
      <c r="P212" s="41"/>
      <c r="Q212" s="41"/>
      <c r="R212" s="41"/>
      <c r="S212" s="41"/>
      <c r="T212" s="41"/>
      <c r="U212" s="41"/>
      <c r="V212" s="41"/>
      <c r="W212" s="41"/>
      <c r="X212" s="41"/>
      <c r="Y212" s="41"/>
      <c r="Z212" s="41"/>
    </row>
    <row r="213" spans="1:26" ht="12.75" customHeight="1">
      <c r="A213" s="51"/>
      <c r="B213" s="41"/>
      <c r="C213" s="41"/>
      <c r="D213" s="41"/>
      <c r="E213" s="41"/>
      <c r="F213" s="41"/>
      <c r="G213" s="41"/>
      <c r="H213" s="41"/>
      <c r="I213" s="41"/>
      <c r="J213" s="41"/>
      <c r="K213" s="41"/>
      <c r="L213" s="50"/>
      <c r="M213" s="41"/>
      <c r="N213" s="41"/>
      <c r="O213" s="41"/>
      <c r="P213" s="41"/>
      <c r="Q213" s="41"/>
      <c r="R213" s="41"/>
      <c r="S213" s="41"/>
      <c r="T213" s="41"/>
      <c r="U213" s="41"/>
      <c r="V213" s="41"/>
      <c r="W213" s="41"/>
      <c r="X213" s="41"/>
      <c r="Y213" s="41"/>
      <c r="Z213" s="41"/>
    </row>
    <row r="214" spans="1:26" ht="12.75" customHeight="1">
      <c r="A214" s="51"/>
      <c r="B214" s="41"/>
      <c r="C214" s="41"/>
      <c r="D214" s="41"/>
      <c r="E214" s="41"/>
      <c r="F214" s="41"/>
      <c r="G214" s="41"/>
      <c r="H214" s="41"/>
      <c r="I214" s="41"/>
      <c r="J214" s="41"/>
      <c r="K214" s="41"/>
      <c r="L214" s="50"/>
      <c r="M214" s="41"/>
      <c r="N214" s="41"/>
      <c r="O214" s="41"/>
      <c r="P214" s="41"/>
      <c r="Q214" s="41"/>
      <c r="R214" s="41"/>
      <c r="S214" s="41"/>
      <c r="T214" s="41"/>
      <c r="U214" s="41"/>
      <c r="V214" s="41"/>
      <c r="W214" s="41"/>
      <c r="X214" s="41"/>
      <c r="Y214" s="41"/>
      <c r="Z214" s="41"/>
    </row>
    <row r="215" spans="1:26" ht="12.75" customHeight="1">
      <c r="A215" s="51"/>
      <c r="B215" s="41"/>
      <c r="C215" s="41"/>
      <c r="D215" s="41"/>
      <c r="E215" s="41"/>
      <c r="F215" s="41"/>
      <c r="G215" s="41"/>
      <c r="H215" s="41"/>
      <c r="I215" s="41"/>
      <c r="J215" s="41"/>
      <c r="K215" s="41"/>
      <c r="L215" s="50"/>
      <c r="M215" s="41"/>
      <c r="N215" s="41"/>
      <c r="O215" s="41"/>
      <c r="P215" s="41"/>
      <c r="Q215" s="41"/>
      <c r="R215" s="41"/>
      <c r="S215" s="41"/>
      <c r="T215" s="41"/>
      <c r="U215" s="41"/>
      <c r="V215" s="41"/>
      <c r="W215" s="41"/>
      <c r="X215" s="41"/>
      <c r="Y215" s="41"/>
      <c r="Z215" s="41"/>
    </row>
    <row r="216" spans="1:26" ht="12.75" customHeight="1">
      <c r="A216" s="51"/>
      <c r="B216" s="41"/>
      <c r="C216" s="41"/>
      <c r="D216" s="41"/>
      <c r="E216" s="41"/>
      <c r="F216" s="41"/>
      <c r="G216" s="41"/>
      <c r="H216" s="41"/>
      <c r="I216" s="41"/>
      <c r="J216" s="41"/>
      <c r="K216" s="41"/>
      <c r="L216" s="50"/>
      <c r="M216" s="41"/>
      <c r="N216" s="41"/>
      <c r="O216" s="41"/>
      <c r="P216" s="41"/>
      <c r="Q216" s="41"/>
      <c r="R216" s="41"/>
      <c r="S216" s="41"/>
      <c r="T216" s="41"/>
      <c r="U216" s="41"/>
      <c r="V216" s="41"/>
      <c r="W216" s="41"/>
      <c r="X216" s="41"/>
      <c r="Y216" s="41"/>
      <c r="Z216" s="41"/>
    </row>
    <row r="217" spans="1:26" ht="12.75" customHeight="1">
      <c r="A217" s="51"/>
      <c r="B217" s="41"/>
      <c r="C217" s="41"/>
      <c r="D217" s="41"/>
      <c r="E217" s="41"/>
      <c r="F217" s="41"/>
      <c r="G217" s="41"/>
      <c r="H217" s="41"/>
      <c r="I217" s="41"/>
      <c r="J217" s="41"/>
      <c r="K217" s="41"/>
      <c r="L217" s="50"/>
      <c r="M217" s="41"/>
      <c r="N217" s="41"/>
      <c r="O217" s="41"/>
      <c r="P217" s="41"/>
      <c r="Q217" s="41"/>
      <c r="R217" s="41"/>
      <c r="S217" s="41"/>
      <c r="T217" s="41"/>
      <c r="U217" s="41"/>
      <c r="V217" s="41"/>
      <c r="W217" s="41"/>
      <c r="X217" s="41"/>
      <c r="Y217" s="41"/>
      <c r="Z217" s="41"/>
    </row>
    <row r="218" spans="1:26" ht="12.75" customHeight="1">
      <c r="A218" s="51"/>
      <c r="B218" s="41"/>
      <c r="C218" s="41"/>
      <c r="D218" s="41"/>
      <c r="E218" s="41"/>
      <c r="F218" s="41"/>
      <c r="G218" s="41"/>
      <c r="H218" s="41"/>
      <c r="I218" s="41"/>
      <c r="J218" s="41"/>
      <c r="K218" s="41"/>
      <c r="L218" s="50"/>
      <c r="M218" s="41"/>
      <c r="N218" s="41"/>
      <c r="O218" s="41"/>
      <c r="P218" s="41"/>
      <c r="Q218" s="41"/>
      <c r="R218" s="41"/>
      <c r="S218" s="41"/>
      <c r="T218" s="41"/>
      <c r="U218" s="41"/>
      <c r="V218" s="41"/>
      <c r="W218" s="41"/>
      <c r="X218" s="41"/>
      <c r="Y218" s="41"/>
      <c r="Z218" s="41"/>
    </row>
    <row r="219" spans="1:26" ht="12.75" customHeight="1">
      <c r="A219" s="51"/>
      <c r="B219" s="41"/>
      <c r="C219" s="41"/>
      <c r="D219" s="41"/>
      <c r="E219" s="41"/>
      <c r="F219" s="41"/>
      <c r="G219" s="41"/>
      <c r="H219" s="41"/>
      <c r="I219" s="41"/>
      <c r="J219" s="41"/>
      <c r="K219" s="41"/>
      <c r="L219" s="50"/>
      <c r="M219" s="41"/>
      <c r="N219" s="41"/>
      <c r="O219" s="41"/>
      <c r="P219" s="41"/>
      <c r="Q219" s="41"/>
      <c r="R219" s="41"/>
      <c r="S219" s="41"/>
      <c r="T219" s="41"/>
      <c r="U219" s="41"/>
      <c r="V219" s="41"/>
      <c r="W219" s="41"/>
      <c r="X219" s="41"/>
      <c r="Y219" s="41"/>
      <c r="Z219" s="41"/>
    </row>
    <row r="220" spans="1:26" ht="12.75" customHeight="1">
      <c r="A220" s="51"/>
      <c r="B220" s="41"/>
      <c r="C220" s="41"/>
      <c r="D220" s="41"/>
      <c r="E220" s="41"/>
      <c r="F220" s="41"/>
      <c r="G220" s="41"/>
      <c r="H220" s="41"/>
      <c r="I220" s="41"/>
      <c r="J220" s="41"/>
      <c r="K220" s="41"/>
      <c r="L220" s="50"/>
      <c r="M220" s="41"/>
      <c r="N220" s="41"/>
      <c r="O220" s="41"/>
      <c r="P220" s="41"/>
      <c r="Q220" s="41"/>
      <c r="R220" s="41"/>
      <c r="S220" s="41"/>
      <c r="T220" s="41"/>
      <c r="U220" s="41"/>
      <c r="V220" s="41"/>
      <c r="W220" s="41"/>
      <c r="X220" s="41"/>
      <c r="Y220" s="41"/>
      <c r="Z220" s="41"/>
    </row>
    <row r="221" spans="1:26" ht="12.75" customHeight="1">
      <c r="A221" s="51"/>
      <c r="B221" s="41"/>
      <c r="C221" s="41"/>
      <c r="D221" s="41"/>
      <c r="E221" s="41"/>
      <c r="F221" s="41"/>
      <c r="G221" s="41"/>
      <c r="H221" s="41"/>
      <c r="I221" s="41"/>
      <c r="J221" s="41"/>
      <c r="K221" s="41"/>
      <c r="L221" s="50"/>
      <c r="M221" s="41"/>
      <c r="N221" s="41"/>
      <c r="O221" s="41"/>
      <c r="P221" s="41"/>
      <c r="Q221" s="41"/>
      <c r="R221" s="41"/>
      <c r="S221" s="41"/>
      <c r="T221" s="41"/>
      <c r="U221" s="41"/>
      <c r="V221" s="41"/>
      <c r="W221" s="41"/>
      <c r="X221" s="41"/>
      <c r="Y221" s="41"/>
      <c r="Z221" s="41"/>
    </row>
    <row r="222" spans="1:26" ht="12.75" customHeight="1">
      <c r="A222" s="51"/>
      <c r="B222" s="41"/>
      <c r="C222" s="41"/>
      <c r="D222" s="41"/>
      <c r="E222" s="41"/>
      <c r="F222" s="41"/>
      <c r="G222" s="41"/>
      <c r="H222" s="41"/>
      <c r="I222" s="41"/>
      <c r="J222" s="41"/>
      <c r="K222" s="41"/>
      <c r="L222" s="50"/>
      <c r="M222" s="41"/>
      <c r="N222" s="41"/>
      <c r="O222" s="41"/>
      <c r="P222" s="41"/>
      <c r="Q222" s="41"/>
      <c r="R222" s="41"/>
      <c r="S222" s="41"/>
      <c r="T222" s="41"/>
      <c r="U222" s="41"/>
      <c r="V222" s="41"/>
      <c r="W222" s="41"/>
      <c r="X222" s="41"/>
      <c r="Y222" s="41"/>
      <c r="Z222" s="41"/>
    </row>
    <row r="223" spans="1:26" ht="12.75" customHeight="1">
      <c r="A223" s="51"/>
      <c r="B223" s="41"/>
      <c r="C223" s="41"/>
      <c r="D223" s="41"/>
      <c r="E223" s="41"/>
      <c r="F223" s="41"/>
      <c r="G223" s="41"/>
      <c r="H223" s="41"/>
      <c r="I223" s="41"/>
      <c r="J223" s="41"/>
      <c r="K223" s="41"/>
      <c r="L223" s="50"/>
      <c r="M223" s="41"/>
      <c r="N223" s="41"/>
      <c r="O223" s="41"/>
      <c r="P223" s="41"/>
      <c r="Q223" s="41"/>
      <c r="R223" s="41"/>
      <c r="S223" s="41"/>
      <c r="T223" s="41"/>
      <c r="U223" s="41"/>
      <c r="V223" s="41"/>
      <c r="W223" s="41"/>
      <c r="X223" s="41"/>
      <c r="Y223" s="41"/>
      <c r="Z223" s="41"/>
    </row>
    <row r="224" spans="1:26" ht="12.75" customHeight="1">
      <c r="A224" s="51"/>
      <c r="B224" s="41"/>
      <c r="C224" s="41"/>
      <c r="D224" s="41"/>
      <c r="E224" s="41"/>
      <c r="F224" s="41"/>
      <c r="G224" s="41"/>
      <c r="H224" s="41"/>
      <c r="I224" s="41"/>
      <c r="J224" s="41"/>
      <c r="K224" s="41"/>
      <c r="L224" s="50"/>
      <c r="M224" s="41"/>
      <c r="N224" s="41"/>
      <c r="O224" s="41"/>
      <c r="P224" s="41"/>
      <c r="Q224" s="41"/>
      <c r="R224" s="41"/>
      <c r="S224" s="41"/>
      <c r="T224" s="41"/>
      <c r="U224" s="41"/>
      <c r="V224" s="41"/>
      <c r="W224" s="41"/>
      <c r="X224" s="41"/>
      <c r="Y224" s="41"/>
      <c r="Z224" s="41"/>
    </row>
    <row r="225" spans="1:26" ht="12.75" customHeight="1">
      <c r="A225" s="51"/>
      <c r="B225" s="41"/>
      <c r="C225" s="41"/>
      <c r="D225" s="41"/>
      <c r="E225" s="41"/>
      <c r="F225" s="41"/>
      <c r="G225" s="41"/>
      <c r="H225" s="41"/>
      <c r="I225" s="41"/>
      <c r="J225" s="41"/>
      <c r="K225" s="41"/>
      <c r="L225" s="50"/>
      <c r="M225" s="41"/>
      <c r="N225" s="41"/>
      <c r="O225" s="41"/>
      <c r="P225" s="41"/>
      <c r="Q225" s="41"/>
      <c r="R225" s="41"/>
      <c r="S225" s="41"/>
      <c r="T225" s="41"/>
      <c r="U225" s="41"/>
      <c r="V225" s="41"/>
      <c r="W225" s="41"/>
      <c r="X225" s="41"/>
      <c r="Y225" s="41"/>
      <c r="Z225" s="41"/>
    </row>
    <row r="226" spans="1:26" ht="12.75" customHeight="1">
      <c r="A226" s="51"/>
      <c r="B226" s="41"/>
      <c r="C226" s="41"/>
      <c r="D226" s="41"/>
      <c r="E226" s="41"/>
      <c r="F226" s="41"/>
      <c r="G226" s="41"/>
      <c r="H226" s="41"/>
      <c r="I226" s="41"/>
      <c r="J226" s="41"/>
      <c r="K226" s="41"/>
      <c r="L226" s="50"/>
      <c r="M226" s="41"/>
      <c r="N226" s="41"/>
      <c r="O226" s="41"/>
      <c r="P226" s="41"/>
      <c r="Q226" s="41"/>
      <c r="R226" s="41"/>
      <c r="S226" s="41"/>
      <c r="T226" s="41"/>
      <c r="U226" s="41"/>
      <c r="V226" s="41"/>
      <c r="W226" s="41"/>
      <c r="X226" s="41"/>
      <c r="Y226" s="41"/>
      <c r="Z226" s="41"/>
    </row>
    <row r="227" spans="1:26" ht="12.75" customHeight="1">
      <c r="A227" s="51"/>
      <c r="B227" s="41"/>
      <c r="C227" s="41"/>
      <c r="D227" s="41"/>
      <c r="E227" s="41"/>
      <c r="F227" s="41"/>
      <c r="G227" s="41"/>
      <c r="H227" s="41"/>
      <c r="I227" s="41"/>
      <c r="J227" s="41"/>
      <c r="K227" s="41"/>
      <c r="L227" s="50"/>
      <c r="M227" s="41"/>
      <c r="N227" s="41"/>
      <c r="O227" s="41"/>
      <c r="P227" s="41"/>
      <c r="Q227" s="41"/>
      <c r="R227" s="41"/>
      <c r="S227" s="41"/>
      <c r="T227" s="41"/>
      <c r="U227" s="41"/>
      <c r="V227" s="41"/>
      <c r="W227" s="41"/>
      <c r="X227" s="41"/>
      <c r="Y227" s="41"/>
      <c r="Z227" s="41"/>
    </row>
    <row r="228" spans="1:26" ht="12.75" customHeight="1">
      <c r="A228" s="51"/>
      <c r="B228" s="41"/>
      <c r="C228" s="41"/>
      <c r="D228" s="41"/>
      <c r="E228" s="41"/>
      <c r="F228" s="41"/>
      <c r="G228" s="41"/>
      <c r="H228" s="41"/>
      <c r="I228" s="41"/>
      <c r="J228" s="41"/>
      <c r="K228" s="41"/>
      <c r="L228" s="50"/>
      <c r="M228" s="41"/>
      <c r="N228" s="41"/>
      <c r="O228" s="41"/>
      <c r="P228" s="41"/>
      <c r="Q228" s="41"/>
      <c r="R228" s="41"/>
      <c r="S228" s="41"/>
      <c r="T228" s="41"/>
      <c r="U228" s="41"/>
      <c r="V228" s="41"/>
      <c r="W228" s="41"/>
      <c r="X228" s="41"/>
      <c r="Y228" s="41"/>
      <c r="Z228" s="41"/>
    </row>
    <row r="229" spans="1:26" ht="12.75" customHeight="1">
      <c r="A229" s="51"/>
      <c r="B229" s="41"/>
      <c r="C229" s="41"/>
      <c r="D229" s="41"/>
      <c r="E229" s="41"/>
      <c r="F229" s="41"/>
      <c r="G229" s="41"/>
      <c r="H229" s="41"/>
      <c r="I229" s="41"/>
      <c r="J229" s="41"/>
      <c r="K229" s="41"/>
      <c r="L229" s="50"/>
      <c r="M229" s="41"/>
      <c r="N229" s="41"/>
      <c r="O229" s="41"/>
      <c r="P229" s="41"/>
      <c r="Q229" s="41"/>
      <c r="R229" s="41"/>
      <c r="S229" s="41"/>
      <c r="T229" s="41"/>
      <c r="U229" s="41"/>
      <c r="V229" s="41"/>
      <c r="W229" s="41"/>
      <c r="X229" s="41"/>
      <c r="Y229" s="41"/>
      <c r="Z229" s="41"/>
    </row>
    <row r="230" spans="1:26" ht="12.75" customHeight="1">
      <c r="A230" s="51"/>
      <c r="B230" s="41"/>
      <c r="C230" s="41"/>
      <c r="D230" s="41"/>
      <c r="E230" s="41"/>
      <c r="F230" s="41"/>
      <c r="G230" s="41"/>
      <c r="H230" s="41"/>
      <c r="I230" s="41"/>
      <c r="J230" s="41"/>
      <c r="K230" s="41"/>
      <c r="L230" s="50"/>
      <c r="M230" s="41"/>
      <c r="N230" s="41"/>
      <c r="O230" s="41"/>
      <c r="P230" s="41"/>
      <c r="Q230" s="41"/>
      <c r="R230" s="41"/>
      <c r="S230" s="41"/>
      <c r="T230" s="41"/>
      <c r="U230" s="41"/>
      <c r="V230" s="41"/>
      <c r="W230" s="41"/>
      <c r="X230" s="41"/>
      <c r="Y230" s="41"/>
      <c r="Z230" s="41"/>
    </row>
    <row r="231" spans="1:26" ht="12.75" customHeight="1">
      <c r="A231" s="51"/>
      <c r="B231" s="41"/>
      <c r="C231" s="41"/>
      <c r="D231" s="41"/>
      <c r="E231" s="41"/>
      <c r="F231" s="41"/>
      <c r="G231" s="41"/>
      <c r="H231" s="41"/>
      <c r="I231" s="41"/>
      <c r="J231" s="41"/>
      <c r="K231" s="41"/>
      <c r="L231" s="50"/>
      <c r="M231" s="41"/>
      <c r="N231" s="41"/>
      <c r="O231" s="41"/>
      <c r="P231" s="41"/>
      <c r="Q231" s="41"/>
      <c r="R231" s="41"/>
      <c r="S231" s="41"/>
      <c r="T231" s="41"/>
      <c r="U231" s="41"/>
      <c r="V231" s="41"/>
      <c r="W231" s="41"/>
      <c r="X231" s="41"/>
      <c r="Y231" s="41"/>
      <c r="Z231" s="41"/>
    </row>
    <row r="232" spans="1:26" ht="12.75" customHeight="1">
      <c r="A232" s="51"/>
      <c r="B232" s="41"/>
      <c r="C232" s="41"/>
      <c r="D232" s="41"/>
      <c r="E232" s="41"/>
      <c r="F232" s="41"/>
      <c r="G232" s="41"/>
      <c r="H232" s="41"/>
      <c r="I232" s="41"/>
      <c r="J232" s="41"/>
      <c r="K232" s="41"/>
      <c r="L232" s="50"/>
      <c r="M232" s="41"/>
      <c r="N232" s="41"/>
      <c r="O232" s="41"/>
      <c r="P232" s="41"/>
      <c r="Q232" s="41"/>
      <c r="R232" s="41"/>
      <c r="S232" s="41"/>
      <c r="T232" s="41"/>
      <c r="U232" s="41"/>
      <c r="V232" s="41"/>
      <c r="W232" s="41"/>
      <c r="X232" s="41"/>
      <c r="Y232" s="41"/>
      <c r="Z232" s="41"/>
    </row>
    <row r="233" spans="1:26" ht="12.75" customHeight="1">
      <c r="A233" s="51"/>
      <c r="B233" s="41"/>
      <c r="C233" s="41"/>
      <c r="D233" s="41"/>
      <c r="E233" s="41"/>
      <c r="F233" s="41"/>
      <c r="G233" s="41"/>
      <c r="H233" s="41"/>
      <c r="I233" s="41"/>
      <c r="J233" s="41"/>
      <c r="K233" s="41"/>
      <c r="L233" s="50"/>
      <c r="M233" s="41"/>
      <c r="N233" s="41"/>
      <c r="O233" s="41"/>
      <c r="P233" s="41"/>
      <c r="Q233" s="41"/>
      <c r="R233" s="41"/>
      <c r="S233" s="41"/>
      <c r="T233" s="41"/>
      <c r="U233" s="41"/>
      <c r="V233" s="41"/>
      <c r="W233" s="41"/>
      <c r="X233" s="41"/>
      <c r="Y233" s="41"/>
      <c r="Z233" s="41"/>
    </row>
    <row r="234" spans="1:26" ht="12.75" customHeight="1">
      <c r="A234" s="51"/>
      <c r="B234" s="41"/>
      <c r="C234" s="41"/>
      <c r="D234" s="41"/>
      <c r="E234" s="41"/>
      <c r="F234" s="41"/>
      <c r="G234" s="41"/>
      <c r="H234" s="41"/>
      <c r="I234" s="41"/>
      <c r="J234" s="41"/>
      <c r="K234" s="41"/>
      <c r="L234" s="50"/>
      <c r="M234" s="41"/>
      <c r="N234" s="41"/>
      <c r="O234" s="41"/>
      <c r="P234" s="41"/>
      <c r="Q234" s="41"/>
      <c r="R234" s="41"/>
      <c r="S234" s="41"/>
      <c r="T234" s="41"/>
      <c r="U234" s="41"/>
      <c r="V234" s="41"/>
      <c r="W234" s="41"/>
      <c r="X234" s="41"/>
      <c r="Y234" s="41"/>
      <c r="Z234" s="41"/>
    </row>
    <row r="235" spans="1:26" ht="12.75" customHeight="1">
      <c r="A235" s="51"/>
      <c r="B235" s="41"/>
      <c r="C235" s="41"/>
      <c r="D235" s="41"/>
      <c r="E235" s="41"/>
      <c r="F235" s="41"/>
      <c r="G235" s="41"/>
      <c r="H235" s="41"/>
      <c r="I235" s="41"/>
      <c r="J235" s="41"/>
      <c r="K235" s="41"/>
      <c r="L235" s="50"/>
      <c r="M235" s="41"/>
      <c r="N235" s="41"/>
      <c r="O235" s="41"/>
      <c r="P235" s="41"/>
      <c r="Q235" s="41"/>
      <c r="R235" s="41"/>
      <c r="S235" s="41"/>
      <c r="T235" s="41"/>
      <c r="U235" s="41"/>
      <c r="V235" s="41"/>
      <c r="W235" s="41"/>
      <c r="X235" s="41"/>
      <c r="Y235" s="41"/>
      <c r="Z235" s="41"/>
    </row>
    <row r="236" spans="1:26" ht="12.75" customHeight="1">
      <c r="A236" s="51"/>
      <c r="B236" s="41"/>
      <c r="C236" s="41"/>
      <c r="D236" s="41"/>
      <c r="E236" s="41"/>
      <c r="F236" s="41"/>
      <c r="G236" s="41"/>
      <c r="H236" s="41"/>
      <c r="I236" s="41"/>
      <c r="J236" s="41"/>
      <c r="K236" s="41"/>
      <c r="L236" s="50"/>
      <c r="M236" s="41"/>
      <c r="N236" s="41"/>
      <c r="O236" s="41"/>
      <c r="P236" s="41"/>
      <c r="Q236" s="41"/>
      <c r="R236" s="41"/>
      <c r="S236" s="41"/>
      <c r="T236" s="41"/>
      <c r="U236" s="41"/>
      <c r="V236" s="41"/>
      <c r="W236" s="41"/>
      <c r="X236" s="41"/>
      <c r="Y236" s="41"/>
      <c r="Z236" s="41"/>
    </row>
    <row r="237" spans="1:26" ht="12.75" customHeight="1">
      <c r="A237" s="51"/>
      <c r="B237" s="41"/>
      <c r="C237" s="41"/>
      <c r="D237" s="41"/>
      <c r="E237" s="41"/>
      <c r="F237" s="41"/>
      <c r="G237" s="41"/>
      <c r="H237" s="41"/>
      <c r="I237" s="41"/>
      <c r="J237" s="41"/>
      <c r="K237" s="41"/>
      <c r="L237" s="50"/>
      <c r="M237" s="41"/>
      <c r="N237" s="41"/>
      <c r="O237" s="41"/>
      <c r="P237" s="41"/>
      <c r="Q237" s="41"/>
      <c r="R237" s="41"/>
      <c r="S237" s="41"/>
      <c r="T237" s="41"/>
      <c r="U237" s="41"/>
      <c r="V237" s="41"/>
      <c r="W237" s="41"/>
      <c r="X237" s="41"/>
      <c r="Y237" s="41"/>
      <c r="Z237" s="41"/>
    </row>
    <row r="238" spans="1:26" ht="12.75" customHeight="1">
      <c r="A238" s="51"/>
      <c r="B238" s="41"/>
      <c r="C238" s="41"/>
      <c r="D238" s="41"/>
      <c r="E238" s="41"/>
      <c r="F238" s="41"/>
      <c r="G238" s="41"/>
      <c r="H238" s="41"/>
      <c r="I238" s="41"/>
      <c r="J238" s="41"/>
      <c r="K238" s="41"/>
      <c r="L238" s="50"/>
      <c r="M238" s="41"/>
      <c r="N238" s="41"/>
      <c r="O238" s="41"/>
      <c r="P238" s="41"/>
      <c r="Q238" s="41"/>
      <c r="R238" s="41"/>
      <c r="S238" s="41"/>
      <c r="T238" s="41"/>
      <c r="U238" s="41"/>
      <c r="V238" s="41"/>
      <c r="W238" s="41"/>
      <c r="X238" s="41"/>
      <c r="Y238" s="41"/>
      <c r="Z238" s="41"/>
    </row>
    <row r="239" spans="1:26" ht="12.75" customHeight="1">
      <c r="A239" s="51"/>
      <c r="B239" s="41"/>
      <c r="C239" s="41"/>
      <c r="D239" s="41"/>
      <c r="E239" s="41"/>
      <c r="F239" s="41"/>
      <c r="G239" s="41"/>
      <c r="H239" s="41"/>
      <c r="I239" s="41"/>
      <c r="J239" s="41"/>
      <c r="K239" s="41"/>
      <c r="L239" s="50"/>
      <c r="M239" s="41"/>
      <c r="N239" s="41"/>
      <c r="O239" s="41"/>
      <c r="P239" s="41"/>
      <c r="Q239" s="41"/>
      <c r="R239" s="41"/>
      <c r="S239" s="41"/>
      <c r="T239" s="41"/>
      <c r="U239" s="41"/>
      <c r="V239" s="41"/>
      <c r="W239" s="41"/>
      <c r="X239" s="41"/>
      <c r="Y239" s="41"/>
      <c r="Z239" s="41"/>
    </row>
    <row r="240" spans="1:26" ht="12.75" customHeight="1">
      <c r="A240" s="51"/>
      <c r="B240" s="41"/>
      <c r="C240" s="41"/>
      <c r="D240" s="41"/>
      <c r="E240" s="41"/>
      <c r="F240" s="41"/>
      <c r="G240" s="41"/>
      <c r="H240" s="41"/>
      <c r="I240" s="41"/>
      <c r="J240" s="41"/>
      <c r="K240" s="41"/>
      <c r="L240" s="50"/>
      <c r="M240" s="41"/>
      <c r="N240" s="41"/>
      <c r="O240" s="41"/>
      <c r="P240" s="41"/>
      <c r="Q240" s="41"/>
      <c r="R240" s="41"/>
      <c r="S240" s="41"/>
      <c r="T240" s="41"/>
      <c r="U240" s="41"/>
      <c r="V240" s="41"/>
      <c r="W240" s="41"/>
      <c r="X240" s="41"/>
      <c r="Y240" s="41"/>
      <c r="Z240" s="41"/>
    </row>
    <row r="241" spans="1:26" ht="12.75" customHeight="1">
      <c r="A241" s="51"/>
      <c r="B241" s="41"/>
      <c r="C241" s="41"/>
      <c r="D241" s="41"/>
      <c r="E241" s="41"/>
      <c r="F241" s="41"/>
      <c r="G241" s="41"/>
      <c r="H241" s="41"/>
      <c r="I241" s="41"/>
      <c r="J241" s="41"/>
      <c r="K241" s="41"/>
      <c r="L241" s="50"/>
      <c r="M241" s="41"/>
      <c r="N241" s="41"/>
      <c r="O241" s="41"/>
      <c r="P241" s="41"/>
      <c r="Q241" s="41"/>
      <c r="R241" s="41"/>
      <c r="S241" s="41"/>
      <c r="T241" s="41"/>
      <c r="U241" s="41"/>
      <c r="V241" s="41"/>
      <c r="W241" s="41"/>
      <c r="X241" s="41"/>
      <c r="Y241" s="41"/>
      <c r="Z241" s="41"/>
    </row>
    <row r="242" spans="1:26" ht="12.75" customHeight="1">
      <c r="A242" s="51"/>
      <c r="B242" s="41"/>
      <c r="C242" s="41"/>
      <c r="D242" s="41"/>
      <c r="E242" s="41"/>
      <c r="F242" s="41"/>
      <c r="G242" s="41"/>
      <c r="H242" s="41"/>
      <c r="I242" s="41"/>
      <c r="J242" s="41"/>
      <c r="K242" s="41"/>
      <c r="L242" s="50"/>
      <c r="M242" s="41"/>
      <c r="N242" s="41"/>
      <c r="O242" s="41"/>
      <c r="P242" s="41"/>
      <c r="Q242" s="41"/>
      <c r="R242" s="41"/>
      <c r="S242" s="41"/>
      <c r="T242" s="41"/>
      <c r="U242" s="41"/>
      <c r="V242" s="41"/>
      <c r="W242" s="41"/>
      <c r="X242" s="41"/>
      <c r="Y242" s="41"/>
      <c r="Z242" s="41"/>
    </row>
    <row r="243" spans="1:26" ht="12.75" customHeight="1">
      <c r="A243" s="51"/>
      <c r="B243" s="41"/>
      <c r="C243" s="41"/>
      <c r="D243" s="41"/>
      <c r="E243" s="41"/>
      <c r="F243" s="41"/>
      <c r="G243" s="41"/>
      <c r="H243" s="41"/>
      <c r="I243" s="41"/>
      <c r="J243" s="41"/>
      <c r="K243" s="41"/>
      <c r="L243" s="50"/>
      <c r="M243" s="41"/>
      <c r="N243" s="41"/>
      <c r="O243" s="41"/>
      <c r="P243" s="41"/>
      <c r="Q243" s="41"/>
      <c r="R243" s="41"/>
      <c r="S243" s="41"/>
      <c r="T243" s="41"/>
      <c r="U243" s="41"/>
      <c r="V243" s="41"/>
      <c r="W243" s="41"/>
      <c r="X243" s="41"/>
      <c r="Y243" s="41"/>
      <c r="Z243" s="41"/>
    </row>
    <row r="244" spans="1:26" ht="12.75" customHeight="1">
      <c r="A244" s="51"/>
      <c r="B244" s="41"/>
      <c r="C244" s="41"/>
      <c r="D244" s="41"/>
      <c r="E244" s="41"/>
      <c r="F244" s="41"/>
      <c r="G244" s="41"/>
      <c r="H244" s="41"/>
      <c r="I244" s="41"/>
      <c r="J244" s="41"/>
      <c r="K244" s="41"/>
      <c r="L244" s="50"/>
      <c r="M244" s="41"/>
      <c r="N244" s="41"/>
      <c r="O244" s="41"/>
      <c r="P244" s="41"/>
      <c r="Q244" s="41"/>
      <c r="R244" s="41"/>
      <c r="S244" s="41"/>
      <c r="T244" s="41"/>
      <c r="U244" s="41"/>
      <c r="V244" s="41"/>
      <c r="W244" s="41"/>
      <c r="X244" s="41"/>
      <c r="Y244" s="41"/>
      <c r="Z244" s="41"/>
    </row>
    <row r="245" spans="1:26" ht="12.75" customHeight="1">
      <c r="A245" s="51"/>
      <c r="B245" s="41"/>
      <c r="C245" s="41"/>
      <c r="D245" s="41"/>
      <c r="E245" s="41"/>
      <c r="F245" s="41"/>
      <c r="G245" s="41"/>
      <c r="H245" s="41"/>
      <c r="I245" s="41"/>
      <c r="J245" s="41"/>
      <c r="K245" s="41"/>
      <c r="L245" s="50"/>
      <c r="M245" s="41"/>
      <c r="N245" s="41"/>
      <c r="O245" s="41"/>
      <c r="P245" s="41"/>
      <c r="Q245" s="41"/>
      <c r="R245" s="41"/>
      <c r="S245" s="41"/>
      <c r="T245" s="41"/>
      <c r="U245" s="41"/>
      <c r="V245" s="41"/>
      <c r="W245" s="41"/>
      <c r="X245" s="41"/>
      <c r="Y245" s="41"/>
      <c r="Z245" s="41"/>
    </row>
    <row r="246" spans="1:26" ht="12.75" customHeight="1">
      <c r="A246" s="51"/>
      <c r="B246" s="41"/>
      <c r="C246" s="41"/>
      <c r="D246" s="41"/>
      <c r="E246" s="41"/>
      <c r="F246" s="41"/>
      <c r="G246" s="41"/>
      <c r="H246" s="41"/>
      <c r="I246" s="41"/>
      <c r="J246" s="41"/>
      <c r="K246" s="41"/>
      <c r="L246" s="50"/>
      <c r="M246" s="41"/>
      <c r="N246" s="41"/>
      <c r="O246" s="41"/>
      <c r="P246" s="41"/>
      <c r="Q246" s="41"/>
      <c r="R246" s="41"/>
      <c r="S246" s="41"/>
      <c r="T246" s="41"/>
      <c r="U246" s="41"/>
      <c r="V246" s="41"/>
      <c r="W246" s="41"/>
      <c r="X246" s="41"/>
      <c r="Y246" s="41"/>
      <c r="Z246" s="41"/>
    </row>
    <row r="247" spans="1:26" ht="12.75" customHeight="1">
      <c r="A247" s="51"/>
      <c r="B247" s="41"/>
      <c r="C247" s="41"/>
      <c r="D247" s="41"/>
      <c r="E247" s="41"/>
      <c r="F247" s="41"/>
      <c r="G247" s="41"/>
      <c r="H247" s="41"/>
      <c r="I247" s="41"/>
      <c r="J247" s="41"/>
      <c r="K247" s="41"/>
      <c r="L247" s="50"/>
      <c r="M247" s="41"/>
      <c r="N247" s="41"/>
      <c r="O247" s="41"/>
      <c r="P247" s="41"/>
      <c r="Q247" s="41"/>
      <c r="R247" s="41"/>
      <c r="S247" s="41"/>
      <c r="T247" s="41"/>
      <c r="U247" s="41"/>
      <c r="V247" s="41"/>
      <c r="W247" s="41"/>
      <c r="X247" s="41"/>
      <c r="Y247" s="41"/>
      <c r="Z247" s="41"/>
    </row>
    <row r="248" spans="1:26" ht="12.75" customHeight="1">
      <c r="A248" s="51"/>
      <c r="B248" s="41"/>
      <c r="C248" s="41"/>
      <c r="D248" s="41"/>
      <c r="E248" s="41"/>
      <c r="F248" s="41"/>
      <c r="G248" s="41"/>
      <c r="H248" s="41"/>
      <c r="I248" s="41"/>
      <c r="J248" s="41"/>
      <c r="K248" s="41"/>
      <c r="L248" s="50"/>
      <c r="M248" s="41"/>
      <c r="N248" s="41"/>
      <c r="O248" s="41"/>
      <c r="P248" s="41"/>
      <c r="Q248" s="41"/>
      <c r="R248" s="41"/>
      <c r="S248" s="41"/>
      <c r="T248" s="41"/>
      <c r="U248" s="41"/>
      <c r="V248" s="41"/>
      <c r="W248" s="41"/>
      <c r="X248" s="41"/>
      <c r="Y248" s="41"/>
      <c r="Z248" s="41"/>
    </row>
    <row r="249" spans="1:26" ht="12.75" customHeight="1">
      <c r="A249" s="51"/>
      <c r="B249" s="41"/>
      <c r="C249" s="41"/>
      <c r="D249" s="41"/>
      <c r="E249" s="41"/>
      <c r="F249" s="41"/>
      <c r="G249" s="41"/>
      <c r="H249" s="41"/>
      <c r="I249" s="41"/>
      <c r="J249" s="41"/>
      <c r="K249" s="41"/>
      <c r="L249" s="50"/>
      <c r="M249" s="41"/>
      <c r="N249" s="41"/>
      <c r="O249" s="41"/>
      <c r="P249" s="41"/>
      <c r="Q249" s="41"/>
      <c r="R249" s="41"/>
      <c r="S249" s="41"/>
      <c r="T249" s="41"/>
      <c r="U249" s="41"/>
      <c r="V249" s="41"/>
      <c r="W249" s="41"/>
      <c r="X249" s="41"/>
      <c r="Y249" s="41"/>
      <c r="Z249" s="41"/>
    </row>
    <row r="250" spans="1:26" ht="12.75" customHeight="1">
      <c r="A250" s="51"/>
      <c r="B250" s="41"/>
      <c r="C250" s="41"/>
      <c r="D250" s="41"/>
      <c r="E250" s="41"/>
      <c r="F250" s="41"/>
      <c r="G250" s="41"/>
      <c r="H250" s="41"/>
      <c r="I250" s="41"/>
      <c r="J250" s="41"/>
      <c r="K250" s="41"/>
      <c r="L250" s="50"/>
      <c r="M250" s="41"/>
      <c r="N250" s="41"/>
      <c r="O250" s="41"/>
      <c r="P250" s="41"/>
      <c r="Q250" s="41"/>
      <c r="R250" s="41"/>
      <c r="S250" s="41"/>
      <c r="T250" s="41"/>
      <c r="U250" s="41"/>
      <c r="V250" s="41"/>
      <c r="W250" s="41"/>
      <c r="X250" s="41"/>
      <c r="Y250" s="41"/>
      <c r="Z250" s="41"/>
    </row>
    <row r="251" spans="1:26" ht="12.75" customHeight="1">
      <c r="A251" s="51"/>
      <c r="B251" s="41"/>
      <c r="C251" s="41"/>
      <c r="D251" s="41"/>
      <c r="E251" s="41"/>
      <c r="F251" s="41"/>
      <c r="G251" s="41"/>
      <c r="H251" s="41"/>
      <c r="I251" s="41"/>
      <c r="J251" s="41"/>
      <c r="K251" s="41"/>
      <c r="L251" s="50"/>
      <c r="M251" s="41"/>
      <c r="N251" s="41"/>
      <c r="O251" s="41"/>
      <c r="P251" s="41"/>
      <c r="Q251" s="41"/>
      <c r="R251" s="41"/>
      <c r="S251" s="41"/>
      <c r="T251" s="41"/>
      <c r="U251" s="41"/>
      <c r="V251" s="41"/>
      <c r="W251" s="41"/>
      <c r="X251" s="41"/>
      <c r="Y251" s="41"/>
      <c r="Z251" s="41"/>
    </row>
    <row r="252" spans="1:26" ht="12.75" customHeight="1">
      <c r="A252" s="51"/>
      <c r="B252" s="41"/>
      <c r="C252" s="41"/>
      <c r="D252" s="41"/>
      <c r="E252" s="41"/>
      <c r="F252" s="41"/>
      <c r="G252" s="41"/>
      <c r="H252" s="41"/>
      <c r="I252" s="41"/>
      <c r="J252" s="41"/>
      <c r="K252" s="41"/>
      <c r="L252" s="50"/>
      <c r="M252" s="41"/>
      <c r="N252" s="41"/>
      <c r="O252" s="41"/>
      <c r="P252" s="41"/>
      <c r="Q252" s="41"/>
      <c r="R252" s="41"/>
      <c r="S252" s="41"/>
      <c r="T252" s="41"/>
      <c r="U252" s="41"/>
      <c r="V252" s="41"/>
      <c r="W252" s="41"/>
      <c r="X252" s="41"/>
      <c r="Y252" s="41"/>
      <c r="Z252" s="41"/>
    </row>
    <row r="253" spans="1:26" ht="12.75" customHeight="1">
      <c r="A253" s="51"/>
      <c r="B253" s="41"/>
      <c r="C253" s="41"/>
      <c r="D253" s="41"/>
      <c r="E253" s="41"/>
      <c r="F253" s="41"/>
      <c r="G253" s="41"/>
      <c r="H253" s="41"/>
      <c r="I253" s="41"/>
      <c r="J253" s="41"/>
      <c r="K253" s="41"/>
      <c r="L253" s="50"/>
      <c r="M253" s="41"/>
      <c r="N253" s="41"/>
      <c r="O253" s="41"/>
      <c r="P253" s="41"/>
      <c r="Q253" s="41"/>
      <c r="R253" s="41"/>
      <c r="S253" s="41"/>
      <c r="T253" s="41"/>
      <c r="U253" s="41"/>
      <c r="V253" s="41"/>
      <c r="W253" s="41"/>
      <c r="X253" s="41"/>
      <c r="Y253" s="41"/>
      <c r="Z253" s="41"/>
    </row>
    <row r="254" spans="1:26" ht="12.75" customHeight="1">
      <c r="A254" s="51"/>
      <c r="B254" s="41"/>
      <c r="C254" s="41"/>
      <c r="D254" s="41"/>
      <c r="E254" s="41"/>
      <c r="F254" s="41"/>
      <c r="G254" s="41"/>
      <c r="H254" s="41"/>
      <c r="I254" s="41"/>
      <c r="J254" s="41"/>
      <c r="K254" s="41"/>
      <c r="L254" s="50"/>
      <c r="M254" s="41"/>
      <c r="N254" s="41"/>
      <c r="O254" s="41"/>
      <c r="P254" s="41"/>
      <c r="Q254" s="41"/>
      <c r="R254" s="41"/>
      <c r="S254" s="41"/>
      <c r="T254" s="41"/>
      <c r="U254" s="41"/>
      <c r="V254" s="41"/>
      <c r="W254" s="41"/>
      <c r="X254" s="41"/>
      <c r="Y254" s="41"/>
      <c r="Z254" s="41"/>
    </row>
    <row r="255" spans="1:26" ht="12.75" customHeight="1">
      <c r="A255" s="51"/>
      <c r="B255" s="41"/>
      <c r="C255" s="41"/>
      <c r="D255" s="41"/>
      <c r="E255" s="41"/>
      <c r="F255" s="41"/>
      <c r="G255" s="41"/>
      <c r="H255" s="41"/>
      <c r="I255" s="41"/>
      <c r="J255" s="41"/>
      <c r="K255" s="41"/>
      <c r="L255" s="50"/>
      <c r="M255" s="41"/>
      <c r="N255" s="41"/>
      <c r="O255" s="41"/>
      <c r="P255" s="41"/>
      <c r="Q255" s="41"/>
      <c r="R255" s="41"/>
      <c r="S255" s="41"/>
      <c r="T255" s="41"/>
      <c r="U255" s="41"/>
      <c r="V255" s="41"/>
      <c r="W255" s="41"/>
      <c r="X255" s="41"/>
      <c r="Y255" s="41"/>
      <c r="Z255" s="41"/>
    </row>
    <row r="256" spans="1:26" ht="12.75" customHeight="1">
      <c r="A256" s="51"/>
      <c r="B256" s="41"/>
      <c r="C256" s="41"/>
      <c r="D256" s="41"/>
      <c r="E256" s="41"/>
      <c r="F256" s="41"/>
      <c r="G256" s="41"/>
      <c r="H256" s="41"/>
      <c r="I256" s="41"/>
      <c r="J256" s="41"/>
      <c r="K256" s="41"/>
      <c r="L256" s="50"/>
      <c r="M256" s="41"/>
      <c r="N256" s="41"/>
      <c r="O256" s="41"/>
      <c r="P256" s="41"/>
      <c r="Q256" s="41"/>
      <c r="R256" s="41"/>
      <c r="S256" s="41"/>
      <c r="T256" s="41"/>
      <c r="U256" s="41"/>
      <c r="V256" s="41"/>
      <c r="W256" s="41"/>
      <c r="X256" s="41"/>
      <c r="Y256" s="41"/>
      <c r="Z256" s="41"/>
    </row>
    <row r="257" spans="1:26" ht="12.75" customHeight="1">
      <c r="A257" s="51"/>
      <c r="B257" s="41"/>
      <c r="C257" s="41"/>
      <c r="D257" s="41"/>
      <c r="E257" s="41"/>
      <c r="F257" s="41"/>
      <c r="G257" s="41"/>
      <c r="H257" s="41"/>
      <c r="I257" s="41"/>
      <c r="J257" s="41"/>
      <c r="K257" s="41"/>
      <c r="L257" s="50"/>
      <c r="M257" s="41"/>
      <c r="N257" s="41"/>
      <c r="O257" s="41"/>
      <c r="P257" s="41"/>
      <c r="Q257" s="41"/>
      <c r="R257" s="41"/>
      <c r="S257" s="41"/>
      <c r="T257" s="41"/>
      <c r="U257" s="41"/>
      <c r="V257" s="41"/>
      <c r="W257" s="41"/>
      <c r="X257" s="41"/>
      <c r="Y257" s="41"/>
      <c r="Z257" s="41"/>
    </row>
    <row r="258" spans="1:26" ht="12.75" customHeight="1">
      <c r="A258" s="51"/>
      <c r="B258" s="41"/>
      <c r="C258" s="41"/>
      <c r="D258" s="41"/>
      <c r="E258" s="41"/>
      <c r="F258" s="41"/>
      <c r="G258" s="41"/>
      <c r="H258" s="41"/>
      <c r="I258" s="41"/>
      <c r="J258" s="41"/>
      <c r="K258" s="41"/>
      <c r="L258" s="50"/>
      <c r="M258" s="41"/>
      <c r="N258" s="41"/>
      <c r="O258" s="41"/>
      <c r="P258" s="41"/>
      <c r="Q258" s="41"/>
      <c r="R258" s="41"/>
      <c r="S258" s="41"/>
      <c r="T258" s="41"/>
      <c r="U258" s="41"/>
      <c r="V258" s="41"/>
      <c r="W258" s="41"/>
      <c r="X258" s="41"/>
      <c r="Y258" s="41"/>
      <c r="Z258" s="41"/>
    </row>
    <row r="259" spans="1:26" ht="12.75" customHeight="1">
      <c r="A259" s="51"/>
      <c r="B259" s="41"/>
      <c r="C259" s="41"/>
      <c r="D259" s="41"/>
      <c r="E259" s="41"/>
      <c r="F259" s="41"/>
      <c r="G259" s="41"/>
      <c r="H259" s="41"/>
      <c r="I259" s="41"/>
      <c r="J259" s="41"/>
      <c r="K259" s="41"/>
      <c r="L259" s="50"/>
      <c r="M259" s="41"/>
      <c r="N259" s="41"/>
      <c r="O259" s="41"/>
      <c r="P259" s="41"/>
      <c r="Q259" s="41"/>
      <c r="R259" s="41"/>
      <c r="S259" s="41"/>
      <c r="T259" s="41"/>
      <c r="U259" s="41"/>
      <c r="V259" s="41"/>
      <c r="W259" s="41"/>
      <c r="X259" s="41"/>
      <c r="Y259" s="41"/>
      <c r="Z259" s="41"/>
    </row>
    <row r="260" spans="1:26" ht="12.75" customHeight="1">
      <c r="A260" s="51"/>
      <c r="B260" s="41"/>
      <c r="C260" s="41"/>
      <c r="D260" s="41"/>
      <c r="E260" s="41"/>
      <c r="F260" s="41"/>
      <c r="G260" s="41"/>
      <c r="H260" s="41"/>
      <c r="I260" s="41"/>
      <c r="J260" s="41"/>
      <c r="K260" s="41"/>
      <c r="L260" s="50"/>
      <c r="M260" s="41"/>
      <c r="N260" s="41"/>
      <c r="O260" s="41"/>
      <c r="P260" s="41"/>
      <c r="Q260" s="41"/>
      <c r="R260" s="41"/>
      <c r="S260" s="41"/>
      <c r="T260" s="41"/>
      <c r="U260" s="41"/>
      <c r="V260" s="41"/>
      <c r="W260" s="41"/>
      <c r="X260" s="41"/>
      <c r="Y260" s="41"/>
      <c r="Z260" s="41"/>
    </row>
    <row r="261" spans="1:26" ht="12.75" customHeight="1">
      <c r="A261" s="51"/>
      <c r="B261" s="41"/>
      <c r="C261" s="41"/>
      <c r="D261" s="41"/>
      <c r="E261" s="41"/>
      <c r="F261" s="41"/>
      <c r="G261" s="41"/>
      <c r="H261" s="41"/>
      <c r="I261" s="41"/>
      <c r="J261" s="41"/>
      <c r="K261" s="41"/>
      <c r="L261" s="50"/>
      <c r="M261" s="41"/>
      <c r="N261" s="41"/>
      <c r="O261" s="41"/>
      <c r="P261" s="41"/>
      <c r="Q261" s="41"/>
      <c r="R261" s="41"/>
      <c r="S261" s="41"/>
      <c r="T261" s="41"/>
      <c r="U261" s="41"/>
      <c r="V261" s="41"/>
      <c r="W261" s="41"/>
      <c r="X261" s="41"/>
      <c r="Y261" s="41"/>
      <c r="Z261" s="41"/>
    </row>
    <row r="262" spans="1:26" ht="12.75" customHeight="1">
      <c r="A262" s="51"/>
      <c r="B262" s="41"/>
      <c r="C262" s="41"/>
      <c r="D262" s="41"/>
      <c r="E262" s="41"/>
      <c r="F262" s="41"/>
      <c r="G262" s="41"/>
      <c r="H262" s="41"/>
      <c r="I262" s="41"/>
      <c r="J262" s="41"/>
      <c r="K262" s="41"/>
      <c r="L262" s="50"/>
      <c r="M262" s="41"/>
      <c r="N262" s="41"/>
      <c r="O262" s="41"/>
      <c r="P262" s="41"/>
      <c r="Q262" s="41"/>
      <c r="R262" s="41"/>
      <c r="S262" s="41"/>
      <c r="T262" s="41"/>
      <c r="U262" s="41"/>
      <c r="V262" s="41"/>
      <c r="W262" s="41"/>
      <c r="X262" s="41"/>
      <c r="Y262" s="41"/>
      <c r="Z262" s="41"/>
    </row>
    <row r="263" spans="1:26" ht="12.75" customHeight="1">
      <c r="A263" s="51"/>
      <c r="B263" s="41"/>
      <c r="C263" s="41"/>
      <c r="D263" s="41"/>
      <c r="E263" s="41"/>
      <c r="F263" s="41"/>
      <c r="G263" s="41"/>
      <c r="H263" s="41"/>
      <c r="I263" s="41"/>
      <c r="J263" s="41"/>
      <c r="K263" s="41"/>
      <c r="L263" s="50"/>
      <c r="M263" s="41"/>
      <c r="N263" s="41"/>
      <c r="O263" s="41"/>
      <c r="P263" s="41"/>
      <c r="Q263" s="41"/>
      <c r="R263" s="41"/>
      <c r="S263" s="41"/>
      <c r="T263" s="41"/>
      <c r="U263" s="41"/>
      <c r="V263" s="41"/>
      <c r="W263" s="41"/>
      <c r="X263" s="41"/>
      <c r="Y263" s="41"/>
      <c r="Z263" s="41"/>
    </row>
    <row r="264" spans="1:26" ht="12.75" customHeight="1">
      <c r="A264" s="51"/>
      <c r="B264" s="41"/>
      <c r="C264" s="41"/>
      <c r="D264" s="41"/>
      <c r="E264" s="41"/>
      <c r="F264" s="41"/>
      <c r="G264" s="41"/>
      <c r="H264" s="41"/>
      <c r="I264" s="41"/>
      <c r="J264" s="41"/>
      <c r="K264" s="41"/>
      <c r="L264" s="50"/>
      <c r="M264" s="41"/>
      <c r="N264" s="41"/>
      <c r="O264" s="41"/>
      <c r="P264" s="41"/>
      <c r="Q264" s="41"/>
      <c r="R264" s="41"/>
      <c r="S264" s="41"/>
      <c r="T264" s="41"/>
      <c r="U264" s="41"/>
      <c r="V264" s="41"/>
      <c r="W264" s="41"/>
      <c r="X264" s="41"/>
      <c r="Y264" s="41"/>
      <c r="Z264" s="41"/>
    </row>
    <row r="265" spans="1:26" ht="12.75" customHeight="1">
      <c r="A265" s="51"/>
      <c r="B265" s="41"/>
      <c r="C265" s="41"/>
      <c r="D265" s="41"/>
      <c r="E265" s="41"/>
      <c r="F265" s="41"/>
      <c r="G265" s="41"/>
      <c r="H265" s="41"/>
      <c r="I265" s="41"/>
      <c r="J265" s="41"/>
      <c r="K265" s="41"/>
      <c r="L265" s="50"/>
      <c r="M265" s="41"/>
      <c r="N265" s="41"/>
      <c r="O265" s="41"/>
      <c r="P265" s="41"/>
      <c r="Q265" s="41"/>
      <c r="R265" s="41"/>
      <c r="S265" s="41"/>
      <c r="T265" s="41"/>
      <c r="U265" s="41"/>
      <c r="V265" s="41"/>
      <c r="W265" s="41"/>
      <c r="X265" s="41"/>
      <c r="Y265" s="41"/>
      <c r="Z265" s="41"/>
    </row>
    <row r="266" spans="1:26" ht="12.75" customHeight="1">
      <c r="A266" s="51"/>
      <c r="B266" s="41"/>
      <c r="C266" s="41"/>
      <c r="D266" s="41"/>
      <c r="E266" s="41"/>
      <c r="F266" s="41"/>
      <c r="G266" s="41"/>
      <c r="H266" s="41"/>
      <c r="I266" s="41"/>
      <c r="J266" s="41"/>
      <c r="K266" s="41"/>
      <c r="L266" s="50"/>
      <c r="M266" s="41"/>
      <c r="N266" s="41"/>
      <c r="O266" s="41"/>
      <c r="P266" s="41"/>
      <c r="Q266" s="41"/>
      <c r="R266" s="41"/>
      <c r="S266" s="41"/>
      <c r="T266" s="41"/>
      <c r="U266" s="41"/>
      <c r="V266" s="41"/>
      <c r="W266" s="41"/>
      <c r="X266" s="41"/>
      <c r="Y266" s="41"/>
      <c r="Z266" s="41"/>
    </row>
    <row r="267" spans="1:26" ht="12.75" customHeight="1">
      <c r="A267" s="51"/>
      <c r="B267" s="41"/>
      <c r="C267" s="41"/>
      <c r="D267" s="41"/>
      <c r="E267" s="41"/>
      <c r="F267" s="41"/>
      <c r="G267" s="41"/>
      <c r="H267" s="41"/>
      <c r="I267" s="41"/>
      <c r="J267" s="41"/>
      <c r="K267" s="41"/>
      <c r="L267" s="50"/>
      <c r="M267" s="41"/>
      <c r="N267" s="41"/>
      <c r="O267" s="41"/>
      <c r="P267" s="41"/>
      <c r="Q267" s="41"/>
      <c r="R267" s="41"/>
      <c r="S267" s="41"/>
      <c r="T267" s="41"/>
      <c r="U267" s="41"/>
      <c r="V267" s="41"/>
      <c r="W267" s="41"/>
      <c r="X267" s="41"/>
      <c r="Y267" s="41"/>
      <c r="Z267" s="41"/>
    </row>
    <row r="268" spans="1:26" ht="12.75" customHeight="1">
      <c r="A268" s="51"/>
      <c r="B268" s="41"/>
      <c r="C268" s="41"/>
      <c r="D268" s="41"/>
      <c r="E268" s="41"/>
      <c r="F268" s="41"/>
      <c r="G268" s="41"/>
      <c r="H268" s="41"/>
      <c r="I268" s="41"/>
      <c r="J268" s="41"/>
      <c r="K268" s="41"/>
      <c r="L268" s="50"/>
      <c r="M268" s="41"/>
      <c r="N268" s="41"/>
      <c r="O268" s="41"/>
      <c r="P268" s="41"/>
      <c r="Q268" s="41"/>
      <c r="R268" s="41"/>
      <c r="S268" s="41"/>
      <c r="T268" s="41"/>
      <c r="U268" s="41"/>
      <c r="V268" s="41"/>
      <c r="W268" s="41"/>
      <c r="X268" s="41"/>
      <c r="Y268" s="41"/>
      <c r="Z268" s="41"/>
    </row>
    <row r="269" spans="1:26" ht="12.75" customHeight="1">
      <c r="A269" s="51"/>
      <c r="B269" s="41"/>
      <c r="C269" s="41"/>
      <c r="D269" s="41"/>
      <c r="E269" s="41"/>
      <c r="F269" s="41"/>
      <c r="G269" s="41"/>
      <c r="H269" s="41"/>
      <c r="I269" s="41"/>
      <c r="J269" s="41"/>
      <c r="K269" s="41"/>
      <c r="L269" s="50"/>
      <c r="M269" s="41"/>
      <c r="N269" s="41"/>
      <c r="O269" s="41"/>
      <c r="P269" s="41"/>
      <c r="Q269" s="41"/>
      <c r="R269" s="41"/>
      <c r="S269" s="41"/>
      <c r="T269" s="41"/>
      <c r="U269" s="41"/>
      <c r="V269" s="41"/>
      <c r="W269" s="41"/>
      <c r="X269" s="41"/>
      <c r="Y269" s="41"/>
      <c r="Z269" s="41"/>
    </row>
    <row r="270" spans="1:26" ht="12.75" customHeight="1">
      <c r="A270" s="51"/>
      <c r="B270" s="41"/>
      <c r="C270" s="41"/>
      <c r="D270" s="41"/>
      <c r="E270" s="41"/>
      <c r="F270" s="41"/>
      <c r="G270" s="41"/>
      <c r="H270" s="41"/>
      <c r="I270" s="41"/>
      <c r="J270" s="41"/>
      <c r="K270" s="41"/>
      <c r="L270" s="50"/>
      <c r="M270" s="41"/>
      <c r="N270" s="41"/>
      <c r="O270" s="41"/>
      <c r="P270" s="41"/>
      <c r="Q270" s="41"/>
      <c r="R270" s="41"/>
      <c r="S270" s="41"/>
      <c r="T270" s="41"/>
      <c r="U270" s="41"/>
      <c r="V270" s="41"/>
      <c r="W270" s="41"/>
      <c r="X270" s="41"/>
      <c r="Y270" s="41"/>
      <c r="Z270" s="41"/>
    </row>
    <row r="271" spans="1:26" ht="12.75" customHeight="1">
      <c r="A271" s="51"/>
      <c r="B271" s="41"/>
      <c r="C271" s="41"/>
      <c r="D271" s="41"/>
      <c r="E271" s="41"/>
      <c r="F271" s="41"/>
      <c r="G271" s="41"/>
      <c r="H271" s="41"/>
      <c r="I271" s="41"/>
      <c r="J271" s="41"/>
      <c r="K271" s="41"/>
      <c r="L271" s="50"/>
      <c r="M271" s="41"/>
      <c r="N271" s="41"/>
      <c r="O271" s="41"/>
      <c r="P271" s="41"/>
      <c r="Q271" s="41"/>
      <c r="R271" s="41"/>
      <c r="S271" s="41"/>
      <c r="T271" s="41"/>
      <c r="U271" s="41"/>
      <c r="V271" s="41"/>
      <c r="W271" s="41"/>
      <c r="X271" s="41"/>
      <c r="Y271" s="41"/>
      <c r="Z271" s="41"/>
    </row>
    <row r="272" spans="1:26" ht="12.75" customHeight="1">
      <c r="A272" s="51"/>
      <c r="B272" s="41"/>
      <c r="C272" s="41"/>
      <c r="D272" s="41"/>
      <c r="E272" s="41"/>
      <c r="F272" s="41"/>
      <c r="G272" s="41"/>
      <c r="H272" s="41"/>
      <c r="I272" s="41"/>
      <c r="J272" s="41"/>
      <c r="K272" s="41"/>
      <c r="L272" s="50"/>
      <c r="M272" s="41"/>
      <c r="N272" s="41"/>
      <c r="O272" s="41"/>
      <c r="P272" s="41"/>
      <c r="Q272" s="41"/>
      <c r="R272" s="41"/>
      <c r="S272" s="41"/>
      <c r="T272" s="41"/>
      <c r="U272" s="41"/>
      <c r="V272" s="41"/>
      <c r="W272" s="41"/>
      <c r="X272" s="41"/>
      <c r="Y272" s="41"/>
      <c r="Z272" s="41"/>
    </row>
    <row r="273" spans="1:26" ht="12.75" customHeight="1">
      <c r="A273" s="51"/>
      <c r="B273" s="41"/>
      <c r="C273" s="41"/>
      <c r="D273" s="41"/>
      <c r="E273" s="41"/>
      <c r="F273" s="41"/>
      <c r="G273" s="41"/>
      <c r="H273" s="41"/>
      <c r="I273" s="41"/>
      <c r="J273" s="41"/>
      <c r="K273" s="41"/>
      <c r="L273" s="50"/>
      <c r="M273" s="41"/>
      <c r="N273" s="41"/>
      <c r="O273" s="41"/>
      <c r="P273" s="41"/>
      <c r="Q273" s="41"/>
      <c r="R273" s="41"/>
      <c r="S273" s="41"/>
      <c r="T273" s="41"/>
      <c r="U273" s="41"/>
      <c r="V273" s="41"/>
      <c r="W273" s="41"/>
      <c r="X273" s="41"/>
      <c r="Y273" s="41"/>
      <c r="Z273" s="41"/>
    </row>
    <row r="274" spans="1:26" ht="12.75" customHeight="1">
      <c r="A274" s="51"/>
      <c r="B274" s="41"/>
      <c r="C274" s="41"/>
      <c r="D274" s="41"/>
      <c r="E274" s="41"/>
      <c r="F274" s="41"/>
      <c r="G274" s="41"/>
      <c r="H274" s="41"/>
      <c r="I274" s="41"/>
      <c r="J274" s="41"/>
      <c r="K274" s="41"/>
      <c r="L274" s="50"/>
      <c r="M274" s="41"/>
      <c r="N274" s="41"/>
      <c r="O274" s="41"/>
      <c r="P274" s="41"/>
      <c r="Q274" s="41"/>
      <c r="R274" s="41"/>
      <c r="S274" s="41"/>
      <c r="T274" s="41"/>
      <c r="U274" s="41"/>
      <c r="V274" s="41"/>
      <c r="W274" s="41"/>
      <c r="X274" s="41"/>
      <c r="Y274" s="41"/>
      <c r="Z274" s="41"/>
    </row>
    <row r="275" spans="1:26" ht="12.75" customHeight="1">
      <c r="A275" s="51"/>
      <c r="B275" s="41"/>
      <c r="C275" s="41"/>
      <c r="D275" s="41"/>
      <c r="E275" s="41"/>
      <c r="F275" s="41"/>
      <c r="G275" s="41"/>
      <c r="H275" s="41"/>
      <c r="I275" s="41"/>
      <c r="J275" s="41"/>
      <c r="K275" s="41"/>
      <c r="L275" s="50"/>
      <c r="M275" s="41"/>
      <c r="N275" s="41"/>
      <c r="O275" s="41"/>
      <c r="P275" s="41"/>
      <c r="Q275" s="41"/>
      <c r="R275" s="41"/>
      <c r="S275" s="41"/>
      <c r="T275" s="41"/>
      <c r="U275" s="41"/>
      <c r="V275" s="41"/>
      <c r="W275" s="41"/>
      <c r="X275" s="41"/>
      <c r="Y275" s="41"/>
      <c r="Z275" s="41"/>
    </row>
    <row r="276" spans="1:26" ht="12.75" customHeight="1">
      <c r="A276" s="51"/>
      <c r="B276" s="41"/>
      <c r="C276" s="41"/>
      <c r="D276" s="41"/>
      <c r="E276" s="41"/>
      <c r="F276" s="41"/>
      <c r="G276" s="41"/>
      <c r="H276" s="41"/>
      <c r="I276" s="41"/>
      <c r="J276" s="41"/>
      <c r="K276" s="41"/>
      <c r="L276" s="50"/>
      <c r="M276" s="41"/>
      <c r="N276" s="41"/>
      <c r="O276" s="41"/>
      <c r="P276" s="41"/>
      <c r="Q276" s="41"/>
      <c r="R276" s="41"/>
      <c r="S276" s="41"/>
      <c r="T276" s="41"/>
      <c r="U276" s="41"/>
      <c r="V276" s="41"/>
      <c r="W276" s="41"/>
      <c r="X276" s="41"/>
      <c r="Y276" s="41"/>
      <c r="Z276" s="41"/>
    </row>
    <row r="277" spans="1:26" ht="12.75" customHeight="1">
      <c r="A277" s="51"/>
      <c r="B277" s="41"/>
      <c r="C277" s="41"/>
      <c r="D277" s="41"/>
      <c r="E277" s="41"/>
      <c r="F277" s="41"/>
      <c r="G277" s="41"/>
      <c r="H277" s="41"/>
      <c r="I277" s="41"/>
      <c r="J277" s="41"/>
      <c r="K277" s="41"/>
      <c r="L277" s="50"/>
      <c r="M277" s="41"/>
      <c r="N277" s="41"/>
      <c r="O277" s="41"/>
      <c r="P277" s="41"/>
      <c r="Q277" s="41"/>
      <c r="R277" s="41"/>
      <c r="S277" s="41"/>
      <c r="T277" s="41"/>
      <c r="U277" s="41"/>
      <c r="V277" s="41"/>
      <c r="W277" s="41"/>
      <c r="X277" s="41"/>
      <c r="Y277" s="41"/>
      <c r="Z277" s="41"/>
    </row>
    <row r="278" spans="1:26" ht="12.75" customHeight="1">
      <c r="A278" s="51"/>
      <c r="B278" s="41"/>
      <c r="C278" s="41"/>
      <c r="D278" s="41"/>
      <c r="E278" s="41"/>
      <c r="F278" s="41"/>
      <c r="G278" s="41"/>
      <c r="H278" s="41"/>
      <c r="I278" s="41"/>
      <c r="J278" s="41"/>
      <c r="K278" s="41"/>
      <c r="L278" s="50"/>
      <c r="M278" s="41"/>
      <c r="N278" s="41"/>
      <c r="O278" s="41"/>
      <c r="P278" s="41"/>
      <c r="Q278" s="41"/>
      <c r="R278" s="41"/>
      <c r="S278" s="41"/>
      <c r="T278" s="41"/>
      <c r="U278" s="41"/>
      <c r="V278" s="41"/>
      <c r="W278" s="41"/>
      <c r="X278" s="41"/>
      <c r="Y278" s="41"/>
      <c r="Z278" s="41"/>
    </row>
    <row r="279" spans="1:26" ht="12.75" customHeight="1">
      <c r="A279" s="51"/>
      <c r="B279" s="41"/>
      <c r="C279" s="41"/>
      <c r="D279" s="41"/>
      <c r="E279" s="41"/>
      <c r="F279" s="41"/>
      <c r="G279" s="41"/>
      <c r="H279" s="41"/>
      <c r="I279" s="41"/>
      <c r="J279" s="41"/>
      <c r="K279" s="41"/>
      <c r="L279" s="50"/>
      <c r="M279" s="41"/>
      <c r="N279" s="41"/>
      <c r="O279" s="41"/>
      <c r="P279" s="41"/>
      <c r="Q279" s="41"/>
      <c r="R279" s="41"/>
      <c r="S279" s="41"/>
      <c r="T279" s="41"/>
      <c r="U279" s="41"/>
      <c r="V279" s="41"/>
      <c r="W279" s="41"/>
      <c r="X279" s="41"/>
      <c r="Y279" s="41"/>
      <c r="Z279" s="41"/>
    </row>
    <row r="280" spans="1:26" ht="12.75" customHeight="1">
      <c r="A280" s="51"/>
      <c r="B280" s="41"/>
      <c r="C280" s="41"/>
      <c r="D280" s="41"/>
      <c r="E280" s="41"/>
      <c r="F280" s="41"/>
      <c r="G280" s="41"/>
      <c r="H280" s="41"/>
      <c r="I280" s="41"/>
      <c r="J280" s="41"/>
      <c r="K280" s="41"/>
      <c r="L280" s="50"/>
      <c r="M280" s="41"/>
      <c r="N280" s="41"/>
      <c r="O280" s="41"/>
      <c r="P280" s="41"/>
      <c r="Q280" s="41"/>
      <c r="R280" s="41"/>
      <c r="S280" s="41"/>
      <c r="T280" s="41"/>
      <c r="U280" s="41"/>
      <c r="V280" s="41"/>
      <c r="W280" s="41"/>
      <c r="X280" s="41"/>
      <c r="Y280" s="41"/>
      <c r="Z280" s="41"/>
    </row>
    <row r="281" spans="1:26" ht="12.75" customHeight="1">
      <c r="A281" s="51"/>
      <c r="B281" s="41"/>
      <c r="C281" s="41"/>
      <c r="D281" s="41"/>
      <c r="E281" s="41"/>
      <c r="F281" s="41"/>
      <c r="G281" s="41"/>
      <c r="H281" s="41"/>
      <c r="I281" s="41"/>
      <c r="J281" s="41"/>
      <c r="K281" s="41"/>
      <c r="L281" s="50"/>
      <c r="M281" s="41"/>
      <c r="N281" s="41"/>
      <c r="O281" s="41"/>
      <c r="P281" s="41"/>
      <c r="Q281" s="41"/>
      <c r="R281" s="41"/>
      <c r="S281" s="41"/>
      <c r="T281" s="41"/>
      <c r="U281" s="41"/>
      <c r="V281" s="41"/>
      <c r="W281" s="41"/>
      <c r="X281" s="41"/>
      <c r="Y281" s="41"/>
      <c r="Z281" s="41"/>
    </row>
    <row r="282" spans="1:26" ht="12.75" customHeight="1">
      <c r="A282" s="51"/>
      <c r="B282" s="41"/>
      <c r="C282" s="41"/>
      <c r="D282" s="41"/>
      <c r="E282" s="41"/>
      <c r="F282" s="41"/>
      <c r="G282" s="41"/>
      <c r="H282" s="41"/>
      <c r="I282" s="41"/>
      <c r="J282" s="41"/>
      <c r="K282" s="41"/>
      <c r="L282" s="50"/>
      <c r="M282" s="41"/>
      <c r="N282" s="41"/>
      <c r="O282" s="41"/>
      <c r="P282" s="41"/>
      <c r="Q282" s="41"/>
      <c r="R282" s="41"/>
      <c r="S282" s="41"/>
      <c r="T282" s="41"/>
      <c r="U282" s="41"/>
      <c r="V282" s="41"/>
      <c r="W282" s="41"/>
      <c r="X282" s="41"/>
      <c r="Y282" s="41"/>
      <c r="Z282" s="41"/>
    </row>
    <row r="283" spans="1:26" ht="12.75" customHeight="1">
      <c r="A283" s="51"/>
      <c r="B283" s="41"/>
      <c r="C283" s="41"/>
      <c r="D283" s="41"/>
      <c r="E283" s="41"/>
      <c r="F283" s="41"/>
      <c r="G283" s="41"/>
      <c r="H283" s="41"/>
      <c r="I283" s="41"/>
      <c r="J283" s="41"/>
      <c r="K283" s="41"/>
      <c r="L283" s="50"/>
      <c r="M283" s="41"/>
      <c r="N283" s="41"/>
      <c r="O283" s="41"/>
      <c r="P283" s="41"/>
      <c r="Q283" s="41"/>
      <c r="R283" s="41"/>
      <c r="S283" s="41"/>
      <c r="T283" s="41"/>
      <c r="U283" s="41"/>
      <c r="V283" s="41"/>
      <c r="W283" s="41"/>
      <c r="X283" s="41"/>
      <c r="Y283" s="41"/>
      <c r="Z283" s="41"/>
    </row>
    <row r="284" spans="1:26" ht="12.75" customHeight="1">
      <c r="A284" s="51"/>
      <c r="B284" s="41"/>
      <c r="C284" s="41"/>
      <c r="D284" s="41"/>
      <c r="E284" s="41"/>
      <c r="F284" s="41"/>
      <c r="G284" s="41"/>
      <c r="H284" s="41"/>
      <c r="I284" s="41"/>
      <c r="J284" s="41"/>
      <c r="K284" s="41"/>
      <c r="L284" s="50"/>
      <c r="M284" s="41"/>
      <c r="N284" s="41"/>
      <c r="O284" s="41"/>
      <c r="P284" s="41"/>
      <c r="Q284" s="41"/>
      <c r="R284" s="41"/>
      <c r="S284" s="41"/>
      <c r="T284" s="41"/>
      <c r="U284" s="41"/>
      <c r="V284" s="41"/>
      <c r="W284" s="41"/>
      <c r="X284" s="41"/>
      <c r="Y284" s="41"/>
      <c r="Z284" s="41"/>
    </row>
    <row r="285" spans="1:26" ht="12.75" customHeight="1">
      <c r="A285" s="51"/>
      <c r="B285" s="41"/>
      <c r="C285" s="41"/>
      <c r="D285" s="41"/>
      <c r="E285" s="41"/>
      <c r="F285" s="41"/>
      <c r="G285" s="41"/>
      <c r="H285" s="41"/>
      <c r="I285" s="41"/>
      <c r="J285" s="41"/>
      <c r="K285" s="41"/>
      <c r="L285" s="50"/>
      <c r="M285" s="41"/>
      <c r="N285" s="41"/>
      <c r="O285" s="41"/>
      <c r="P285" s="41"/>
      <c r="Q285" s="41"/>
      <c r="R285" s="41"/>
      <c r="S285" s="41"/>
      <c r="T285" s="41"/>
      <c r="U285" s="41"/>
      <c r="V285" s="41"/>
      <c r="W285" s="41"/>
      <c r="X285" s="41"/>
      <c r="Y285" s="41"/>
      <c r="Z285" s="41"/>
    </row>
    <row r="286" spans="1:26" ht="12.75" customHeight="1">
      <c r="A286" s="51"/>
      <c r="B286" s="41"/>
      <c r="C286" s="41"/>
      <c r="D286" s="41"/>
      <c r="E286" s="41"/>
      <c r="F286" s="41"/>
      <c r="G286" s="41"/>
      <c r="H286" s="41"/>
      <c r="I286" s="41"/>
      <c r="J286" s="41"/>
      <c r="K286" s="41"/>
      <c r="L286" s="50"/>
      <c r="M286" s="41"/>
      <c r="N286" s="41"/>
      <c r="O286" s="41"/>
      <c r="P286" s="41"/>
      <c r="Q286" s="41"/>
      <c r="R286" s="41"/>
      <c r="S286" s="41"/>
      <c r="T286" s="41"/>
      <c r="U286" s="41"/>
      <c r="V286" s="41"/>
      <c r="W286" s="41"/>
      <c r="X286" s="41"/>
      <c r="Y286" s="41"/>
      <c r="Z286" s="41"/>
    </row>
    <row r="287" spans="1:26" ht="12.75" customHeight="1">
      <c r="A287" s="51"/>
      <c r="B287" s="41"/>
      <c r="C287" s="41"/>
      <c r="D287" s="41"/>
      <c r="E287" s="41"/>
      <c r="F287" s="41"/>
      <c r="G287" s="41"/>
      <c r="H287" s="41"/>
      <c r="I287" s="41"/>
      <c r="J287" s="41"/>
      <c r="K287" s="41"/>
      <c r="L287" s="50"/>
      <c r="M287" s="41"/>
      <c r="N287" s="41"/>
      <c r="O287" s="41"/>
      <c r="P287" s="41"/>
      <c r="Q287" s="41"/>
      <c r="R287" s="41"/>
      <c r="S287" s="41"/>
      <c r="T287" s="41"/>
      <c r="U287" s="41"/>
      <c r="V287" s="41"/>
      <c r="W287" s="41"/>
      <c r="X287" s="41"/>
      <c r="Y287" s="41"/>
      <c r="Z287" s="41"/>
    </row>
    <row r="288" spans="1:26" ht="12.75" customHeight="1">
      <c r="A288" s="51"/>
      <c r="B288" s="41"/>
      <c r="C288" s="41"/>
      <c r="D288" s="41"/>
      <c r="E288" s="41"/>
      <c r="F288" s="41"/>
      <c r="G288" s="41"/>
      <c r="H288" s="41"/>
      <c r="I288" s="41"/>
      <c r="J288" s="41"/>
      <c r="K288" s="41"/>
      <c r="L288" s="50"/>
      <c r="M288" s="41"/>
      <c r="N288" s="41"/>
      <c r="O288" s="41"/>
      <c r="P288" s="41"/>
      <c r="Q288" s="41"/>
      <c r="R288" s="41"/>
      <c r="S288" s="41"/>
      <c r="T288" s="41"/>
      <c r="U288" s="41"/>
      <c r="V288" s="41"/>
      <c r="W288" s="41"/>
      <c r="X288" s="41"/>
      <c r="Y288" s="41"/>
      <c r="Z288" s="41"/>
    </row>
    <row r="289" spans="1:26" ht="12.75" customHeight="1">
      <c r="A289" s="51"/>
      <c r="B289" s="41"/>
      <c r="C289" s="41"/>
      <c r="D289" s="41"/>
      <c r="E289" s="41"/>
      <c r="F289" s="41"/>
      <c r="G289" s="41"/>
      <c r="H289" s="41"/>
      <c r="I289" s="41"/>
      <c r="J289" s="41"/>
      <c r="K289" s="41"/>
      <c r="L289" s="50"/>
      <c r="M289" s="41"/>
      <c r="N289" s="41"/>
      <c r="O289" s="41"/>
      <c r="P289" s="41"/>
      <c r="Q289" s="41"/>
      <c r="R289" s="41"/>
      <c r="S289" s="41"/>
      <c r="T289" s="41"/>
      <c r="U289" s="41"/>
      <c r="V289" s="41"/>
      <c r="W289" s="41"/>
      <c r="X289" s="41"/>
      <c r="Y289" s="41"/>
      <c r="Z289" s="41"/>
    </row>
    <row r="290" spans="1:26" ht="12.75" customHeight="1">
      <c r="A290" s="51"/>
      <c r="B290" s="41"/>
      <c r="C290" s="41"/>
      <c r="D290" s="41"/>
      <c r="E290" s="41"/>
      <c r="F290" s="41"/>
      <c r="G290" s="41"/>
      <c r="H290" s="41"/>
      <c r="I290" s="41"/>
      <c r="J290" s="41"/>
      <c r="K290" s="41"/>
      <c r="L290" s="50"/>
      <c r="M290" s="41"/>
      <c r="N290" s="41"/>
      <c r="O290" s="41"/>
      <c r="P290" s="41"/>
      <c r="Q290" s="41"/>
      <c r="R290" s="41"/>
      <c r="S290" s="41"/>
      <c r="T290" s="41"/>
      <c r="U290" s="41"/>
      <c r="V290" s="41"/>
      <c r="W290" s="41"/>
      <c r="X290" s="41"/>
      <c r="Y290" s="41"/>
      <c r="Z290" s="41"/>
    </row>
    <row r="291" spans="1:26" ht="12.75" customHeight="1">
      <c r="A291" s="51"/>
      <c r="B291" s="41"/>
      <c r="C291" s="41"/>
      <c r="D291" s="41"/>
      <c r="E291" s="41"/>
      <c r="F291" s="41"/>
      <c r="G291" s="41"/>
      <c r="H291" s="41"/>
      <c r="I291" s="41"/>
      <c r="J291" s="41"/>
      <c r="K291" s="41"/>
      <c r="L291" s="50"/>
      <c r="M291" s="41"/>
      <c r="N291" s="41"/>
      <c r="O291" s="41"/>
      <c r="P291" s="41"/>
      <c r="Q291" s="41"/>
      <c r="R291" s="41"/>
      <c r="S291" s="41"/>
      <c r="T291" s="41"/>
      <c r="U291" s="41"/>
      <c r="V291" s="41"/>
      <c r="W291" s="41"/>
      <c r="X291" s="41"/>
      <c r="Y291" s="41"/>
      <c r="Z291" s="41"/>
    </row>
    <row r="292" spans="1:26" ht="12.75" customHeight="1">
      <c r="A292" s="51"/>
      <c r="B292" s="41"/>
      <c r="C292" s="41"/>
      <c r="D292" s="41"/>
      <c r="E292" s="41"/>
      <c r="F292" s="41"/>
      <c r="G292" s="41"/>
      <c r="H292" s="41"/>
      <c r="I292" s="41"/>
      <c r="J292" s="41"/>
      <c r="K292" s="41"/>
      <c r="L292" s="50"/>
      <c r="M292" s="41"/>
      <c r="N292" s="41"/>
      <c r="O292" s="41"/>
      <c r="P292" s="41"/>
      <c r="Q292" s="41"/>
      <c r="R292" s="41"/>
      <c r="S292" s="41"/>
      <c r="T292" s="41"/>
      <c r="U292" s="41"/>
      <c r="V292" s="41"/>
      <c r="W292" s="41"/>
      <c r="X292" s="41"/>
      <c r="Y292" s="41"/>
      <c r="Z292" s="41"/>
    </row>
    <row r="293" spans="1:26" ht="12.75" customHeight="1">
      <c r="A293" s="51"/>
      <c r="B293" s="41"/>
      <c r="C293" s="41"/>
      <c r="D293" s="41"/>
      <c r="E293" s="41"/>
      <c r="F293" s="41"/>
      <c r="G293" s="41"/>
      <c r="H293" s="41"/>
      <c r="I293" s="41"/>
      <c r="J293" s="41"/>
      <c r="K293" s="41"/>
      <c r="L293" s="50"/>
      <c r="M293" s="41"/>
      <c r="N293" s="41"/>
      <c r="O293" s="41"/>
      <c r="P293" s="41"/>
      <c r="Q293" s="41"/>
      <c r="R293" s="41"/>
      <c r="S293" s="41"/>
      <c r="T293" s="41"/>
      <c r="U293" s="41"/>
      <c r="V293" s="41"/>
      <c r="W293" s="41"/>
      <c r="X293" s="41"/>
      <c r="Y293" s="41"/>
      <c r="Z293" s="41"/>
    </row>
    <row r="294" spans="1:26" ht="12.75" customHeight="1">
      <c r="A294" s="51"/>
      <c r="B294" s="41"/>
      <c r="C294" s="41"/>
      <c r="D294" s="41"/>
      <c r="E294" s="41"/>
      <c r="F294" s="41"/>
      <c r="G294" s="41"/>
      <c r="H294" s="41"/>
      <c r="I294" s="41"/>
      <c r="J294" s="41"/>
      <c r="K294" s="41"/>
      <c r="L294" s="50"/>
      <c r="M294" s="41"/>
      <c r="N294" s="41"/>
      <c r="O294" s="41"/>
      <c r="P294" s="41"/>
      <c r="Q294" s="41"/>
      <c r="R294" s="41"/>
      <c r="S294" s="41"/>
      <c r="T294" s="41"/>
      <c r="U294" s="41"/>
      <c r="V294" s="41"/>
      <c r="W294" s="41"/>
      <c r="X294" s="41"/>
      <c r="Y294" s="41"/>
      <c r="Z294" s="41"/>
    </row>
    <row r="295" spans="1:26" ht="12.75" customHeight="1">
      <c r="A295" s="51"/>
      <c r="B295" s="41"/>
      <c r="C295" s="41"/>
      <c r="D295" s="41"/>
      <c r="E295" s="41"/>
      <c r="F295" s="41"/>
      <c r="G295" s="41"/>
      <c r="H295" s="41"/>
      <c r="I295" s="41"/>
      <c r="J295" s="41"/>
      <c r="K295" s="41"/>
      <c r="L295" s="50"/>
      <c r="M295" s="41"/>
      <c r="N295" s="41"/>
      <c r="O295" s="41"/>
      <c r="P295" s="41"/>
      <c r="Q295" s="41"/>
      <c r="R295" s="41"/>
      <c r="S295" s="41"/>
      <c r="T295" s="41"/>
      <c r="U295" s="41"/>
      <c r="V295" s="41"/>
      <c r="W295" s="41"/>
      <c r="X295" s="41"/>
      <c r="Y295" s="41"/>
      <c r="Z295" s="41"/>
    </row>
    <row r="296" spans="1:26" ht="12.75" customHeight="1">
      <c r="A296" s="51"/>
      <c r="B296" s="41"/>
      <c r="C296" s="41"/>
      <c r="D296" s="41"/>
      <c r="E296" s="41"/>
      <c r="F296" s="41"/>
      <c r="G296" s="41"/>
      <c r="H296" s="41"/>
      <c r="I296" s="41"/>
      <c r="J296" s="41"/>
      <c r="K296" s="41"/>
      <c r="L296" s="50"/>
      <c r="M296" s="41"/>
      <c r="N296" s="41"/>
      <c r="O296" s="41"/>
      <c r="P296" s="41"/>
      <c r="Q296" s="41"/>
      <c r="R296" s="41"/>
      <c r="S296" s="41"/>
      <c r="T296" s="41"/>
      <c r="U296" s="41"/>
      <c r="V296" s="41"/>
      <c r="W296" s="41"/>
      <c r="X296" s="41"/>
      <c r="Y296" s="41"/>
      <c r="Z296" s="41"/>
    </row>
    <row r="297" spans="1:26" ht="12.75" customHeight="1">
      <c r="A297" s="51"/>
      <c r="B297" s="41"/>
      <c r="C297" s="41"/>
      <c r="D297" s="41"/>
      <c r="E297" s="41"/>
      <c r="F297" s="41"/>
      <c r="G297" s="41"/>
      <c r="H297" s="41"/>
      <c r="I297" s="41"/>
      <c r="J297" s="41"/>
      <c r="K297" s="41"/>
      <c r="L297" s="50"/>
      <c r="M297" s="41"/>
      <c r="N297" s="41"/>
      <c r="O297" s="41"/>
      <c r="P297" s="41"/>
      <c r="Q297" s="41"/>
      <c r="R297" s="41"/>
      <c r="S297" s="41"/>
      <c r="T297" s="41"/>
      <c r="U297" s="41"/>
      <c r="V297" s="41"/>
      <c r="W297" s="41"/>
      <c r="X297" s="41"/>
      <c r="Y297" s="41"/>
      <c r="Z297" s="41"/>
    </row>
    <row r="298" spans="1:26" ht="12.75" customHeight="1">
      <c r="A298" s="51"/>
      <c r="B298" s="41"/>
      <c r="C298" s="41"/>
      <c r="D298" s="41"/>
      <c r="E298" s="41"/>
      <c r="F298" s="41"/>
      <c r="G298" s="41"/>
      <c r="H298" s="41"/>
      <c r="I298" s="41"/>
      <c r="J298" s="41"/>
      <c r="K298" s="41"/>
      <c r="L298" s="50"/>
      <c r="M298" s="41"/>
      <c r="N298" s="41"/>
      <c r="O298" s="41"/>
      <c r="P298" s="41"/>
      <c r="Q298" s="41"/>
      <c r="R298" s="41"/>
      <c r="S298" s="41"/>
      <c r="T298" s="41"/>
      <c r="U298" s="41"/>
      <c r="V298" s="41"/>
      <c r="W298" s="41"/>
      <c r="X298" s="41"/>
      <c r="Y298" s="41"/>
      <c r="Z298" s="41"/>
    </row>
    <row r="299" spans="1:26" ht="12.75" customHeight="1">
      <c r="A299" s="51"/>
      <c r="B299" s="41"/>
      <c r="C299" s="41"/>
      <c r="D299" s="41"/>
      <c r="E299" s="41"/>
      <c r="F299" s="41"/>
      <c r="G299" s="41"/>
      <c r="H299" s="41"/>
      <c r="I299" s="41"/>
      <c r="J299" s="41"/>
      <c r="K299" s="41"/>
      <c r="L299" s="50"/>
      <c r="M299" s="41"/>
      <c r="N299" s="41"/>
      <c r="O299" s="41"/>
      <c r="P299" s="41"/>
      <c r="Q299" s="41"/>
      <c r="R299" s="41"/>
      <c r="S299" s="41"/>
      <c r="T299" s="41"/>
      <c r="U299" s="41"/>
      <c r="V299" s="41"/>
      <c r="W299" s="41"/>
      <c r="X299" s="41"/>
      <c r="Y299" s="41"/>
      <c r="Z299" s="41"/>
    </row>
    <row r="300" spans="1:26" ht="12.75" customHeight="1">
      <c r="A300" s="51"/>
      <c r="B300" s="41"/>
      <c r="C300" s="41"/>
      <c r="D300" s="41"/>
      <c r="E300" s="41"/>
      <c r="F300" s="41"/>
      <c r="G300" s="41"/>
      <c r="H300" s="41"/>
      <c r="I300" s="41"/>
      <c r="J300" s="41"/>
      <c r="K300" s="41"/>
      <c r="L300" s="50"/>
      <c r="M300" s="41"/>
      <c r="N300" s="41"/>
      <c r="O300" s="41"/>
      <c r="P300" s="41"/>
      <c r="Q300" s="41"/>
      <c r="R300" s="41"/>
      <c r="S300" s="41"/>
      <c r="T300" s="41"/>
      <c r="U300" s="41"/>
      <c r="V300" s="41"/>
      <c r="W300" s="41"/>
      <c r="X300" s="41"/>
      <c r="Y300" s="41"/>
      <c r="Z300" s="41"/>
    </row>
    <row r="301" spans="1:26" ht="12.75" customHeight="1">
      <c r="A301" s="51"/>
      <c r="B301" s="41"/>
      <c r="C301" s="41"/>
      <c r="D301" s="41"/>
      <c r="E301" s="41"/>
      <c r="F301" s="41"/>
      <c r="G301" s="41"/>
      <c r="H301" s="41"/>
      <c r="I301" s="41"/>
      <c r="J301" s="41"/>
      <c r="K301" s="41"/>
      <c r="L301" s="50"/>
      <c r="M301" s="41"/>
      <c r="N301" s="41"/>
      <c r="O301" s="41"/>
      <c r="P301" s="41"/>
      <c r="Q301" s="41"/>
      <c r="R301" s="41"/>
      <c r="S301" s="41"/>
      <c r="T301" s="41"/>
      <c r="U301" s="41"/>
      <c r="V301" s="41"/>
      <c r="W301" s="41"/>
      <c r="X301" s="41"/>
      <c r="Y301" s="41"/>
      <c r="Z301" s="41"/>
    </row>
    <row r="302" spans="1:26" ht="12.75" customHeight="1">
      <c r="A302" s="51"/>
      <c r="B302" s="41"/>
      <c r="C302" s="41"/>
      <c r="D302" s="41"/>
      <c r="E302" s="41"/>
      <c r="F302" s="41"/>
      <c r="G302" s="41"/>
      <c r="H302" s="41"/>
      <c r="I302" s="41"/>
      <c r="J302" s="41"/>
      <c r="K302" s="41"/>
      <c r="L302" s="50"/>
      <c r="M302" s="41"/>
      <c r="N302" s="41"/>
      <c r="O302" s="41"/>
      <c r="P302" s="41"/>
      <c r="Q302" s="41"/>
      <c r="R302" s="41"/>
      <c r="S302" s="41"/>
      <c r="T302" s="41"/>
      <c r="U302" s="41"/>
      <c r="V302" s="41"/>
      <c r="W302" s="41"/>
      <c r="X302" s="41"/>
      <c r="Y302" s="41"/>
      <c r="Z302" s="41"/>
    </row>
    <row r="303" spans="1:26" ht="12.75" customHeight="1">
      <c r="A303" s="51"/>
      <c r="B303" s="41"/>
      <c r="C303" s="41"/>
      <c r="D303" s="41"/>
      <c r="E303" s="41"/>
      <c r="F303" s="41"/>
      <c r="G303" s="41"/>
      <c r="H303" s="41"/>
      <c r="I303" s="41"/>
      <c r="J303" s="41"/>
      <c r="K303" s="41"/>
      <c r="L303" s="50"/>
      <c r="M303" s="41"/>
      <c r="N303" s="41"/>
      <c r="O303" s="41"/>
      <c r="P303" s="41"/>
      <c r="Q303" s="41"/>
      <c r="R303" s="41"/>
      <c r="S303" s="41"/>
      <c r="T303" s="41"/>
      <c r="U303" s="41"/>
      <c r="V303" s="41"/>
      <c r="W303" s="41"/>
      <c r="X303" s="41"/>
      <c r="Y303" s="41"/>
      <c r="Z303" s="41"/>
    </row>
    <row r="304" spans="1:26" ht="12.75" customHeight="1">
      <c r="A304" s="51"/>
      <c r="B304" s="41"/>
      <c r="C304" s="41"/>
      <c r="D304" s="41"/>
      <c r="E304" s="41"/>
      <c r="F304" s="41"/>
      <c r="G304" s="41"/>
      <c r="H304" s="41"/>
      <c r="I304" s="41"/>
      <c r="J304" s="41"/>
      <c r="K304" s="41"/>
      <c r="L304" s="50"/>
      <c r="M304" s="41"/>
      <c r="N304" s="41"/>
      <c r="O304" s="41"/>
      <c r="P304" s="41"/>
      <c r="Q304" s="41"/>
      <c r="R304" s="41"/>
      <c r="S304" s="41"/>
      <c r="T304" s="41"/>
      <c r="U304" s="41"/>
      <c r="V304" s="41"/>
      <c r="W304" s="41"/>
      <c r="X304" s="41"/>
      <c r="Y304" s="41"/>
      <c r="Z304" s="41"/>
    </row>
    <row r="305" spans="1:26" ht="12.75" customHeight="1">
      <c r="A305" s="51"/>
      <c r="B305" s="41"/>
      <c r="C305" s="41"/>
      <c r="D305" s="41"/>
      <c r="E305" s="41"/>
      <c r="F305" s="41"/>
      <c r="G305" s="41"/>
      <c r="H305" s="41"/>
      <c r="I305" s="41"/>
      <c r="J305" s="41"/>
      <c r="K305" s="41"/>
      <c r="L305" s="50"/>
      <c r="M305" s="41"/>
      <c r="N305" s="41"/>
      <c r="O305" s="41"/>
      <c r="P305" s="41"/>
      <c r="Q305" s="41"/>
      <c r="R305" s="41"/>
      <c r="S305" s="41"/>
      <c r="T305" s="41"/>
      <c r="U305" s="41"/>
      <c r="V305" s="41"/>
      <c r="W305" s="41"/>
      <c r="X305" s="41"/>
      <c r="Y305" s="41"/>
      <c r="Z305" s="41"/>
    </row>
    <row r="306" spans="1:26" ht="12.75" customHeight="1">
      <c r="A306" s="51"/>
      <c r="B306" s="41"/>
      <c r="C306" s="41"/>
      <c r="D306" s="41"/>
      <c r="E306" s="41"/>
      <c r="F306" s="41"/>
      <c r="G306" s="41"/>
      <c r="H306" s="41"/>
      <c r="I306" s="41"/>
      <c r="J306" s="41"/>
      <c r="K306" s="41"/>
      <c r="L306" s="50"/>
      <c r="M306" s="41"/>
      <c r="N306" s="41"/>
      <c r="O306" s="41"/>
      <c r="P306" s="41"/>
      <c r="Q306" s="41"/>
      <c r="R306" s="41"/>
      <c r="S306" s="41"/>
      <c r="T306" s="41"/>
      <c r="U306" s="41"/>
      <c r="V306" s="41"/>
      <c r="W306" s="41"/>
      <c r="X306" s="41"/>
      <c r="Y306" s="41"/>
      <c r="Z306" s="41"/>
    </row>
    <row r="307" spans="1:26" ht="12.75" customHeight="1">
      <c r="A307" s="51"/>
      <c r="B307" s="41"/>
      <c r="C307" s="41"/>
      <c r="D307" s="41"/>
      <c r="E307" s="41"/>
      <c r="F307" s="41"/>
      <c r="G307" s="41"/>
      <c r="H307" s="41"/>
      <c r="I307" s="41"/>
      <c r="J307" s="41"/>
      <c r="K307" s="41"/>
      <c r="L307" s="50"/>
      <c r="M307" s="41"/>
      <c r="N307" s="41"/>
      <c r="O307" s="41"/>
      <c r="P307" s="41"/>
      <c r="Q307" s="41"/>
      <c r="R307" s="41"/>
      <c r="S307" s="41"/>
      <c r="T307" s="41"/>
      <c r="U307" s="41"/>
      <c r="V307" s="41"/>
      <c r="W307" s="41"/>
      <c r="X307" s="41"/>
      <c r="Y307" s="41"/>
      <c r="Z307" s="41"/>
    </row>
    <row r="308" spans="1:26" ht="12.75" customHeight="1">
      <c r="A308" s="51"/>
      <c r="B308" s="41"/>
      <c r="C308" s="41"/>
      <c r="D308" s="41"/>
      <c r="E308" s="41"/>
      <c r="F308" s="41"/>
      <c r="G308" s="41"/>
      <c r="H308" s="41"/>
      <c r="I308" s="41"/>
      <c r="J308" s="41"/>
      <c r="K308" s="41"/>
      <c r="L308" s="50"/>
      <c r="M308" s="41"/>
      <c r="N308" s="41"/>
      <c r="O308" s="41"/>
      <c r="P308" s="41"/>
      <c r="Q308" s="41"/>
      <c r="R308" s="41"/>
      <c r="S308" s="41"/>
      <c r="T308" s="41"/>
      <c r="U308" s="41"/>
      <c r="V308" s="41"/>
      <c r="W308" s="41"/>
      <c r="X308" s="41"/>
      <c r="Y308" s="41"/>
      <c r="Z308" s="41"/>
    </row>
    <row r="309" spans="1:26" ht="12.75" customHeight="1">
      <c r="A309" s="51"/>
      <c r="B309" s="41"/>
      <c r="C309" s="41"/>
      <c r="D309" s="41"/>
      <c r="E309" s="41"/>
      <c r="F309" s="41"/>
      <c r="G309" s="41"/>
      <c r="H309" s="41"/>
      <c r="I309" s="41"/>
      <c r="J309" s="41"/>
      <c r="K309" s="41"/>
      <c r="L309" s="50"/>
      <c r="M309" s="41"/>
      <c r="N309" s="41"/>
      <c r="O309" s="41"/>
      <c r="P309" s="41"/>
      <c r="Q309" s="41"/>
      <c r="R309" s="41"/>
      <c r="S309" s="41"/>
      <c r="T309" s="41"/>
      <c r="U309" s="41"/>
      <c r="V309" s="41"/>
      <c r="W309" s="41"/>
      <c r="X309" s="41"/>
      <c r="Y309" s="41"/>
      <c r="Z309" s="41"/>
    </row>
    <row r="310" spans="1:26" ht="12.75" customHeight="1">
      <c r="A310" s="51"/>
      <c r="B310" s="41"/>
      <c r="C310" s="41"/>
      <c r="D310" s="41"/>
      <c r="E310" s="41"/>
      <c r="F310" s="41"/>
      <c r="G310" s="41"/>
      <c r="H310" s="41"/>
      <c r="I310" s="41"/>
      <c r="J310" s="41"/>
      <c r="K310" s="41"/>
      <c r="L310" s="50"/>
      <c r="M310" s="41"/>
      <c r="N310" s="41"/>
      <c r="O310" s="41"/>
      <c r="P310" s="41"/>
      <c r="Q310" s="41"/>
      <c r="R310" s="41"/>
      <c r="S310" s="41"/>
      <c r="T310" s="41"/>
      <c r="U310" s="41"/>
      <c r="V310" s="41"/>
      <c r="W310" s="41"/>
      <c r="X310" s="41"/>
      <c r="Y310" s="41"/>
      <c r="Z310" s="41"/>
    </row>
    <row r="311" spans="1:26" ht="12.75" customHeight="1">
      <c r="A311" s="51"/>
      <c r="B311" s="41"/>
      <c r="C311" s="41"/>
      <c r="D311" s="41"/>
      <c r="E311" s="41"/>
      <c r="F311" s="41"/>
      <c r="G311" s="41"/>
      <c r="H311" s="41"/>
      <c r="I311" s="41"/>
      <c r="J311" s="41"/>
      <c r="K311" s="41"/>
      <c r="L311" s="50"/>
      <c r="M311" s="41"/>
      <c r="N311" s="41"/>
      <c r="O311" s="41"/>
      <c r="P311" s="41"/>
      <c r="Q311" s="41"/>
      <c r="R311" s="41"/>
      <c r="S311" s="41"/>
      <c r="T311" s="41"/>
      <c r="U311" s="41"/>
      <c r="V311" s="41"/>
      <c r="W311" s="41"/>
      <c r="X311" s="41"/>
      <c r="Y311" s="41"/>
      <c r="Z311" s="41"/>
    </row>
    <row r="312" spans="1:26" ht="12.75" customHeight="1">
      <c r="A312" s="51"/>
      <c r="B312" s="41"/>
      <c r="C312" s="41"/>
      <c r="D312" s="41"/>
      <c r="E312" s="41"/>
      <c r="F312" s="41"/>
      <c r="G312" s="41"/>
      <c r="H312" s="41"/>
      <c r="I312" s="41"/>
      <c r="J312" s="41"/>
      <c r="K312" s="41"/>
      <c r="L312" s="50"/>
      <c r="M312" s="41"/>
      <c r="N312" s="41"/>
      <c r="O312" s="41"/>
      <c r="P312" s="41"/>
      <c r="Q312" s="41"/>
      <c r="R312" s="41"/>
      <c r="S312" s="41"/>
      <c r="T312" s="41"/>
      <c r="U312" s="41"/>
      <c r="V312" s="41"/>
      <c r="W312" s="41"/>
      <c r="X312" s="41"/>
      <c r="Y312" s="41"/>
      <c r="Z312" s="41"/>
    </row>
    <row r="313" spans="1:26" ht="12.75" customHeight="1">
      <c r="A313" s="51"/>
      <c r="B313" s="41"/>
      <c r="C313" s="41"/>
      <c r="D313" s="41"/>
      <c r="E313" s="41"/>
      <c r="F313" s="41"/>
      <c r="G313" s="41"/>
      <c r="H313" s="41"/>
      <c r="I313" s="41"/>
      <c r="J313" s="41"/>
      <c r="K313" s="41"/>
      <c r="L313" s="50"/>
      <c r="M313" s="41"/>
      <c r="N313" s="41"/>
      <c r="O313" s="41"/>
      <c r="P313" s="41"/>
      <c r="Q313" s="41"/>
      <c r="R313" s="41"/>
      <c r="S313" s="41"/>
      <c r="T313" s="41"/>
      <c r="U313" s="41"/>
      <c r="V313" s="41"/>
      <c r="W313" s="41"/>
      <c r="X313" s="41"/>
      <c r="Y313" s="41"/>
      <c r="Z313" s="41"/>
    </row>
    <row r="314" spans="1:26" ht="12.75" customHeight="1">
      <c r="A314" s="51"/>
      <c r="B314" s="41"/>
      <c r="C314" s="41"/>
      <c r="D314" s="41"/>
      <c r="E314" s="41"/>
      <c r="F314" s="41"/>
      <c r="G314" s="41"/>
      <c r="H314" s="41"/>
      <c r="I314" s="41"/>
      <c r="J314" s="41"/>
      <c r="K314" s="41"/>
      <c r="L314" s="50"/>
      <c r="M314" s="41"/>
      <c r="N314" s="41"/>
      <c r="O314" s="41"/>
      <c r="P314" s="41"/>
      <c r="Q314" s="41"/>
      <c r="R314" s="41"/>
      <c r="S314" s="41"/>
      <c r="T314" s="41"/>
      <c r="U314" s="41"/>
      <c r="V314" s="41"/>
      <c r="W314" s="41"/>
      <c r="X314" s="41"/>
      <c r="Y314" s="41"/>
      <c r="Z314" s="41"/>
    </row>
    <row r="315" spans="1:26" ht="12.75" customHeight="1">
      <c r="A315" s="51"/>
      <c r="B315" s="41"/>
      <c r="C315" s="41"/>
      <c r="D315" s="41"/>
      <c r="E315" s="41"/>
      <c r="F315" s="41"/>
      <c r="G315" s="41"/>
      <c r="H315" s="41"/>
      <c r="I315" s="41"/>
      <c r="J315" s="41"/>
      <c r="K315" s="41"/>
      <c r="L315" s="50"/>
      <c r="M315" s="41"/>
      <c r="N315" s="41"/>
      <c r="O315" s="41"/>
      <c r="P315" s="41"/>
      <c r="Q315" s="41"/>
      <c r="R315" s="41"/>
      <c r="S315" s="41"/>
      <c r="T315" s="41"/>
      <c r="U315" s="41"/>
      <c r="V315" s="41"/>
      <c r="W315" s="41"/>
      <c r="X315" s="41"/>
      <c r="Y315" s="41"/>
      <c r="Z315" s="41"/>
    </row>
    <row r="316" spans="1:26" ht="12.75" customHeight="1">
      <c r="A316" s="51"/>
      <c r="B316" s="41"/>
      <c r="C316" s="41"/>
      <c r="D316" s="41"/>
      <c r="E316" s="41"/>
      <c r="F316" s="41"/>
      <c r="G316" s="41"/>
      <c r="H316" s="41"/>
      <c r="I316" s="41"/>
      <c r="J316" s="41"/>
      <c r="K316" s="41"/>
      <c r="L316" s="50"/>
      <c r="M316" s="41"/>
      <c r="N316" s="41"/>
      <c r="O316" s="41"/>
      <c r="P316" s="41"/>
      <c r="Q316" s="41"/>
      <c r="R316" s="41"/>
      <c r="S316" s="41"/>
      <c r="T316" s="41"/>
      <c r="U316" s="41"/>
      <c r="V316" s="41"/>
      <c r="W316" s="41"/>
      <c r="X316" s="41"/>
      <c r="Y316" s="41"/>
      <c r="Z316" s="41"/>
    </row>
    <row r="317" spans="1:26" ht="12.75" customHeight="1">
      <c r="A317" s="51"/>
      <c r="B317" s="41"/>
      <c r="C317" s="41"/>
      <c r="D317" s="41"/>
      <c r="E317" s="41"/>
      <c r="F317" s="41"/>
      <c r="G317" s="41"/>
      <c r="H317" s="41"/>
      <c r="I317" s="41"/>
      <c r="J317" s="41"/>
      <c r="K317" s="41"/>
      <c r="L317" s="50"/>
      <c r="M317" s="41"/>
      <c r="N317" s="41"/>
      <c r="O317" s="41"/>
      <c r="P317" s="41"/>
      <c r="Q317" s="41"/>
      <c r="R317" s="41"/>
      <c r="S317" s="41"/>
      <c r="T317" s="41"/>
      <c r="U317" s="41"/>
      <c r="V317" s="41"/>
      <c r="W317" s="41"/>
      <c r="X317" s="41"/>
      <c r="Y317" s="41"/>
      <c r="Z317" s="41"/>
    </row>
    <row r="318" spans="1:26" ht="12.75" customHeight="1">
      <c r="A318" s="51"/>
      <c r="B318" s="41"/>
      <c r="C318" s="41"/>
      <c r="D318" s="41"/>
      <c r="E318" s="41"/>
      <c r="F318" s="41"/>
      <c r="G318" s="41"/>
      <c r="H318" s="41"/>
      <c r="I318" s="41"/>
      <c r="J318" s="41"/>
      <c r="K318" s="41"/>
      <c r="L318" s="50"/>
      <c r="M318" s="41"/>
      <c r="N318" s="41"/>
      <c r="O318" s="41"/>
      <c r="P318" s="41"/>
      <c r="Q318" s="41"/>
      <c r="R318" s="41"/>
      <c r="S318" s="41"/>
      <c r="T318" s="41"/>
      <c r="U318" s="41"/>
      <c r="V318" s="41"/>
      <c r="W318" s="41"/>
      <c r="X318" s="41"/>
      <c r="Y318" s="41"/>
      <c r="Z318" s="41"/>
    </row>
    <row r="319" spans="1:26" ht="12.75" customHeight="1">
      <c r="A319" s="51"/>
      <c r="B319" s="41"/>
      <c r="C319" s="41"/>
      <c r="D319" s="41"/>
      <c r="E319" s="41"/>
      <c r="F319" s="41"/>
      <c r="G319" s="41"/>
      <c r="H319" s="41"/>
      <c r="I319" s="41"/>
      <c r="J319" s="41"/>
      <c r="K319" s="41"/>
      <c r="L319" s="50"/>
      <c r="M319" s="41"/>
      <c r="N319" s="41"/>
      <c r="O319" s="41"/>
      <c r="P319" s="41"/>
      <c r="Q319" s="41"/>
      <c r="R319" s="41"/>
      <c r="S319" s="41"/>
      <c r="T319" s="41"/>
      <c r="U319" s="41"/>
      <c r="V319" s="41"/>
      <c r="W319" s="41"/>
      <c r="X319" s="41"/>
      <c r="Y319" s="41"/>
      <c r="Z319" s="41"/>
    </row>
    <row r="320" spans="1:26" ht="12.75" customHeight="1">
      <c r="A320" s="51"/>
      <c r="B320" s="41"/>
      <c r="C320" s="41"/>
      <c r="D320" s="41"/>
      <c r="E320" s="41"/>
      <c r="F320" s="41"/>
      <c r="G320" s="41"/>
      <c r="H320" s="41"/>
      <c r="I320" s="41"/>
      <c r="J320" s="41"/>
      <c r="K320" s="41"/>
      <c r="L320" s="50"/>
      <c r="M320" s="41"/>
      <c r="N320" s="41"/>
      <c r="O320" s="41"/>
      <c r="P320" s="41"/>
      <c r="Q320" s="41"/>
      <c r="R320" s="41"/>
      <c r="S320" s="41"/>
      <c r="T320" s="41"/>
      <c r="U320" s="41"/>
      <c r="V320" s="41"/>
      <c r="W320" s="41"/>
      <c r="X320" s="41"/>
      <c r="Y320" s="41"/>
      <c r="Z320" s="41"/>
    </row>
    <row r="321" spans="1:26" ht="12.75" customHeight="1">
      <c r="A321" s="51"/>
      <c r="B321" s="41"/>
      <c r="C321" s="41"/>
      <c r="D321" s="41"/>
      <c r="E321" s="41"/>
      <c r="F321" s="41"/>
      <c r="G321" s="41"/>
      <c r="H321" s="41"/>
      <c r="I321" s="41"/>
      <c r="J321" s="41"/>
      <c r="K321" s="41"/>
      <c r="L321" s="50"/>
      <c r="M321" s="41"/>
      <c r="N321" s="41"/>
      <c r="O321" s="41"/>
      <c r="P321" s="41"/>
      <c r="Q321" s="41"/>
      <c r="R321" s="41"/>
      <c r="S321" s="41"/>
      <c r="T321" s="41"/>
      <c r="U321" s="41"/>
      <c r="V321" s="41"/>
      <c r="W321" s="41"/>
      <c r="X321" s="41"/>
      <c r="Y321" s="41"/>
      <c r="Z321" s="41"/>
    </row>
    <row r="322" spans="1:26" ht="12.75" customHeight="1">
      <c r="A322" s="51"/>
      <c r="B322" s="41"/>
      <c r="C322" s="41"/>
      <c r="D322" s="41"/>
      <c r="E322" s="41"/>
      <c r="F322" s="41"/>
      <c r="G322" s="41"/>
      <c r="H322" s="41"/>
      <c r="I322" s="41"/>
      <c r="J322" s="41"/>
      <c r="K322" s="41"/>
      <c r="L322" s="50"/>
      <c r="M322" s="41"/>
      <c r="N322" s="41"/>
      <c r="O322" s="41"/>
      <c r="P322" s="41"/>
      <c r="Q322" s="41"/>
      <c r="R322" s="41"/>
      <c r="S322" s="41"/>
      <c r="T322" s="41"/>
      <c r="U322" s="41"/>
      <c r="V322" s="41"/>
      <c r="W322" s="41"/>
      <c r="X322" s="41"/>
      <c r="Y322" s="41"/>
      <c r="Z322" s="41"/>
    </row>
    <row r="323" spans="1:26" ht="12.75" customHeight="1">
      <c r="A323" s="51"/>
      <c r="B323" s="41"/>
      <c r="C323" s="41"/>
      <c r="D323" s="41"/>
      <c r="E323" s="41"/>
      <c r="F323" s="41"/>
      <c r="G323" s="41"/>
      <c r="H323" s="41"/>
      <c r="I323" s="41"/>
      <c r="J323" s="41"/>
      <c r="K323" s="41"/>
      <c r="L323" s="50"/>
      <c r="M323" s="41"/>
      <c r="N323" s="41"/>
      <c r="O323" s="41"/>
      <c r="P323" s="41"/>
      <c r="Q323" s="41"/>
      <c r="R323" s="41"/>
      <c r="S323" s="41"/>
      <c r="T323" s="41"/>
      <c r="U323" s="41"/>
      <c r="V323" s="41"/>
      <c r="W323" s="41"/>
      <c r="X323" s="41"/>
      <c r="Y323" s="41"/>
      <c r="Z323" s="41"/>
    </row>
    <row r="324" spans="1:26" ht="12.75" customHeight="1">
      <c r="A324" s="51"/>
      <c r="B324" s="41"/>
      <c r="C324" s="41"/>
      <c r="D324" s="41"/>
      <c r="E324" s="41"/>
      <c r="F324" s="41"/>
      <c r="G324" s="41"/>
      <c r="H324" s="41"/>
      <c r="I324" s="41"/>
      <c r="J324" s="41"/>
      <c r="K324" s="41"/>
      <c r="L324" s="50"/>
      <c r="M324" s="41"/>
      <c r="N324" s="41"/>
      <c r="O324" s="41"/>
      <c r="P324" s="41"/>
      <c r="Q324" s="41"/>
      <c r="R324" s="41"/>
      <c r="S324" s="41"/>
      <c r="T324" s="41"/>
      <c r="U324" s="41"/>
      <c r="V324" s="41"/>
      <c r="W324" s="41"/>
      <c r="X324" s="41"/>
      <c r="Y324" s="41"/>
      <c r="Z324" s="41"/>
    </row>
    <row r="325" spans="1:26" ht="12.75" customHeight="1">
      <c r="A325" s="51"/>
      <c r="B325" s="41"/>
      <c r="C325" s="41"/>
      <c r="D325" s="41"/>
      <c r="E325" s="41"/>
      <c r="F325" s="41"/>
      <c r="G325" s="41"/>
      <c r="H325" s="41"/>
      <c r="I325" s="41"/>
      <c r="J325" s="41"/>
      <c r="K325" s="41"/>
      <c r="L325" s="50"/>
      <c r="M325" s="41"/>
      <c r="N325" s="41"/>
      <c r="O325" s="41"/>
      <c r="P325" s="41"/>
      <c r="Q325" s="41"/>
      <c r="R325" s="41"/>
      <c r="S325" s="41"/>
      <c r="T325" s="41"/>
      <c r="U325" s="41"/>
      <c r="V325" s="41"/>
      <c r="W325" s="41"/>
      <c r="X325" s="41"/>
      <c r="Y325" s="41"/>
      <c r="Z325" s="41"/>
    </row>
    <row r="326" spans="1:26" ht="12.75" customHeight="1">
      <c r="A326" s="51"/>
      <c r="B326" s="41"/>
      <c r="C326" s="41"/>
      <c r="D326" s="41"/>
      <c r="E326" s="41"/>
      <c r="F326" s="41"/>
      <c r="G326" s="41"/>
      <c r="H326" s="41"/>
      <c r="I326" s="41"/>
      <c r="J326" s="41"/>
      <c r="K326" s="41"/>
      <c r="L326" s="50"/>
      <c r="M326" s="41"/>
      <c r="N326" s="41"/>
      <c r="O326" s="41"/>
      <c r="P326" s="41"/>
      <c r="Q326" s="41"/>
      <c r="R326" s="41"/>
      <c r="S326" s="41"/>
      <c r="T326" s="41"/>
      <c r="U326" s="41"/>
      <c r="V326" s="41"/>
      <c r="W326" s="41"/>
      <c r="X326" s="41"/>
      <c r="Y326" s="41"/>
      <c r="Z326" s="41"/>
    </row>
    <row r="327" spans="1:26" ht="12.75" customHeight="1">
      <c r="A327" s="51"/>
      <c r="B327" s="41"/>
      <c r="C327" s="41"/>
      <c r="D327" s="41"/>
      <c r="E327" s="41"/>
      <c r="F327" s="41"/>
      <c r="G327" s="41"/>
      <c r="H327" s="41"/>
      <c r="I327" s="41"/>
      <c r="J327" s="41"/>
      <c r="K327" s="41"/>
      <c r="L327" s="50"/>
      <c r="M327" s="41"/>
      <c r="N327" s="41"/>
      <c r="O327" s="41"/>
      <c r="P327" s="41"/>
      <c r="Q327" s="41"/>
      <c r="R327" s="41"/>
      <c r="S327" s="41"/>
      <c r="T327" s="41"/>
      <c r="U327" s="41"/>
      <c r="V327" s="41"/>
      <c r="W327" s="41"/>
      <c r="X327" s="41"/>
      <c r="Y327" s="41"/>
      <c r="Z327" s="41"/>
    </row>
    <row r="328" spans="1:26" ht="12.75" customHeight="1">
      <c r="A328" s="51"/>
      <c r="B328" s="41"/>
      <c r="C328" s="41"/>
      <c r="D328" s="41"/>
      <c r="E328" s="41"/>
      <c r="F328" s="41"/>
      <c r="G328" s="41"/>
      <c r="H328" s="41"/>
      <c r="I328" s="41"/>
      <c r="J328" s="41"/>
      <c r="K328" s="41"/>
      <c r="L328" s="50"/>
      <c r="M328" s="41"/>
      <c r="N328" s="41"/>
      <c r="O328" s="41"/>
      <c r="P328" s="41"/>
      <c r="Q328" s="41"/>
      <c r="R328" s="41"/>
      <c r="S328" s="41"/>
      <c r="T328" s="41"/>
      <c r="U328" s="41"/>
      <c r="V328" s="41"/>
      <c r="W328" s="41"/>
      <c r="X328" s="41"/>
      <c r="Y328" s="41"/>
      <c r="Z328" s="41"/>
    </row>
    <row r="329" spans="1:26" ht="12.75" customHeight="1">
      <c r="A329" s="51"/>
      <c r="B329" s="41"/>
      <c r="C329" s="41"/>
      <c r="D329" s="41"/>
      <c r="E329" s="41"/>
      <c r="F329" s="41"/>
      <c r="G329" s="41"/>
      <c r="H329" s="41"/>
      <c r="I329" s="41"/>
      <c r="J329" s="41"/>
      <c r="K329" s="41"/>
      <c r="L329" s="50"/>
      <c r="M329" s="41"/>
      <c r="N329" s="41"/>
      <c r="O329" s="41"/>
      <c r="P329" s="41"/>
      <c r="Q329" s="41"/>
      <c r="R329" s="41"/>
      <c r="S329" s="41"/>
      <c r="T329" s="41"/>
      <c r="U329" s="41"/>
      <c r="V329" s="41"/>
      <c r="W329" s="41"/>
      <c r="X329" s="41"/>
      <c r="Y329" s="41"/>
      <c r="Z329" s="41"/>
    </row>
    <row r="330" spans="1:26" ht="12.75" customHeight="1">
      <c r="A330" s="51"/>
      <c r="B330" s="41"/>
      <c r="C330" s="41"/>
      <c r="D330" s="41"/>
      <c r="E330" s="41"/>
      <c r="F330" s="41"/>
      <c r="G330" s="41"/>
      <c r="H330" s="41"/>
      <c r="I330" s="41"/>
      <c r="J330" s="41"/>
      <c r="K330" s="41"/>
      <c r="L330" s="50"/>
      <c r="M330" s="41"/>
      <c r="N330" s="41"/>
      <c r="O330" s="41"/>
      <c r="P330" s="41"/>
      <c r="Q330" s="41"/>
      <c r="R330" s="41"/>
      <c r="S330" s="41"/>
      <c r="T330" s="41"/>
      <c r="U330" s="41"/>
      <c r="V330" s="41"/>
      <c r="W330" s="41"/>
      <c r="X330" s="41"/>
      <c r="Y330" s="41"/>
      <c r="Z330" s="41"/>
    </row>
    <row r="331" spans="1:26" ht="12.75" customHeight="1">
      <c r="A331" s="51"/>
      <c r="B331" s="41"/>
      <c r="C331" s="41"/>
      <c r="D331" s="41"/>
      <c r="E331" s="41"/>
      <c r="F331" s="41"/>
      <c r="G331" s="41"/>
      <c r="H331" s="41"/>
      <c r="I331" s="41"/>
      <c r="J331" s="41"/>
      <c r="K331" s="41"/>
      <c r="L331" s="50"/>
      <c r="M331" s="41"/>
      <c r="N331" s="41"/>
      <c r="O331" s="41"/>
      <c r="P331" s="41"/>
      <c r="Q331" s="41"/>
      <c r="R331" s="41"/>
      <c r="S331" s="41"/>
      <c r="T331" s="41"/>
      <c r="U331" s="41"/>
      <c r="V331" s="41"/>
      <c r="W331" s="41"/>
      <c r="X331" s="41"/>
      <c r="Y331" s="41"/>
      <c r="Z331" s="41"/>
    </row>
    <row r="332" spans="1:26" ht="12.75" customHeight="1">
      <c r="A332" s="51"/>
      <c r="B332" s="41"/>
      <c r="C332" s="41"/>
      <c r="D332" s="41"/>
      <c r="E332" s="41"/>
      <c r="F332" s="41"/>
      <c r="G332" s="41"/>
      <c r="H332" s="41"/>
      <c r="I332" s="41"/>
      <c r="J332" s="41"/>
      <c r="K332" s="41"/>
      <c r="L332" s="50"/>
      <c r="M332" s="41"/>
      <c r="N332" s="41"/>
      <c r="O332" s="41"/>
      <c r="P332" s="41"/>
      <c r="Q332" s="41"/>
      <c r="R332" s="41"/>
      <c r="S332" s="41"/>
      <c r="T332" s="41"/>
      <c r="U332" s="41"/>
      <c r="V332" s="41"/>
      <c r="W332" s="41"/>
      <c r="X332" s="41"/>
      <c r="Y332" s="41"/>
      <c r="Z332" s="41"/>
    </row>
    <row r="333" spans="1:26" ht="12.75" customHeight="1">
      <c r="A333" s="51"/>
      <c r="B333" s="41"/>
      <c r="C333" s="41"/>
      <c r="D333" s="41"/>
      <c r="E333" s="41"/>
      <c r="F333" s="41"/>
      <c r="G333" s="41"/>
      <c r="H333" s="41"/>
      <c r="I333" s="41"/>
      <c r="J333" s="41"/>
      <c r="K333" s="41"/>
      <c r="L333" s="50"/>
      <c r="M333" s="41"/>
      <c r="N333" s="41"/>
      <c r="O333" s="41"/>
      <c r="P333" s="41"/>
      <c r="Q333" s="41"/>
      <c r="R333" s="41"/>
      <c r="S333" s="41"/>
      <c r="T333" s="41"/>
      <c r="U333" s="41"/>
      <c r="V333" s="41"/>
      <c r="W333" s="41"/>
      <c r="X333" s="41"/>
      <c r="Y333" s="41"/>
      <c r="Z333" s="41"/>
    </row>
    <row r="334" spans="1:26" ht="12.75" customHeight="1">
      <c r="A334" s="51"/>
      <c r="B334" s="41"/>
      <c r="C334" s="41"/>
      <c r="D334" s="41"/>
      <c r="E334" s="41"/>
      <c r="F334" s="41"/>
      <c r="G334" s="41"/>
      <c r="H334" s="41"/>
      <c r="I334" s="41"/>
      <c r="J334" s="41"/>
      <c r="K334" s="41"/>
      <c r="L334" s="50"/>
      <c r="M334" s="41"/>
      <c r="N334" s="41"/>
      <c r="O334" s="41"/>
      <c r="P334" s="41"/>
      <c r="Q334" s="41"/>
      <c r="R334" s="41"/>
      <c r="S334" s="41"/>
      <c r="T334" s="41"/>
      <c r="U334" s="41"/>
      <c r="V334" s="41"/>
      <c r="W334" s="41"/>
      <c r="X334" s="41"/>
      <c r="Y334" s="41"/>
      <c r="Z334" s="41"/>
    </row>
    <row r="335" spans="1:26" ht="12.75" customHeight="1">
      <c r="A335" s="51"/>
      <c r="B335" s="41"/>
      <c r="C335" s="41"/>
      <c r="D335" s="41"/>
      <c r="E335" s="41"/>
      <c r="F335" s="41"/>
      <c r="G335" s="41"/>
      <c r="H335" s="41"/>
      <c r="I335" s="41"/>
      <c r="J335" s="41"/>
      <c r="K335" s="41"/>
      <c r="L335" s="50"/>
      <c r="M335" s="41"/>
      <c r="N335" s="41"/>
      <c r="O335" s="41"/>
      <c r="P335" s="41"/>
      <c r="Q335" s="41"/>
      <c r="R335" s="41"/>
      <c r="S335" s="41"/>
      <c r="T335" s="41"/>
      <c r="U335" s="41"/>
      <c r="V335" s="41"/>
      <c r="W335" s="41"/>
      <c r="X335" s="41"/>
      <c r="Y335" s="41"/>
      <c r="Z335" s="41"/>
    </row>
    <row r="336" spans="1:26" ht="12.75" customHeight="1">
      <c r="A336" s="51"/>
      <c r="B336" s="41"/>
      <c r="C336" s="41"/>
      <c r="D336" s="41"/>
      <c r="E336" s="41"/>
      <c r="F336" s="41"/>
      <c r="G336" s="41"/>
      <c r="H336" s="41"/>
      <c r="I336" s="41"/>
      <c r="J336" s="41"/>
      <c r="K336" s="41"/>
      <c r="L336" s="50"/>
      <c r="M336" s="41"/>
      <c r="N336" s="41"/>
      <c r="O336" s="41"/>
      <c r="P336" s="41"/>
      <c r="Q336" s="41"/>
      <c r="R336" s="41"/>
      <c r="S336" s="41"/>
      <c r="T336" s="41"/>
      <c r="U336" s="41"/>
      <c r="V336" s="41"/>
      <c r="W336" s="41"/>
      <c r="X336" s="41"/>
      <c r="Y336" s="41"/>
      <c r="Z336" s="41"/>
    </row>
    <row r="337" spans="1:26" ht="12.75" customHeight="1">
      <c r="A337" s="51"/>
      <c r="B337" s="41"/>
      <c r="C337" s="41"/>
      <c r="D337" s="41"/>
      <c r="E337" s="41"/>
      <c r="F337" s="41"/>
      <c r="G337" s="41"/>
      <c r="H337" s="41"/>
      <c r="I337" s="41"/>
      <c r="J337" s="41"/>
      <c r="K337" s="41"/>
      <c r="L337" s="50"/>
      <c r="M337" s="41"/>
      <c r="N337" s="41"/>
      <c r="O337" s="41"/>
      <c r="P337" s="41"/>
      <c r="Q337" s="41"/>
      <c r="R337" s="41"/>
      <c r="S337" s="41"/>
      <c r="T337" s="41"/>
      <c r="U337" s="41"/>
      <c r="V337" s="41"/>
      <c r="W337" s="41"/>
      <c r="X337" s="41"/>
      <c r="Y337" s="41"/>
      <c r="Z337" s="41"/>
    </row>
    <row r="338" spans="1:26" ht="12.75" customHeight="1">
      <c r="A338" s="51"/>
      <c r="B338" s="41"/>
      <c r="C338" s="41"/>
      <c r="D338" s="41"/>
      <c r="E338" s="41"/>
      <c r="F338" s="41"/>
      <c r="G338" s="41"/>
      <c r="H338" s="41"/>
      <c r="I338" s="41"/>
      <c r="J338" s="41"/>
      <c r="K338" s="41"/>
      <c r="L338" s="50"/>
      <c r="M338" s="41"/>
      <c r="N338" s="41"/>
      <c r="O338" s="41"/>
      <c r="P338" s="41"/>
      <c r="Q338" s="41"/>
      <c r="R338" s="41"/>
      <c r="S338" s="41"/>
      <c r="T338" s="41"/>
      <c r="U338" s="41"/>
      <c r="V338" s="41"/>
      <c r="W338" s="41"/>
      <c r="X338" s="41"/>
      <c r="Y338" s="41"/>
      <c r="Z338" s="41"/>
    </row>
    <row r="339" spans="1:26" ht="12.75" customHeight="1">
      <c r="A339" s="51"/>
      <c r="B339" s="41"/>
      <c r="C339" s="41"/>
      <c r="D339" s="41"/>
      <c r="E339" s="41"/>
      <c r="F339" s="41"/>
      <c r="G339" s="41"/>
      <c r="H339" s="41"/>
      <c r="I339" s="41"/>
      <c r="J339" s="41"/>
      <c r="K339" s="41"/>
      <c r="L339" s="50"/>
      <c r="M339" s="41"/>
      <c r="N339" s="41"/>
      <c r="O339" s="41"/>
      <c r="P339" s="41"/>
      <c r="Q339" s="41"/>
      <c r="R339" s="41"/>
      <c r="S339" s="41"/>
      <c r="T339" s="41"/>
      <c r="U339" s="41"/>
      <c r="V339" s="41"/>
      <c r="W339" s="41"/>
      <c r="X339" s="41"/>
      <c r="Y339" s="41"/>
      <c r="Z339" s="41"/>
    </row>
    <row r="340" spans="1:26" ht="12.75" customHeight="1">
      <c r="A340" s="51"/>
      <c r="B340" s="41"/>
      <c r="C340" s="41"/>
      <c r="D340" s="41"/>
      <c r="E340" s="41"/>
      <c r="F340" s="41"/>
      <c r="G340" s="41"/>
      <c r="H340" s="41"/>
      <c r="I340" s="41"/>
      <c r="J340" s="41"/>
      <c r="K340" s="41"/>
      <c r="L340" s="50"/>
      <c r="M340" s="41"/>
      <c r="N340" s="41"/>
      <c r="O340" s="41"/>
      <c r="P340" s="41"/>
      <c r="Q340" s="41"/>
      <c r="R340" s="41"/>
      <c r="S340" s="41"/>
      <c r="T340" s="41"/>
      <c r="U340" s="41"/>
      <c r="V340" s="41"/>
      <c r="W340" s="41"/>
      <c r="X340" s="41"/>
      <c r="Y340" s="41"/>
      <c r="Z340" s="41"/>
    </row>
    <row r="341" spans="1:26" ht="12.75" customHeight="1">
      <c r="A341" s="51"/>
      <c r="B341" s="41"/>
      <c r="C341" s="41"/>
      <c r="D341" s="41"/>
      <c r="E341" s="41"/>
      <c r="F341" s="41"/>
      <c r="G341" s="41"/>
      <c r="H341" s="41"/>
      <c r="I341" s="41"/>
      <c r="J341" s="41"/>
      <c r="K341" s="41"/>
      <c r="L341" s="50"/>
      <c r="M341" s="41"/>
      <c r="N341" s="41"/>
      <c r="O341" s="41"/>
      <c r="P341" s="41"/>
      <c r="Q341" s="41"/>
      <c r="R341" s="41"/>
      <c r="S341" s="41"/>
      <c r="T341" s="41"/>
      <c r="U341" s="41"/>
      <c r="V341" s="41"/>
      <c r="W341" s="41"/>
      <c r="X341" s="41"/>
      <c r="Y341" s="41"/>
      <c r="Z341" s="41"/>
    </row>
    <row r="342" spans="1:26" ht="12.75" customHeight="1">
      <c r="A342" s="51"/>
      <c r="B342" s="41"/>
      <c r="C342" s="41"/>
      <c r="D342" s="41"/>
      <c r="E342" s="41"/>
      <c r="F342" s="41"/>
      <c r="G342" s="41"/>
      <c r="H342" s="41"/>
      <c r="I342" s="41"/>
      <c r="J342" s="41"/>
      <c r="K342" s="41"/>
      <c r="L342" s="50"/>
      <c r="M342" s="41"/>
      <c r="N342" s="41"/>
      <c r="O342" s="41"/>
      <c r="P342" s="41"/>
      <c r="Q342" s="41"/>
      <c r="R342" s="41"/>
      <c r="S342" s="41"/>
      <c r="T342" s="41"/>
      <c r="U342" s="41"/>
      <c r="V342" s="41"/>
      <c r="W342" s="41"/>
      <c r="X342" s="41"/>
      <c r="Y342" s="41"/>
      <c r="Z342" s="41"/>
    </row>
    <row r="343" spans="1:26" ht="12.75" customHeight="1">
      <c r="A343" s="51"/>
      <c r="B343" s="41"/>
      <c r="C343" s="41"/>
      <c r="D343" s="41"/>
      <c r="E343" s="41"/>
      <c r="F343" s="41"/>
      <c r="G343" s="41"/>
      <c r="H343" s="41"/>
      <c r="I343" s="41"/>
      <c r="J343" s="41"/>
      <c r="K343" s="41"/>
      <c r="L343" s="50"/>
      <c r="M343" s="41"/>
      <c r="N343" s="41"/>
      <c r="O343" s="41"/>
      <c r="P343" s="41"/>
      <c r="Q343" s="41"/>
      <c r="R343" s="41"/>
      <c r="S343" s="41"/>
      <c r="T343" s="41"/>
      <c r="U343" s="41"/>
      <c r="V343" s="41"/>
      <c r="W343" s="41"/>
      <c r="X343" s="41"/>
      <c r="Y343" s="41"/>
      <c r="Z343" s="41"/>
    </row>
    <row r="344" spans="1:26" ht="12.75" customHeight="1">
      <c r="A344" s="51"/>
      <c r="B344" s="41"/>
      <c r="C344" s="41"/>
      <c r="D344" s="41"/>
      <c r="E344" s="41"/>
      <c r="F344" s="41"/>
      <c r="G344" s="41"/>
      <c r="H344" s="41"/>
      <c r="I344" s="41"/>
      <c r="J344" s="41"/>
      <c r="K344" s="41"/>
      <c r="L344" s="50"/>
      <c r="M344" s="41"/>
      <c r="N344" s="41"/>
      <c r="O344" s="41"/>
      <c r="P344" s="41"/>
      <c r="Q344" s="41"/>
      <c r="R344" s="41"/>
      <c r="S344" s="41"/>
      <c r="T344" s="41"/>
      <c r="U344" s="41"/>
      <c r="V344" s="41"/>
      <c r="W344" s="41"/>
      <c r="X344" s="41"/>
      <c r="Y344" s="41"/>
      <c r="Z344" s="41"/>
    </row>
    <row r="345" spans="1:26" ht="12.75" customHeight="1">
      <c r="A345" s="51"/>
      <c r="B345" s="41"/>
      <c r="C345" s="41"/>
      <c r="D345" s="41"/>
      <c r="E345" s="41"/>
      <c r="F345" s="41"/>
      <c r="G345" s="41"/>
      <c r="H345" s="41"/>
      <c r="I345" s="41"/>
      <c r="J345" s="41"/>
      <c r="K345" s="41"/>
      <c r="L345" s="50"/>
      <c r="M345" s="41"/>
      <c r="N345" s="41"/>
      <c r="O345" s="41"/>
      <c r="P345" s="41"/>
      <c r="Q345" s="41"/>
      <c r="R345" s="41"/>
      <c r="S345" s="41"/>
      <c r="T345" s="41"/>
      <c r="U345" s="41"/>
      <c r="V345" s="41"/>
      <c r="W345" s="41"/>
      <c r="X345" s="41"/>
      <c r="Y345" s="41"/>
      <c r="Z345" s="41"/>
    </row>
    <row r="346" spans="1:26" ht="12.75" customHeight="1">
      <c r="A346" s="51"/>
      <c r="B346" s="41"/>
      <c r="C346" s="41"/>
      <c r="D346" s="41"/>
      <c r="E346" s="41"/>
      <c r="F346" s="41"/>
      <c r="G346" s="41"/>
      <c r="H346" s="41"/>
      <c r="I346" s="41"/>
      <c r="J346" s="41"/>
      <c r="K346" s="41"/>
      <c r="L346" s="50"/>
      <c r="M346" s="41"/>
      <c r="N346" s="41"/>
      <c r="O346" s="41"/>
      <c r="P346" s="41"/>
      <c r="Q346" s="41"/>
      <c r="R346" s="41"/>
      <c r="S346" s="41"/>
      <c r="T346" s="41"/>
      <c r="U346" s="41"/>
      <c r="V346" s="41"/>
      <c r="W346" s="41"/>
      <c r="X346" s="41"/>
      <c r="Y346" s="41"/>
      <c r="Z346" s="41"/>
    </row>
    <row r="347" spans="1:26" ht="12.75" customHeight="1">
      <c r="A347" s="51"/>
      <c r="B347" s="41"/>
      <c r="C347" s="41"/>
      <c r="D347" s="41"/>
      <c r="E347" s="41"/>
      <c r="F347" s="41"/>
      <c r="G347" s="41"/>
      <c r="H347" s="41"/>
      <c r="I347" s="41"/>
      <c r="J347" s="41"/>
      <c r="K347" s="41"/>
      <c r="L347" s="50"/>
      <c r="M347" s="41"/>
      <c r="N347" s="41"/>
      <c r="O347" s="41"/>
      <c r="P347" s="41"/>
      <c r="Q347" s="41"/>
      <c r="R347" s="41"/>
      <c r="S347" s="41"/>
      <c r="T347" s="41"/>
      <c r="U347" s="41"/>
      <c r="V347" s="41"/>
      <c r="W347" s="41"/>
      <c r="X347" s="41"/>
      <c r="Y347" s="41"/>
      <c r="Z347" s="41"/>
    </row>
    <row r="348" spans="1:26" ht="12.75" customHeight="1">
      <c r="A348" s="51"/>
      <c r="B348" s="41"/>
      <c r="C348" s="41"/>
      <c r="D348" s="41"/>
      <c r="E348" s="41"/>
      <c r="F348" s="41"/>
      <c r="G348" s="41"/>
      <c r="H348" s="41"/>
      <c r="I348" s="41"/>
      <c r="J348" s="41"/>
      <c r="K348" s="41"/>
      <c r="L348" s="50"/>
      <c r="M348" s="41"/>
      <c r="N348" s="41"/>
      <c r="O348" s="41"/>
      <c r="P348" s="41"/>
      <c r="Q348" s="41"/>
      <c r="R348" s="41"/>
      <c r="S348" s="41"/>
      <c r="T348" s="41"/>
      <c r="U348" s="41"/>
      <c r="V348" s="41"/>
      <c r="W348" s="41"/>
      <c r="X348" s="41"/>
      <c r="Y348" s="41"/>
      <c r="Z348" s="41"/>
    </row>
    <row r="349" spans="1:26" ht="12.75" customHeight="1">
      <c r="A349" s="51"/>
      <c r="B349" s="41"/>
      <c r="C349" s="41"/>
      <c r="D349" s="41"/>
      <c r="E349" s="41"/>
      <c r="F349" s="41"/>
      <c r="G349" s="41"/>
      <c r="H349" s="41"/>
      <c r="I349" s="41"/>
      <c r="J349" s="41"/>
      <c r="K349" s="41"/>
      <c r="L349" s="50"/>
      <c r="M349" s="41"/>
      <c r="N349" s="41"/>
      <c r="O349" s="41"/>
      <c r="P349" s="41"/>
      <c r="Q349" s="41"/>
      <c r="R349" s="41"/>
      <c r="S349" s="41"/>
      <c r="T349" s="41"/>
      <c r="U349" s="41"/>
      <c r="V349" s="41"/>
      <c r="W349" s="41"/>
      <c r="X349" s="41"/>
      <c r="Y349" s="41"/>
      <c r="Z349" s="41"/>
    </row>
    <row r="350" spans="1:26" ht="12.75" customHeight="1">
      <c r="A350" s="51"/>
      <c r="B350" s="41"/>
      <c r="C350" s="41"/>
      <c r="D350" s="41"/>
      <c r="E350" s="41"/>
      <c r="F350" s="41"/>
      <c r="G350" s="41"/>
      <c r="H350" s="41"/>
      <c r="I350" s="41"/>
      <c r="J350" s="41"/>
      <c r="K350" s="41"/>
      <c r="L350" s="50"/>
      <c r="M350" s="41"/>
      <c r="N350" s="41"/>
      <c r="O350" s="41"/>
      <c r="P350" s="41"/>
      <c r="Q350" s="41"/>
      <c r="R350" s="41"/>
      <c r="S350" s="41"/>
      <c r="T350" s="41"/>
      <c r="U350" s="41"/>
      <c r="V350" s="41"/>
      <c r="W350" s="41"/>
      <c r="X350" s="41"/>
      <c r="Y350" s="41"/>
      <c r="Z350" s="41"/>
    </row>
    <row r="351" spans="1:26" ht="12.75" customHeight="1">
      <c r="A351" s="51"/>
      <c r="B351" s="41"/>
      <c r="C351" s="41"/>
      <c r="D351" s="41"/>
      <c r="E351" s="41"/>
      <c r="F351" s="41"/>
      <c r="G351" s="41"/>
      <c r="H351" s="41"/>
      <c r="I351" s="41"/>
      <c r="J351" s="41"/>
      <c r="K351" s="41"/>
      <c r="L351" s="50"/>
      <c r="M351" s="41"/>
      <c r="N351" s="41"/>
      <c r="O351" s="41"/>
      <c r="P351" s="41"/>
      <c r="Q351" s="41"/>
      <c r="R351" s="41"/>
      <c r="S351" s="41"/>
      <c r="T351" s="41"/>
      <c r="U351" s="41"/>
      <c r="V351" s="41"/>
      <c r="W351" s="41"/>
      <c r="X351" s="41"/>
      <c r="Y351" s="41"/>
      <c r="Z351" s="41"/>
    </row>
    <row r="352" spans="1:26" ht="12.75" customHeight="1">
      <c r="A352" s="51"/>
      <c r="B352" s="41"/>
      <c r="C352" s="41"/>
      <c r="D352" s="41"/>
      <c r="E352" s="41"/>
      <c r="F352" s="41"/>
      <c r="G352" s="41"/>
      <c r="H352" s="41"/>
      <c r="I352" s="41"/>
      <c r="J352" s="41"/>
      <c r="K352" s="41"/>
      <c r="L352" s="50"/>
      <c r="M352" s="41"/>
      <c r="N352" s="41"/>
      <c r="O352" s="41"/>
      <c r="P352" s="41"/>
      <c r="Q352" s="41"/>
      <c r="R352" s="41"/>
      <c r="S352" s="41"/>
      <c r="T352" s="41"/>
      <c r="U352" s="41"/>
      <c r="V352" s="41"/>
      <c r="W352" s="41"/>
      <c r="X352" s="41"/>
      <c r="Y352" s="41"/>
      <c r="Z352" s="41"/>
    </row>
    <row r="353" spans="1:26" ht="12.75" customHeight="1">
      <c r="A353" s="51"/>
      <c r="B353" s="41"/>
      <c r="C353" s="41"/>
      <c r="D353" s="41"/>
      <c r="E353" s="41"/>
      <c r="F353" s="41"/>
      <c r="G353" s="41"/>
      <c r="H353" s="41"/>
      <c r="I353" s="41"/>
      <c r="J353" s="41"/>
      <c r="K353" s="41"/>
      <c r="L353" s="50"/>
      <c r="M353" s="41"/>
      <c r="N353" s="41"/>
      <c r="O353" s="41"/>
      <c r="P353" s="41"/>
      <c r="Q353" s="41"/>
      <c r="R353" s="41"/>
      <c r="S353" s="41"/>
      <c r="T353" s="41"/>
      <c r="U353" s="41"/>
      <c r="V353" s="41"/>
      <c r="W353" s="41"/>
      <c r="X353" s="41"/>
      <c r="Y353" s="41"/>
      <c r="Z353" s="41"/>
    </row>
    <row r="354" spans="1:26" ht="12.75" customHeight="1">
      <c r="A354" s="51"/>
      <c r="B354" s="41"/>
      <c r="C354" s="41"/>
      <c r="D354" s="41"/>
      <c r="E354" s="41"/>
      <c r="F354" s="41"/>
      <c r="G354" s="41"/>
      <c r="H354" s="41"/>
      <c r="I354" s="41"/>
      <c r="J354" s="41"/>
      <c r="K354" s="41"/>
      <c r="L354" s="50"/>
      <c r="M354" s="41"/>
      <c r="N354" s="41"/>
      <c r="O354" s="41"/>
      <c r="P354" s="41"/>
      <c r="Q354" s="41"/>
      <c r="R354" s="41"/>
      <c r="S354" s="41"/>
      <c r="T354" s="41"/>
      <c r="U354" s="41"/>
      <c r="V354" s="41"/>
      <c r="W354" s="41"/>
      <c r="X354" s="41"/>
      <c r="Y354" s="41"/>
      <c r="Z354" s="41"/>
    </row>
    <row r="355" spans="1:26" ht="12.75" customHeight="1">
      <c r="A355" s="51"/>
      <c r="B355" s="41"/>
      <c r="C355" s="41"/>
      <c r="D355" s="41"/>
      <c r="E355" s="41"/>
      <c r="F355" s="41"/>
      <c r="G355" s="41"/>
      <c r="H355" s="41"/>
      <c r="I355" s="41"/>
      <c r="J355" s="41"/>
      <c r="K355" s="41"/>
      <c r="L355" s="50"/>
      <c r="M355" s="41"/>
      <c r="N355" s="41"/>
      <c r="O355" s="41"/>
      <c r="P355" s="41"/>
      <c r="Q355" s="41"/>
      <c r="R355" s="41"/>
      <c r="S355" s="41"/>
      <c r="T355" s="41"/>
      <c r="U355" s="41"/>
      <c r="V355" s="41"/>
      <c r="W355" s="41"/>
      <c r="X355" s="41"/>
      <c r="Y355" s="41"/>
      <c r="Z355" s="41"/>
    </row>
    <row r="356" spans="1:26" ht="12.75" customHeight="1">
      <c r="A356" s="51"/>
      <c r="B356" s="41"/>
      <c r="C356" s="41"/>
      <c r="D356" s="41"/>
      <c r="E356" s="41"/>
      <c r="F356" s="41"/>
      <c r="G356" s="41"/>
      <c r="H356" s="41"/>
      <c r="I356" s="41"/>
      <c r="J356" s="41"/>
      <c r="K356" s="41"/>
      <c r="L356" s="50"/>
      <c r="M356" s="41"/>
      <c r="N356" s="41"/>
      <c r="O356" s="41"/>
      <c r="P356" s="41"/>
      <c r="Q356" s="41"/>
      <c r="R356" s="41"/>
      <c r="S356" s="41"/>
      <c r="T356" s="41"/>
      <c r="U356" s="41"/>
      <c r="V356" s="41"/>
      <c r="W356" s="41"/>
      <c r="X356" s="41"/>
      <c r="Y356" s="41"/>
      <c r="Z356" s="41"/>
    </row>
    <row r="357" spans="1:26" ht="12.75" customHeight="1">
      <c r="A357" s="51"/>
      <c r="B357" s="41"/>
      <c r="C357" s="41"/>
      <c r="D357" s="41"/>
      <c r="E357" s="41"/>
      <c r="F357" s="41"/>
      <c r="G357" s="41"/>
      <c r="H357" s="41"/>
      <c r="I357" s="41"/>
      <c r="J357" s="41"/>
      <c r="K357" s="41"/>
      <c r="L357" s="50"/>
      <c r="M357" s="41"/>
      <c r="N357" s="41"/>
      <c r="O357" s="41"/>
      <c r="P357" s="41"/>
      <c r="Q357" s="41"/>
      <c r="R357" s="41"/>
      <c r="S357" s="41"/>
      <c r="T357" s="41"/>
      <c r="U357" s="41"/>
      <c r="V357" s="41"/>
      <c r="W357" s="41"/>
      <c r="X357" s="41"/>
      <c r="Y357" s="41"/>
      <c r="Z357" s="41"/>
    </row>
    <row r="358" spans="1:26" ht="12.75" customHeight="1">
      <c r="A358" s="51"/>
      <c r="B358" s="41"/>
      <c r="C358" s="41"/>
      <c r="D358" s="41"/>
      <c r="E358" s="41"/>
      <c r="F358" s="41"/>
      <c r="G358" s="41"/>
      <c r="H358" s="41"/>
      <c r="I358" s="41"/>
      <c r="J358" s="41"/>
      <c r="K358" s="41"/>
      <c r="L358" s="50"/>
      <c r="M358" s="41"/>
      <c r="N358" s="41"/>
      <c r="O358" s="41"/>
      <c r="P358" s="41"/>
      <c r="Q358" s="41"/>
      <c r="R358" s="41"/>
      <c r="S358" s="41"/>
      <c r="T358" s="41"/>
      <c r="U358" s="41"/>
      <c r="V358" s="41"/>
      <c r="W358" s="41"/>
      <c r="X358" s="41"/>
      <c r="Y358" s="41"/>
      <c r="Z358" s="41"/>
    </row>
    <row r="359" spans="1:26" ht="12.75" customHeight="1">
      <c r="A359" s="51"/>
      <c r="B359" s="41"/>
      <c r="C359" s="41"/>
      <c r="D359" s="41"/>
      <c r="E359" s="41"/>
      <c r="F359" s="41"/>
      <c r="G359" s="41"/>
      <c r="H359" s="41"/>
      <c r="I359" s="41"/>
      <c r="J359" s="41"/>
      <c r="K359" s="41"/>
      <c r="L359" s="50"/>
      <c r="M359" s="41"/>
      <c r="N359" s="41"/>
      <c r="O359" s="41"/>
      <c r="P359" s="41"/>
      <c r="Q359" s="41"/>
      <c r="R359" s="41"/>
      <c r="S359" s="41"/>
      <c r="T359" s="41"/>
      <c r="U359" s="41"/>
      <c r="V359" s="41"/>
      <c r="W359" s="41"/>
      <c r="X359" s="41"/>
      <c r="Y359" s="41"/>
      <c r="Z359" s="41"/>
    </row>
    <row r="360" spans="1:26" ht="12.75" customHeight="1">
      <c r="A360" s="51"/>
      <c r="B360" s="41"/>
      <c r="C360" s="41"/>
      <c r="D360" s="41"/>
      <c r="E360" s="41"/>
      <c r="F360" s="41"/>
      <c r="G360" s="41"/>
      <c r="H360" s="41"/>
      <c r="I360" s="41"/>
      <c r="J360" s="41"/>
      <c r="K360" s="41"/>
      <c r="L360" s="50"/>
      <c r="M360" s="41"/>
      <c r="N360" s="41"/>
      <c r="O360" s="41"/>
      <c r="P360" s="41"/>
      <c r="Q360" s="41"/>
      <c r="R360" s="41"/>
      <c r="S360" s="41"/>
      <c r="T360" s="41"/>
      <c r="U360" s="41"/>
      <c r="V360" s="41"/>
      <c r="W360" s="41"/>
      <c r="X360" s="41"/>
      <c r="Y360" s="41"/>
      <c r="Z360" s="41"/>
    </row>
    <row r="361" spans="1:26" ht="12.75" customHeight="1">
      <c r="A361" s="51"/>
      <c r="B361" s="41"/>
      <c r="C361" s="41"/>
      <c r="D361" s="41"/>
      <c r="E361" s="41"/>
      <c r="F361" s="41"/>
      <c r="G361" s="41"/>
      <c r="H361" s="41"/>
      <c r="I361" s="41"/>
      <c r="J361" s="41"/>
      <c r="K361" s="41"/>
      <c r="L361" s="50"/>
      <c r="M361" s="41"/>
      <c r="N361" s="41"/>
      <c r="O361" s="41"/>
      <c r="P361" s="41"/>
      <c r="Q361" s="41"/>
      <c r="R361" s="41"/>
      <c r="S361" s="41"/>
      <c r="T361" s="41"/>
      <c r="U361" s="41"/>
      <c r="V361" s="41"/>
      <c r="W361" s="41"/>
      <c r="X361" s="41"/>
      <c r="Y361" s="41"/>
      <c r="Z361" s="41"/>
    </row>
    <row r="362" spans="1:26" ht="12.75" customHeight="1">
      <c r="A362" s="51"/>
      <c r="B362" s="41"/>
      <c r="C362" s="41"/>
      <c r="D362" s="41"/>
      <c r="E362" s="41"/>
      <c r="F362" s="41"/>
      <c r="G362" s="41"/>
      <c r="H362" s="41"/>
      <c r="I362" s="41"/>
      <c r="J362" s="41"/>
      <c r="K362" s="41"/>
      <c r="L362" s="50"/>
      <c r="M362" s="41"/>
      <c r="N362" s="41"/>
      <c r="O362" s="41"/>
      <c r="P362" s="41"/>
      <c r="Q362" s="41"/>
      <c r="R362" s="41"/>
      <c r="S362" s="41"/>
      <c r="T362" s="41"/>
      <c r="U362" s="41"/>
      <c r="V362" s="41"/>
      <c r="W362" s="41"/>
      <c r="X362" s="41"/>
      <c r="Y362" s="41"/>
      <c r="Z362" s="41"/>
    </row>
    <row r="363" spans="1:26" ht="12.75" customHeight="1">
      <c r="A363" s="51"/>
      <c r="B363" s="41"/>
      <c r="C363" s="41"/>
      <c r="D363" s="41"/>
      <c r="E363" s="41"/>
      <c r="F363" s="41"/>
      <c r="G363" s="41"/>
      <c r="H363" s="41"/>
      <c r="I363" s="41"/>
      <c r="J363" s="41"/>
      <c r="K363" s="41"/>
      <c r="L363" s="50"/>
      <c r="M363" s="41"/>
      <c r="N363" s="41"/>
      <c r="O363" s="41"/>
      <c r="P363" s="41"/>
      <c r="Q363" s="41"/>
      <c r="R363" s="41"/>
      <c r="S363" s="41"/>
      <c r="T363" s="41"/>
      <c r="U363" s="41"/>
      <c r="V363" s="41"/>
      <c r="W363" s="41"/>
      <c r="X363" s="41"/>
      <c r="Y363" s="41"/>
      <c r="Z363" s="41"/>
    </row>
    <row r="364" spans="1:26" ht="12.75" customHeight="1">
      <c r="A364" s="51"/>
      <c r="B364" s="41"/>
      <c r="C364" s="41"/>
      <c r="D364" s="41"/>
      <c r="E364" s="41"/>
      <c r="F364" s="41"/>
      <c r="G364" s="41"/>
      <c r="H364" s="41"/>
      <c r="I364" s="41"/>
      <c r="J364" s="41"/>
      <c r="K364" s="41"/>
      <c r="L364" s="50"/>
      <c r="M364" s="41"/>
      <c r="N364" s="41"/>
      <c r="O364" s="41"/>
      <c r="P364" s="41"/>
      <c r="Q364" s="41"/>
      <c r="R364" s="41"/>
      <c r="S364" s="41"/>
      <c r="T364" s="41"/>
      <c r="U364" s="41"/>
      <c r="V364" s="41"/>
      <c r="W364" s="41"/>
      <c r="X364" s="41"/>
      <c r="Y364" s="41"/>
      <c r="Z364" s="41"/>
    </row>
    <row r="365" spans="1:26" ht="12.75" customHeight="1">
      <c r="A365" s="51"/>
      <c r="B365" s="41"/>
      <c r="C365" s="41"/>
      <c r="D365" s="41"/>
      <c r="E365" s="41"/>
      <c r="F365" s="41"/>
      <c r="G365" s="41"/>
      <c r="H365" s="41"/>
      <c r="I365" s="41"/>
      <c r="J365" s="41"/>
      <c r="K365" s="41"/>
      <c r="L365" s="50"/>
      <c r="M365" s="41"/>
      <c r="N365" s="41"/>
      <c r="O365" s="41"/>
      <c r="P365" s="41"/>
      <c r="Q365" s="41"/>
      <c r="R365" s="41"/>
      <c r="S365" s="41"/>
      <c r="T365" s="41"/>
      <c r="U365" s="41"/>
      <c r="V365" s="41"/>
      <c r="W365" s="41"/>
      <c r="X365" s="41"/>
      <c r="Y365" s="41"/>
      <c r="Z365" s="41"/>
    </row>
    <row r="366" spans="1:26" ht="12.75" customHeight="1">
      <c r="A366" s="51"/>
      <c r="B366" s="41"/>
      <c r="C366" s="41"/>
      <c r="D366" s="41"/>
      <c r="E366" s="41"/>
      <c r="F366" s="41"/>
      <c r="G366" s="41"/>
      <c r="H366" s="41"/>
      <c r="I366" s="41"/>
      <c r="J366" s="41"/>
      <c r="K366" s="41"/>
      <c r="L366" s="50"/>
      <c r="M366" s="41"/>
      <c r="N366" s="41"/>
      <c r="O366" s="41"/>
      <c r="P366" s="41"/>
      <c r="Q366" s="41"/>
      <c r="R366" s="41"/>
      <c r="S366" s="41"/>
      <c r="T366" s="41"/>
      <c r="U366" s="41"/>
      <c r="V366" s="41"/>
      <c r="W366" s="41"/>
      <c r="X366" s="41"/>
      <c r="Y366" s="41"/>
      <c r="Z366" s="41"/>
    </row>
    <row r="367" spans="1:26" ht="12.75" customHeight="1">
      <c r="A367" s="51"/>
      <c r="B367" s="41"/>
      <c r="C367" s="41"/>
      <c r="D367" s="41"/>
      <c r="E367" s="41"/>
      <c r="F367" s="41"/>
      <c r="G367" s="41"/>
      <c r="H367" s="41"/>
      <c r="I367" s="41"/>
      <c r="J367" s="41"/>
      <c r="K367" s="41"/>
      <c r="L367" s="50"/>
      <c r="M367" s="41"/>
      <c r="N367" s="41"/>
      <c r="O367" s="41"/>
      <c r="P367" s="41"/>
      <c r="Q367" s="41"/>
      <c r="R367" s="41"/>
      <c r="S367" s="41"/>
      <c r="T367" s="41"/>
      <c r="U367" s="41"/>
      <c r="V367" s="41"/>
      <c r="W367" s="41"/>
      <c r="X367" s="41"/>
      <c r="Y367" s="41"/>
      <c r="Z367" s="41"/>
    </row>
    <row r="368" spans="1:26" ht="12.75" customHeight="1">
      <c r="A368" s="51"/>
      <c r="B368" s="41"/>
      <c r="C368" s="41"/>
      <c r="D368" s="41"/>
      <c r="E368" s="41"/>
      <c r="F368" s="41"/>
      <c r="G368" s="41"/>
      <c r="H368" s="41"/>
      <c r="I368" s="41"/>
      <c r="J368" s="41"/>
      <c r="K368" s="41"/>
      <c r="L368" s="50"/>
      <c r="M368" s="41"/>
      <c r="N368" s="41"/>
      <c r="O368" s="41"/>
      <c r="P368" s="41"/>
      <c r="Q368" s="41"/>
      <c r="R368" s="41"/>
      <c r="S368" s="41"/>
      <c r="T368" s="41"/>
      <c r="U368" s="41"/>
      <c r="V368" s="41"/>
      <c r="W368" s="41"/>
      <c r="X368" s="41"/>
      <c r="Y368" s="41"/>
      <c r="Z368" s="41"/>
    </row>
    <row r="369" spans="1:26" ht="12.75" customHeight="1">
      <c r="A369" s="51"/>
      <c r="B369" s="41"/>
      <c r="C369" s="41"/>
      <c r="D369" s="41"/>
      <c r="E369" s="41"/>
      <c r="F369" s="41"/>
      <c r="G369" s="41"/>
      <c r="H369" s="41"/>
      <c r="I369" s="41"/>
      <c r="J369" s="41"/>
      <c r="K369" s="41"/>
      <c r="L369" s="50"/>
      <c r="M369" s="41"/>
      <c r="N369" s="41"/>
      <c r="O369" s="41"/>
      <c r="P369" s="41"/>
      <c r="Q369" s="41"/>
      <c r="R369" s="41"/>
      <c r="S369" s="41"/>
      <c r="T369" s="41"/>
      <c r="U369" s="41"/>
      <c r="V369" s="41"/>
      <c r="W369" s="41"/>
      <c r="X369" s="41"/>
      <c r="Y369" s="41"/>
      <c r="Z369" s="41"/>
    </row>
    <row r="370" spans="1:26" ht="12.75" customHeight="1">
      <c r="A370" s="51"/>
      <c r="B370" s="41"/>
      <c r="C370" s="41"/>
      <c r="D370" s="41"/>
      <c r="E370" s="41"/>
      <c r="F370" s="41"/>
      <c r="G370" s="41"/>
      <c r="H370" s="41"/>
      <c r="I370" s="41"/>
      <c r="J370" s="41"/>
      <c r="K370" s="41"/>
      <c r="L370" s="50"/>
      <c r="M370" s="41"/>
      <c r="N370" s="41"/>
      <c r="O370" s="41"/>
      <c r="P370" s="41"/>
      <c r="Q370" s="41"/>
      <c r="R370" s="41"/>
      <c r="S370" s="41"/>
      <c r="T370" s="41"/>
      <c r="U370" s="41"/>
      <c r="V370" s="41"/>
      <c r="W370" s="41"/>
      <c r="X370" s="41"/>
      <c r="Y370" s="41"/>
      <c r="Z370" s="41"/>
    </row>
    <row r="371" spans="1:26" ht="12.75" customHeight="1">
      <c r="A371" s="51"/>
      <c r="B371" s="41"/>
      <c r="C371" s="41"/>
      <c r="D371" s="41"/>
      <c r="E371" s="41"/>
      <c r="F371" s="41"/>
      <c r="G371" s="41"/>
      <c r="H371" s="41"/>
      <c r="I371" s="41"/>
      <c r="J371" s="41"/>
      <c r="K371" s="41"/>
      <c r="L371" s="50"/>
      <c r="M371" s="41"/>
      <c r="N371" s="41"/>
      <c r="O371" s="41"/>
      <c r="P371" s="41"/>
      <c r="Q371" s="41"/>
      <c r="R371" s="41"/>
      <c r="S371" s="41"/>
      <c r="T371" s="41"/>
      <c r="U371" s="41"/>
      <c r="V371" s="41"/>
      <c r="W371" s="41"/>
      <c r="X371" s="41"/>
      <c r="Y371" s="41"/>
      <c r="Z371" s="41"/>
    </row>
    <row r="372" spans="1:26" ht="12.75" customHeight="1">
      <c r="A372" s="51"/>
      <c r="B372" s="41"/>
      <c r="C372" s="41"/>
      <c r="D372" s="41"/>
      <c r="E372" s="41"/>
      <c r="F372" s="41"/>
      <c r="G372" s="41"/>
      <c r="H372" s="41"/>
      <c r="I372" s="41"/>
      <c r="J372" s="41"/>
      <c r="K372" s="41"/>
      <c r="L372" s="50"/>
      <c r="M372" s="41"/>
      <c r="N372" s="41"/>
      <c r="O372" s="41"/>
      <c r="P372" s="41"/>
      <c r="Q372" s="41"/>
      <c r="R372" s="41"/>
      <c r="S372" s="41"/>
      <c r="T372" s="41"/>
      <c r="U372" s="41"/>
      <c r="V372" s="41"/>
      <c r="W372" s="41"/>
      <c r="X372" s="41"/>
      <c r="Y372" s="41"/>
      <c r="Z372" s="41"/>
    </row>
    <row r="373" spans="1:26" ht="12.75" customHeight="1">
      <c r="A373" s="51"/>
      <c r="B373" s="41"/>
      <c r="C373" s="41"/>
      <c r="D373" s="41"/>
      <c r="E373" s="41"/>
      <c r="F373" s="41"/>
      <c r="G373" s="41"/>
      <c r="H373" s="41"/>
      <c r="I373" s="41"/>
      <c r="J373" s="41"/>
      <c r="K373" s="41"/>
      <c r="L373" s="50"/>
      <c r="M373" s="41"/>
      <c r="N373" s="41"/>
      <c r="O373" s="41"/>
      <c r="P373" s="41"/>
      <c r="Q373" s="41"/>
      <c r="R373" s="41"/>
      <c r="S373" s="41"/>
      <c r="T373" s="41"/>
      <c r="U373" s="41"/>
      <c r="V373" s="41"/>
      <c r="W373" s="41"/>
      <c r="X373" s="41"/>
      <c r="Y373" s="41"/>
      <c r="Z373" s="41"/>
    </row>
    <row r="374" spans="1:26" ht="12.75" customHeight="1">
      <c r="A374" s="51"/>
      <c r="B374" s="41"/>
      <c r="C374" s="41"/>
      <c r="D374" s="41"/>
      <c r="E374" s="41"/>
      <c r="F374" s="41"/>
      <c r="G374" s="41"/>
      <c r="H374" s="41"/>
      <c r="I374" s="41"/>
      <c r="J374" s="41"/>
      <c r="K374" s="41"/>
      <c r="L374" s="50"/>
      <c r="M374" s="41"/>
      <c r="N374" s="41"/>
      <c r="O374" s="41"/>
      <c r="P374" s="41"/>
      <c r="Q374" s="41"/>
      <c r="R374" s="41"/>
      <c r="S374" s="41"/>
      <c r="T374" s="41"/>
      <c r="U374" s="41"/>
      <c r="V374" s="41"/>
      <c r="W374" s="41"/>
      <c r="X374" s="41"/>
      <c r="Y374" s="41"/>
      <c r="Z374" s="41"/>
    </row>
    <row r="375" spans="1:26" ht="12.75" customHeight="1">
      <c r="A375" s="51"/>
      <c r="B375" s="41"/>
      <c r="C375" s="41"/>
      <c r="D375" s="41"/>
      <c r="E375" s="41"/>
      <c r="F375" s="41"/>
      <c r="G375" s="41"/>
      <c r="H375" s="41"/>
      <c r="I375" s="41"/>
      <c r="J375" s="41"/>
      <c r="K375" s="41"/>
      <c r="L375" s="50"/>
      <c r="M375" s="41"/>
      <c r="N375" s="41"/>
      <c r="O375" s="41"/>
      <c r="P375" s="41"/>
      <c r="Q375" s="41"/>
      <c r="R375" s="41"/>
      <c r="S375" s="41"/>
      <c r="T375" s="41"/>
      <c r="U375" s="41"/>
      <c r="V375" s="41"/>
      <c r="W375" s="41"/>
      <c r="X375" s="41"/>
      <c r="Y375" s="41"/>
      <c r="Z375" s="41"/>
    </row>
    <row r="376" spans="1:26" ht="12.75" customHeight="1">
      <c r="A376" s="51"/>
      <c r="B376" s="41"/>
      <c r="C376" s="41"/>
      <c r="D376" s="41"/>
      <c r="E376" s="41"/>
      <c r="F376" s="41"/>
      <c r="G376" s="41"/>
      <c r="H376" s="41"/>
      <c r="I376" s="41"/>
      <c r="J376" s="41"/>
      <c r="K376" s="41"/>
      <c r="L376" s="50"/>
      <c r="M376" s="41"/>
      <c r="N376" s="41"/>
      <c r="O376" s="41"/>
      <c r="P376" s="41"/>
      <c r="Q376" s="41"/>
      <c r="R376" s="41"/>
      <c r="S376" s="41"/>
      <c r="T376" s="41"/>
      <c r="U376" s="41"/>
      <c r="V376" s="41"/>
      <c r="W376" s="41"/>
      <c r="X376" s="41"/>
      <c r="Y376" s="41"/>
      <c r="Z376" s="41"/>
    </row>
    <row r="377" spans="1:26" ht="12.75" customHeight="1">
      <c r="A377" s="51"/>
      <c r="B377" s="41"/>
      <c r="C377" s="41"/>
      <c r="D377" s="41"/>
      <c r="E377" s="41"/>
      <c r="F377" s="41"/>
      <c r="G377" s="41"/>
      <c r="H377" s="41"/>
      <c r="I377" s="41"/>
      <c r="J377" s="41"/>
      <c r="K377" s="41"/>
      <c r="L377" s="50"/>
      <c r="M377" s="41"/>
      <c r="N377" s="41"/>
      <c r="O377" s="41"/>
      <c r="P377" s="41"/>
      <c r="Q377" s="41"/>
      <c r="R377" s="41"/>
      <c r="S377" s="41"/>
      <c r="T377" s="41"/>
      <c r="U377" s="41"/>
      <c r="V377" s="41"/>
      <c r="W377" s="41"/>
      <c r="X377" s="41"/>
      <c r="Y377" s="41"/>
      <c r="Z377" s="41"/>
    </row>
    <row r="378" spans="1:26" ht="12.75" customHeight="1">
      <c r="A378" s="51"/>
      <c r="B378" s="41"/>
      <c r="C378" s="41"/>
      <c r="D378" s="41"/>
      <c r="E378" s="41"/>
      <c r="F378" s="41"/>
      <c r="G378" s="41"/>
      <c r="H378" s="41"/>
      <c r="I378" s="41"/>
      <c r="J378" s="41"/>
      <c r="K378" s="41"/>
      <c r="L378" s="50"/>
      <c r="M378" s="41"/>
      <c r="N378" s="41"/>
      <c r="O378" s="41"/>
      <c r="P378" s="41"/>
      <c r="Q378" s="41"/>
      <c r="R378" s="41"/>
      <c r="S378" s="41"/>
      <c r="T378" s="41"/>
      <c r="U378" s="41"/>
      <c r="V378" s="41"/>
      <c r="W378" s="41"/>
      <c r="X378" s="41"/>
      <c r="Y378" s="41"/>
      <c r="Z378" s="41"/>
    </row>
    <row r="379" spans="1:26" ht="12.75" customHeight="1">
      <c r="A379" s="51"/>
      <c r="B379" s="41"/>
      <c r="C379" s="41"/>
      <c r="D379" s="41"/>
      <c r="E379" s="41"/>
      <c r="F379" s="41"/>
      <c r="G379" s="41"/>
      <c r="H379" s="41"/>
      <c r="I379" s="41"/>
      <c r="J379" s="41"/>
      <c r="K379" s="41"/>
      <c r="L379" s="50"/>
      <c r="M379" s="41"/>
      <c r="N379" s="41"/>
      <c r="O379" s="41"/>
      <c r="P379" s="41"/>
      <c r="Q379" s="41"/>
      <c r="R379" s="41"/>
      <c r="S379" s="41"/>
      <c r="T379" s="41"/>
      <c r="U379" s="41"/>
      <c r="V379" s="41"/>
      <c r="W379" s="41"/>
      <c r="X379" s="41"/>
      <c r="Y379" s="41"/>
      <c r="Z379" s="41"/>
    </row>
    <row r="380" spans="1:26" ht="12.75" customHeight="1">
      <c r="A380" s="51"/>
      <c r="B380" s="41"/>
      <c r="C380" s="41"/>
      <c r="D380" s="41"/>
      <c r="E380" s="41"/>
      <c r="F380" s="41"/>
      <c r="G380" s="41"/>
      <c r="H380" s="41"/>
      <c r="I380" s="41"/>
      <c r="J380" s="41"/>
      <c r="K380" s="41"/>
      <c r="L380" s="50"/>
      <c r="M380" s="41"/>
      <c r="N380" s="41"/>
      <c r="O380" s="41"/>
      <c r="P380" s="41"/>
      <c r="Q380" s="41"/>
      <c r="R380" s="41"/>
      <c r="S380" s="41"/>
      <c r="T380" s="41"/>
      <c r="U380" s="41"/>
      <c r="V380" s="41"/>
      <c r="W380" s="41"/>
      <c r="X380" s="41"/>
      <c r="Y380" s="41"/>
      <c r="Z380" s="41"/>
    </row>
    <row r="381" spans="1:26" ht="12.75" customHeight="1">
      <c r="A381" s="51"/>
      <c r="B381" s="41"/>
      <c r="C381" s="41"/>
      <c r="D381" s="41"/>
      <c r="E381" s="41"/>
      <c r="F381" s="41"/>
      <c r="G381" s="41"/>
      <c r="H381" s="41"/>
      <c r="I381" s="41"/>
      <c r="J381" s="41"/>
      <c r="K381" s="41"/>
      <c r="L381" s="50"/>
      <c r="M381" s="41"/>
      <c r="N381" s="41"/>
      <c r="O381" s="41"/>
      <c r="P381" s="41"/>
      <c r="Q381" s="41"/>
      <c r="R381" s="41"/>
      <c r="S381" s="41"/>
      <c r="T381" s="41"/>
      <c r="U381" s="41"/>
      <c r="V381" s="41"/>
      <c r="W381" s="41"/>
      <c r="X381" s="41"/>
      <c r="Y381" s="41"/>
      <c r="Z381" s="41"/>
    </row>
    <row r="382" spans="1:26" ht="12.75" customHeight="1">
      <c r="A382" s="51"/>
      <c r="B382" s="41"/>
      <c r="C382" s="41"/>
      <c r="D382" s="41"/>
      <c r="E382" s="41"/>
      <c r="F382" s="41"/>
      <c r="G382" s="41"/>
      <c r="H382" s="41"/>
      <c r="I382" s="41"/>
      <c r="J382" s="41"/>
      <c r="K382" s="41"/>
      <c r="L382" s="50"/>
      <c r="M382" s="41"/>
      <c r="N382" s="41"/>
      <c r="O382" s="41"/>
      <c r="P382" s="41"/>
      <c r="Q382" s="41"/>
      <c r="R382" s="41"/>
      <c r="S382" s="41"/>
      <c r="T382" s="41"/>
      <c r="U382" s="41"/>
      <c r="V382" s="41"/>
      <c r="W382" s="41"/>
      <c r="X382" s="41"/>
      <c r="Y382" s="41"/>
      <c r="Z382" s="41"/>
    </row>
    <row r="383" spans="1:26" ht="12.75" customHeight="1">
      <c r="A383" s="51"/>
      <c r="B383" s="41"/>
      <c r="C383" s="41"/>
      <c r="D383" s="41"/>
      <c r="E383" s="41"/>
      <c r="F383" s="41"/>
      <c r="G383" s="41"/>
      <c r="H383" s="41"/>
      <c r="I383" s="41"/>
      <c r="J383" s="41"/>
      <c r="K383" s="41"/>
      <c r="L383" s="50"/>
      <c r="M383" s="41"/>
      <c r="N383" s="41"/>
      <c r="O383" s="41"/>
      <c r="P383" s="41"/>
      <c r="Q383" s="41"/>
      <c r="R383" s="41"/>
      <c r="S383" s="41"/>
      <c r="T383" s="41"/>
      <c r="U383" s="41"/>
      <c r="V383" s="41"/>
      <c r="W383" s="41"/>
      <c r="X383" s="41"/>
      <c r="Y383" s="41"/>
      <c r="Z383" s="41"/>
    </row>
    <row r="384" spans="1:26" ht="12.75" customHeight="1">
      <c r="A384" s="51"/>
      <c r="B384" s="41"/>
      <c r="C384" s="41"/>
      <c r="D384" s="41"/>
      <c r="E384" s="41"/>
      <c r="F384" s="41"/>
      <c r="G384" s="41"/>
      <c r="H384" s="41"/>
      <c r="I384" s="41"/>
      <c r="J384" s="41"/>
      <c r="K384" s="41"/>
      <c r="L384" s="50"/>
      <c r="M384" s="41"/>
      <c r="N384" s="41"/>
      <c r="O384" s="41"/>
      <c r="P384" s="41"/>
      <c r="Q384" s="41"/>
      <c r="R384" s="41"/>
      <c r="S384" s="41"/>
      <c r="T384" s="41"/>
      <c r="U384" s="41"/>
      <c r="V384" s="41"/>
      <c r="W384" s="41"/>
      <c r="X384" s="41"/>
      <c r="Y384" s="41"/>
      <c r="Z384" s="41"/>
    </row>
    <row r="385" spans="1:26" ht="12.75" customHeight="1">
      <c r="A385" s="51"/>
      <c r="B385" s="41"/>
      <c r="C385" s="41"/>
      <c r="D385" s="41"/>
      <c r="E385" s="41"/>
      <c r="F385" s="41"/>
      <c r="G385" s="41"/>
      <c r="H385" s="41"/>
      <c r="I385" s="41"/>
      <c r="J385" s="41"/>
      <c r="K385" s="41"/>
      <c r="L385" s="50"/>
      <c r="M385" s="41"/>
      <c r="N385" s="41"/>
      <c r="O385" s="41"/>
      <c r="P385" s="41"/>
      <c r="Q385" s="41"/>
      <c r="R385" s="41"/>
      <c r="S385" s="41"/>
      <c r="T385" s="41"/>
      <c r="U385" s="41"/>
      <c r="V385" s="41"/>
      <c r="W385" s="41"/>
      <c r="X385" s="41"/>
      <c r="Y385" s="41"/>
      <c r="Z385" s="41"/>
    </row>
    <row r="386" spans="1:26" ht="12.75" customHeight="1">
      <c r="A386" s="51"/>
      <c r="B386" s="41"/>
      <c r="C386" s="41"/>
      <c r="D386" s="41"/>
      <c r="E386" s="41"/>
      <c r="F386" s="41"/>
      <c r="G386" s="41"/>
      <c r="H386" s="41"/>
      <c r="I386" s="41"/>
      <c r="J386" s="41"/>
      <c r="K386" s="41"/>
      <c r="L386" s="50"/>
      <c r="M386" s="41"/>
      <c r="N386" s="41"/>
      <c r="O386" s="41"/>
      <c r="P386" s="41"/>
      <c r="Q386" s="41"/>
      <c r="R386" s="41"/>
      <c r="S386" s="41"/>
      <c r="T386" s="41"/>
      <c r="U386" s="41"/>
      <c r="V386" s="41"/>
      <c r="W386" s="41"/>
      <c r="X386" s="41"/>
      <c r="Y386" s="41"/>
      <c r="Z386" s="41"/>
    </row>
    <row r="387" spans="1:26" ht="12.75" customHeight="1">
      <c r="A387" s="51"/>
      <c r="B387" s="41"/>
      <c r="C387" s="41"/>
      <c r="D387" s="41"/>
      <c r="E387" s="41"/>
      <c r="F387" s="41"/>
      <c r="G387" s="41"/>
      <c r="H387" s="41"/>
      <c r="I387" s="41"/>
      <c r="J387" s="41"/>
      <c r="K387" s="41"/>
      <c r="L387" s="50"/>
      <c r="M387" s="41"/>
      <c r="N387" s="41"/>
      <c r="O387" s="41"/>
      <c r="P387" s="41"/>
      <c r="Q387" s="41"/>
      <c r="R387" s="41"/>
      <c r="S387" s="41"/>
      <c r="T387" s="41"/>
      <c r="U387" s="41"/>
      <c r="V387" s="41"/>
      <c r="W387" s="41"/>
      <c r="X387" s="41"/>
      <c r="Y387" s="41"/>
      <c r="Z387" s="41"/>
    </row>
    <row r="388" spans="1:26" ht="12.75" customHeight="1">
      <c r="A388" s="51"/>
      <c r="B388" s="41"/>
      <c r="C388" s="41"/>
      <c r="D388" s="41"/>
      <c r="E388" s="41"/>
      <c r="F388" s="41"/>
      <c r="G388" s="41"/>
      <c r="H388" s="41"/>
      <c r="I388" s="41"/>
      <c r="J388" s="41"/>
      <c r="K388" s="41"/>
      <c r="L388" s="50"/>
      <c r="M388" s="41"/>
      <c r="N388" s="41"/>
      <c r="O388" s="41"/>
      <c r="P388" s="41"/>
      <c r="Q388" s="41"/>
      <c r="R388" s="41"/>
      <c r="S388" s="41"/>
      <c r="T388" s="41"/>
      <c r="U388" s="41"/>
      <c r="V388" s="41"/>
      <c r="W388" s="41"/>
      <c r="X388" s="41"/>
      <c r="Y388" s="41"/>
      <c r="Z388" s="41"/>
    </row>
    <row r="389" spans="1:26" ht="12.75" customHeight="1">
      <c r="A389" s="51"/>
      <c r="B389" s="41"/>
      <c r="C389" s="41"/>
      <c r="D389" s="41"/>
      <c r="E389" s="41"/>
      <c r="F389" s="41"/>
      <c r="G389" s="41"/>
      <c r="H389" s="41"/>
      <c r="I389" s="41"/>
      <c r="J389" s="41"/>
      <c r="K389" s="41"/>
      <c r="L389" s="50"/>
      <c r="M389" s="41"/>
      <c r="N389" s="41"/>
      <c r="O389" s="41"/>
      <c r="P389" s="41"/>
      <c r="Q389" s="41"/>
      <c r="R389" s="41"/>
      <c r="S389" s="41"/>
      <c r="T389" s="41"/>
      <c r="U389" s="41"/>
      <c r="V389" s="41"/>
      <c r="W389" s="41"/>
      <c r="X389" s="41"/>
      <c r="Y389" s="41"/>
      <c r="Z389" s="41"/>
    </row>
    <row r="390" spans="1:26" ht="12.75" customHeight="1">
      <c r="A390" s="51"/>
      <c r="B390" s="41"/>
      <c r="C390" s="41"/>
      <c r="D390" s="41"/>
      <c r="E390" s="41"/>
      <c r="F390" s="41"/>
      <c r="G390" s="41"/>
      <c r="H390" s="41"/>
      <c r="I390" s="41"/>
      <c r="J390" s="41"/>
      <c r="K390" s="41"/>
      <c r="L390" s="50"/>
      <c r="M390" s="41"/>
      <c r="N390" s="41"/>
      <c r="O390" s="41"/>
      <c r="P390" s="41"/>
      <c r="Q390" s="41"/>
      <c r="R390" s="41"/>
      <c r="S390" s="41"/>
      <c r="T390" s="41"/>
      <c r="U390" s="41"/>
      <c r="V390" s="41"/>
      <c r="W390" s="41"/>
      <c r="X390" s="41"/>
      <c r="Y390" s="41"/>
      <c r="Z390" s="41"/>
    </row>
    <row r="391" spans="1:26" ht="12.75" customHeight="1">
      <c r="A391" s="51"/>
      <c r="B391" s="41"/>
      <c r="C391" s="41"/>
      <c r="D391" s="41"/>
      <c r="E391" s="41"/>
      <c r="F391" s="41"/>
      <c r="G391" s="41"/>
      <c r="H391" s="41"/>
      <c r="I391" s="41"/>
      <c r="J391" s="41"/>
      <c r="K391" s="41"/>
      <c r="L391" s="50"/>
      <c r="M391" s="41"/>
      <c r="N391" s="41"/>
      <c r="O391" s="41"/>
      <c r="P391" s="41"/>
      <c r="Q391" s="41"/>
      <c r="R391" s="41"/>
      <c r="S391" s="41"/>
      <c r="T391" s="41"/>
      <c r="U391" s="41"/>
      <c r="V391" s="41"/>
      <c r="W391" s="41"/>
      <c r="X391" s="41"/>
      <c r="Y391" s="41"/>
      <c r="Z391" s="41"/>
    </row>
    <row r="392" spans="1:26" ht="12.75" customHeight="1">
      <c r="A392" s="51"/>
      <c r="B392" s="41"/>
      <c r="C392" s="41"/>
      <c r="D392" s="41"/>
      <c r="E392" s="41"/>
      <c r="F392" s="41"/>
      <c r="G392" s="41"/>
      <c r="H392" s="41"/>
      <c r="I392" s="41"/>
      <c r="J392" s="41"/>
      <c r="K392" s="41"/>
      <c r="L392" s="50"/>
      <c r="M392" s="41"/>
      <c r="N392" s="41"/>
      <c r="O392" s="41"/>
      <c r="P392" s="41"/>
      <c r="Q392" s="41"/>
      <c r="R392" s="41"/>
      <c r="S392" s="41"/>
      <c r="T392" s="41"/>
      <c r="U392" s="41"/>
      <c r="V392" s="41"/>
      <c r="W392" s="41"/>
      <c r="X392" s="41"/>
      <c r="Y392" s="41"/>
      <c r="Z392" s="41"/>
    </row>
    <row r="393" spans="1:26" ht="12.75" customHeight="1">
      <c r="A393" s="51"/>
      <c r="B393" s="41"/>
      <c r="C393" s="41"/>
      <c r="D393" s="41"/>
      <c r="E393" s="41"/>
      <c r="F393" s="41"/>
      <c r="G393" s="41"/>
      <c r="H393" s="41"/>
      <c r="I393" s="41"/>
      <c r="J393" s="41"/>
      <c r="K393" s="41"/>
      <c r="L393" s="50"/>
      <c r="M393" s="41"/>
      <c r="N393" s="41"/>
      <c r="O393" s="41"/>
      <c r="P393" s="41"/>
      <c r="Q393" s="41"/>
      <c r="R393" s="41"/>
      <c r="S393" s="41"/>
      <c r="T393" s="41"/>
      <c r="U393" s="41"/>
      <c r="V393" s="41"/>
      <c r="W393" s="41"/>
      <c r="X393" s="41"/>
      <c r="Y393" s="41"/>
      <c r="Z393" s="41"/>
    </row>
    <row r="394" spans="1:26" ht="12.75" customHeight="1">
      <c r="A394" s="51"/>
      <c r="B394" s="41"/>
      <c r="C394" s="41"/>
      <c r="D394" s="41"/>
      <c r="E394" s="41"/>
      <c r="F394" s="41"/>
      <c r="G394" s="41"/>
      <c r="H394" s="41"/>
      <c r="I394" s="41"/>
      <c r="J394" s="41"/>
      <c r="K394" s="41"/>
      <c r="L394" s="50"/>
      <c r="M394" s="41"/>
      <c r="N394" s="41"/>
      <c r="O394" s="41"/>
      <c r="P394" s="41"/>
      <c r="Q394" s="41"/>
      <c r="R394" s="41"/>
      <c r="S394" s="41"/>
      <c r="T394" s="41"/>
      <c r="U394" s="41"/>
      <c r="V394" s="41"/>
      <c r="W394" s="41"/>
      <c r="X394" s="41"/>
      <c r="Y394" s="41"/>
      <c r="Z394" s="41"/>
    </row>
    <row r="395" spans="1:26" ht="12.75" customHeight="1">
      <c r="A395" s="51"/>
      <c r="B395" s="41"/>
      <c r="C395" s="41"/>
      <c r="D395" s="41"/>
      <c r="E395" s="41"/>
      <c r="F395" s="41"/>
      <c r="G395" s="41"/>
      <c r="H395" s="41"/>
      <c r="I395" s="41"/>
      <c r="J395" s="41"/>
      <c r="K395" s="41"/>
      <c r="L395" s="50"/>
      <c r="M395" s="41"/>
      <c r="N395" s="41"/>
      <c r="O395" s="41"/>
      <c r="P395" s="41"/>
      <c r="Q395" s="41"/>
      <c r="R395" s="41"/>
      <c r="S395" s="41"/>
      <c r="T395" s="41"/>
      <c r="U395" s="41"/>
      <c r="V395" s="41"/>
      <c r="W395" s="41"/>
      <c r="X395" s="41"/>
      <c r="Y395" s="41"/>
      <c r="Z395" s="41"/>
    </row>
    <row r="396" spans="1:26" ht="12.75" customHeight="1">
      <c r="A396" s="51"/>
      <c r="B396" s="41"/>
      <c r="C396" s="41"/>
      <c r="D396" s="41"/>
      <c r="E396" s="41"/>
      <c r="F396" s="41"/>
      <c r="G396" s="41"/>
      <c r="H396" s="41"/>
      <c r="I396" s="41"/>
      <c r="J396" s="41"/>
      <c r="K396" s="41"/>
      <c r="L396" s="50"/>
      <c r="M396" s="41"/>
      <c r="N396" s="41"/>
      <c r="O396" s="41"/>
      <c r="P396" s="41"/>
      <c r="Q396" s="41"/>
      <c r="R396" s="41"/>
      <c r="S396" s="41"/>
      <c r="T396" s="41"/>
      <c r="U396" s="41"/>
      <c r="V396" s="41"/>
      <c r="W396" s="41"/>
      <c r="X396" s="41"/>
      <c r="Y396" s="41"/>
      <c r="Z396" s="41"/>
    </row>
    <row r="397" spans="1:26" ht="12.75" customHeight="1">
      <c r="A397" s="51"/>
      <c r="B397" s="41"/>
      <c r="C397" s="41"/>
      <c r="D397" s="41"/>
      <c r="E397" s="41"/>
      <c r="F397" s="41"/>
      <c r="G397" s="41"/>
      <c r="H397" s="41"/>
      <c r="I397" s="41"/>
      <c r="J397" s="41"/>
      <c r="K397" s="41"/>
      <c r="L397" s="50"/>
      <c r="M397" s="41"/>
      <c r="N397" s="41"/>
      <c r="O397" s="41"/>
      <c r="P397" s="41"/>
      <c r="Q397" s="41"/>
      <c r="R397" s="41"/>
      <c r="S397" s="41"/>
      <c r="T397" s="41"/>
      <c r="U397" s="41"/>
      <c r="V397" s="41"/>
      <c r="W397" s="41"/>
      <c r="X397" s="41"/>
      <c r="Y397" s="41"/>
      <c r="Z397" s="41"/>
    </row>
    <row r="398" spans="1:26" ht="12.75" customHeight="1">
      <c r="A398" s="51"/>
      <c r="B398" s="41"/>
      <c r="C398" s="41"/>
      <c r="D398" s="41"/>
      <c r="E398" s="41"/>
      <c r="F398" s="41"/>
      <c r="G398" s="41"/>
      <c r="H398" s="41"/>
      <c r="I398" s="41"/>
      <c r="J398" s="41"/>
      <c r="K398" s="41"/>
      <c r="L398" s="50"/>
      <c r="M398" s="41"/>
      <c r="N398" s="41"/>
      <c r="O398" s="41"/>
      <c r="P398" s="41"/>
      <c r="Q398" s="41"/>
      <c r="R398" s="41"/>
      <c r="S398" s="41"/>
      <c r="T398" s="41"/>
      <c r="U398" s="41"/>
      <c r="V398" s="41"/>
      <c r="W398" s="41"/>
      <c r="X398" s="41"/>
      <c r="Y398" s="41"/>
      <c r="Z398" s="41"/>
    </row>
    <row r="399" spans="1:26" ht="12.75" customHeight="1">
      <c r="A399" s="51"/>
      <c r="B399" s="41"/>
      <c r="C399" s="41"/>
      <c r="D399" s="41"/>
      <c r="E399" s="41"/>
      <c r="F399" s="41"/>
      <c r="G399" s="41"/>
      <c r="H399" s="41"/>
      <c r="I399" s="41"/>
      <c r="J399" s="41"/>
      <c r="K399" s="41"/>
      <c r="L399" s="50"/>
      <c r="M399" s="41"/>
      <c r="N399" s="41"/>
      <c r="O399" s="41"/>
      <c r="P399" s="41"/>
      <c r="Q399" s="41"/>
      <c r="R399" s="41"/>
      <c r="S399" s="41"/>
      <c r="T399" s="41"/>
      <c r="U399" s="41"/>
      <c r="V399" s="41"/>
      <c r="W399" s="41"/>
      <c r="X399" s="41"/>
      <c r="Y399" s="41"/>
      <c r="Z399" s="41"/>
    </row>
    <row r="400" spans="1:26" ht="12.75" customHeight="1">
      <c r="A400" s="51"/>
      <c r="B400" s="41"/>
      <c r="C400" s="41"/>
      <c r="D400" s="41"/>
      <c r="E400" s="41"/>
      <c r="F400" s="41"/>
      <c r="G400" s="41"/>
      <c r="H400" s="41"/>
      <c r="I400" s="41"/>
      <c r="J400" s="41"/>
      <c r="K400" s="41"/>
      <c r="L400" s="50"/>
      <c r="M400" s="41"/>
      <c r="N400" s="41"/>
      <c r="O400" s="41"/>
      <c r="P400" s="41"/>
      <c r="Q400" s="41"/>
      <c r="R400" s="41"/>
      <c r="S400" s="41"/>
      <c r="T400" s="41"/>
      <c r="U400" s="41"/>
      <c r="V400" s="41"/>
      <c r="W400" s="41"/>
      <c r="X400" s="41"/>
      <c r="Y400" s="41"/>
      <c r="Z400" s="41"/>
    </row>
    <row r="401" spans="1:26" ht="12.75" customHeight="1">
      <c r="A401" s="51"/>
      <c r="B401" s="41"/>
      <c r="C401" s="41"/>
      <c r="D401" s="41"/>
      <c r="E401" s="41"/>
      <c r="F401" s="41"/>
      <c r="G401" s="41"/>
      <c r="H401" s="41"/>
      <c r="I401" s="41"/>
      <c r="J401" s="41"/>
      <c r="K401" s="41"/>
      <c r="L401" s="50"/>
      <c r="M401" s="41"/>
      <c r="N401" s="41"/>
      <c r="O401" s="41"/>
      <c r="P401" s="41"/>
      <c r="Q401" s="41"/>
      <c r="R401" s="41"/>
      <c r="S401" s="41"/>
      <c r="T401" s="41"/>
      <c r="U401" s="41"/>
      <c r="V401" s="41"/>
      <c r="W401" s="41"/>
      <c r="X401" s="41"/>
      <c r="Y401" s="41"/>
      <c r="Z401" s="41"/>
    </row>
    <row r="402" spans="1:26" ht="12.75" customHeight="1">
      <c r="A402" s="51"/>
      <c r="B402" s="41"/>
      <c r="C402" s="41"/>
      <c r="D402" s="41"/>
      <c r="E402" s="41"/>
      <c r="F402" s="41"/>
      <c r="G402" s="41"/>
      <c r="H402" s="41"/>
      <c r="I402" s="41"/>
      <c r="J402" s="41"/>
      <c r="K402" s="41"/>
      <c r="L402" s="50"/>
      <c r="M402" s="41"/>
      <c r="N402" s="41"/>
      <c r="O402" s="41"/>
      <c r="P402" s="41"/>
      <c r="Q402" s="41"/>
      <c r="R402" s="41"/>
      <c r="S402" s="41"/>
      <c r="T402" s="41"/>
      <c r="U402" s="41"/>
      <c r="V402" s="41"/>
      <c r="W402" s="41"/>
      <c r="X402" s="41"/>
      <c r="Y402" s="41"/>
      <c r="Z402" s="41"/>
    </row>
    <row r="403" spans="1:26" ht="12.75" customHeight="1">
      <c r="A403" s="51"/>
      <c r="B403" s="41"/>
      <c r="C403" s="41"/>
      <c r="D403" s="41"/>
      <c r="E403" s="41"/>
      <c r="F403" s="41"/>
      <c r="G403" s="41"/>
      <c r="H403" s="41"/>
      <c r="I403" s="41"/>
      <c r="J403" s="41"/>
      <c r="K403" s="41"/>
      <c r="L403" s="50"/>
      <c r="M403" s="41"/>
      <c r="N403" s="41"/>
      <c r="O403" s="41"/>
      <c r="P403" s="41"/>
      <c r="Q403" s="41"/>
      <c r="R403" s="41"/>
      <c r="S403" s="41"/>
      <c r="T403" s="41"/>
      <c r="U403" s="41"/>
      <c r="V403" s="41"/>
      <c r="W403" s="41"/>
      <c r="X403" s="41"/>
      <c r="Y403" s="41"/>
      <c r="Z403" s="41"/>
    </row>
    <row r="404" spans="1:26" ht="12.75" customHeight="1">
      <c r="A404" s="51"/>
      <c r="B404" s="41"/>
      <c r="C404" s="41"/>
      <c r="D404" s="41"/>
      <c r="E404" s="41"/>
      <c r="F404" s="41"/>
      <c r="G404" s="41"/>
      <c r="H404" s="41"/>
      <c r="I404" s="41"/>
      <c r="J404" s="41"/>
      <c r="K404" s="41"/>
      <c r="L404" s="50"/>
      <c r="M404" s="41"/>
      <c r="N404" s="41"/>
      <c r="O404" s="41"/>
      <c r="P404" s="41"/>
      <c r="Q404" s="41"/>
      <c r="R404" s="41"/>
      <c r="S404" s="41"/>
      <c r="T404" s="41"/>
      <c r="U404" s="41"/>
      <c r="V404" s="41"/>
      <c r="W404" s="41"/>
      <c r="X404" s="41"/>
      <c r="Y404" s="41"/>
      <c r="Z404" s="41"/>
    </row>
    <row r="405" spans="1:26" ht="12.75" customHeight="1">
      <c r="A405" s="51"/>
      <c r="B405" s="41"/>
      <c r="C405" s="41"/>
      <c r="D405" s="41"/>
      <c r="E405" s="41"/>
      <c r="F405" s="41"/>
      <c r="G405" s="41"/>
      <c r="H405" s="41"/>
      <c r="I405" s="41"/>
      <c r="J405" s="41"/>
      <c r="K405" s="41"/>
      <c r="L405" s="50"/>
      <c r="M405" s="41"/>
      <c r="N405" s="41"/>
      <c r="O405" s="41"/>
      <c r="P405" s="41"/>
      <c r="Q405" s="41"/>
      <c r="R405" s="41"/>
      <c r="S405" s="41"/>
      <c r="T405" s="41"/>
      <c r="U405" s="41"/>
      <c r="V405" s="41"/>
      <c r="W405" s="41"/>
      <c r="X405" s="41"/>
      <c r="Y405" s="41"/>
      <c r="Z405" s="41"/>
    </row>
    <row r="406" spans="1:26" ht="12.75" customHeight="1">
      <c r="A406" s="51"/>
      <c r="B406" s="41"/>
      <c r="C406" s="41"/>
      <c r="D406" s="41"/>
      <c r="E406" s="41"/>
      <c r="F406" s="41"/>
      <c r="G406" s="41"/>
      <c r="H406" s="41"/>
      <c r="I406" s="41"/>
      <c r="J406" s="41"/>
      <c r="K406" s="41"/>
      <c r="L406" s="50"/>
      <c r="M406" s="41"/>
      <c r="N406" s="41"/>
      <c r="O406" s="41"/>
      <c r="P406" s="41"/>
      <c r="Q406" s="41"/>
      <c r="R406" s="41"/>
      <c r="S406" s="41"/>
      <c r="T406" s="41"/>
      <c r="U406" s="41"/>
      <c r="V406" s="41"/>
      <c r="W406" s="41"/>
      <c r="X406" s="41"/>
      <c r="Y406" s="41"/>
      <c r="Z406" s="41"/>
    </row>
    <row r="407" spans="1:26" ht="12.75" customHeight="1">
      <c r="A407" s="51"/>
      <c r="B407" s="41"/>
      <c r="C407" s="41"/>
      <c r="D407" s="41"/>
      <c r="E407" s="41"/>
      <c r="F407" s="41"/>
      <c r="G407" s="41"/>
      <c r="H407" s="41"/>
      <c r="I407" s="41"/>
      <c r="J407" s="41"/>
      <c r="K407" s="41"/>
      <c r="L407" s="50"/>
      <c r="M407" s="41"/>
      <c r="N407" s="41"/>
      <c r="O407" s="41"/>
      <c r="P407" s="41"/>
      <c r="Q407" s="41"/>
      <c r="R407" s="41"/>
      <c r="S407" s="41"/>
      <c r="T407" s="41"/>
      <c r="U407" s="41"/>
      <c r="V407" s="41"/>
      <c r="W407" s="41"/>
      <c r="X407" s="41"/>
      <c r="Y407" s="41"/>
      <c r="Z407" s="41"/>
    </row>
    <row r="408" spans="1:26" ht="12.75" customHeight="1">
      <c r="A408" s="51"/>
      <c r="B408" s="41"/>
      <c r="C408" s="41"/>
      <c r="D408" s="41"/>
      <c r="E408" s="41"/>
      <c r="F408" s="41"/>
      <c r="G408" s="41"/>
      <c r="H408" s="41"/>
      <c r="I408" s="41"/>
      <c r="J408" s="41"/>
      <c r="K408" s="41"/>
      <c r="L408" s="50"/>
      <c r="M408" s="41"/>
      <c r="N408" s="41"/>
      <c r="O408" s="41"/>
      <c r="P408" s="41"/>
      <c r="Q408" s="41"/>
      <c r="R408" s="41"/>
      <c r="S408" s="41"/>
      <c r="T408" s="41"/>
      <c r="U408" s="41"/>
      <c r="V408" s="41"/>
      <c r="W408" s="41"/>
      <c r="X408" s="41"/>
      <c r="Y408" s="41"/>
      <c r="Z408" s="41"/>
    </row>
    <row r="409" spans="1:26" ht="12.75" customHeight="1">
      <c r="A409" s="51"/>
      <c r="B409" s="41"/>
      <c r="C409" s="41"/>
      <c r="D409" s="41"/>
      <c r="E409" s="41"/>
      <c r="F409" s="41"/>
      <c r="G409" s="41"/>
      <c r="H409" s="41"/>
      <c r="I409" s="41"/>
      <c r="J409" s="41"/>
      <c r="K409" s="41"/>
      <c r="L409" s="50"/>
      <c r="M409" s="41"/>
      <c r="N409" s="41"/>
      <c r="O409" s="41"/>
      <c r="P409" s="41"/>
      <c r="Q409" s="41"/>
      <c r="R409" s="41"/>
      <c r="S409" s="41"/>
      <c r="T409" s="41"/>
      <c r="U409" s="41"/>
      <c r="V409" s="41"/>
      <c r="W409" s="41"/>
      <c r="X409" s="41"/>
      <c r="Y409" s="41"/>
      <c r="Z409" s="41"/>
    </row>
    <row r="410" spans="1:26" ht="12.75" customHeight="1">
      <c r="A410" s="51"/>
      <c r="B410" s="41"/>
      <c r="C410" s="41"/>
      <c r="D410" s="41"/>
      <c r="E410" s="41"/>
      <c r="F410" s="41"/>
      <c r="G410" s="41"/>
      <c r="H410" s="41"/>
      <c r="I410" s="41"/>
      <c r="J410" s="41"/>
      <c r="K410" s="41"/>
      <c r="L410" s="50"/>
      <c r="M410" s="41"/>
      <c r="N410" s="41"/>
      <c r="O410" s="41"/>
      <c r="P410" s="41"/>
      <c r="Q410" s="41"/>
      <c r="R410" s="41"/>
      <c r="S410" s="41"/>
      <c r="T410" s="41"/>
      <c r="U410" s="41"/>
      <c r="V410" s="41"/>
      <c r="W410" s="41"/>
      <c r="X410" s="41"/>
      <c r="Y410" s="41"/>
      <c r="Z410" s="41"/>
    </row>
    <row r="411" spans="1:26" ht="12.75" customHeight="1">
      <c r="A411" s="51"/>
      <c r="B411" s="41"/>
      <c r="C411" s="41"/>
      <c r="D411" s="41"/>
      <c r="E411" s="41"/>
      <c r="F411" s="41"/>
      <c r="G411" s="41"/>
      <c r="H411" s="41"/>
      <c r="I411" s="41"/>
      <c r="J411" s="41"/>
      <c r="K411" s="41"/>
      <c r="L411" s="50"/>
      <c r="M411" s="41"/>
      <c r="N411" s="41"/>
      <c r="O411" s="41"/>
      <c r="P411" s="41"/>
      <c r="Q411" s="41"/>
      <c r="R411" s="41"/>
      <c r="S411" s="41"/>
      <c r="T411" s="41"/>
      <c r="U411" s="41"/>
      <c r="V411" s="41"/>
      <c r="W411" s="41"/>
      <c r="X411" s="41"/>
      <c r="Y411" s="41"/>
      <c r="Z411" s="41"/>
    </row>
    <row r="412" spans="1:26" ht="12.75" customHeight="1">
      <c r="A412" s="51"/>
      <c r="B412" s="41"/>
      <c r="C412" s="41"/>
      <c r="D412" s="41"/>
      <c r="E412" s="41"/>
      <c r="F412" s="41"/>
      <c r="G412" s="41"/>
      <c r="H412" s="41"/>
      <c r="I412" s="41"/>
      <c r="J412" s="41"/>
      <c r="K412" s="41"/>
      <c r="L412" s="50"/>
      <c r="M412" s="41"/>
      <c r="N412" s="41"/>
      <c r="O412" s="41"/>
      <c r="P412" s="41"/>
      <c r="Q412" s="41"/>
      <c r="R412" s="41"/>
      <c r="S412" s="41"/>
      <c r="T412" s="41"/>
      <c r="U412" s="41"/>
      <c r="V412" s="41"/>
      <c r="W412" s="41"/>
      <c r="X412" s="41"/>
      <c r="Y412" s="41"/>
      <c r="Z412" s="41"/>
    </row>
    <row r="413" spans="1:26" ht="12.75" customHeight="1">
      <c r="A413" s="51"/>
      <c r="B413" s="41"/>
      <c r="C413" s="41"/>
      <c r="D413" s="41"/>
      <c r="E413" s="41"/>
      <c r="F413" s="41"/>
      <c r="G413" s="41"/>
      <c r="H413" s="41"/>
      <c r="I413" s="41"/>
      <c r="J413" s="41"/>
      <c r="K413" s="41"/>
      <c r="L413" s="50"/>
      <c r="M413" s="41"/>
      <c r="N413" s="41"/>
      <c r="O413" s="41"/>
      <c r="P413" s="41"/>
      <c r="Q413" s="41"/>
      <c r="R413" s="41"/>
      <c r="S413" s="41"/>
      <c r="T413" s="41"/>
      <c r="U413" s="41"/>
      <c r="V413" s="41"/>
      <c r="W413" s="41"/>
      <c r="X413" s="41"/>
      <c r="Y413" s="41"/>
      <c r="Z413" s="41"/>
    </row>
    <row r="414" spans="1:26" ht="12.75" customHeight="1">
      <c r="A414" s="51"/>
      <c r="B414" s="41"/>
      <c r="C414" s="41"/>
      <c r="D414" s="41"/>
      <c r="E414" s="41"/>
      <c r="F414" s="41"/>
      <c r="G414" s="41"/>
      <c r="H414" s="41"/>
      <c r="I414" s="41"/>
      <c r="J414" s="41"/>
      <c r="K414" s="41"/>
      <c r="L414" s="50"/>
      <c r="M414" s="41"/>
      <c r="N414" s="41"/>
      <c r="O414" s="41"/>
      <c r="P414" s="41"/>
      <c r="Q414" s="41"/>
      <c r="R414" s="41"/>
      <c r="S414" s="41"/>
      <c r="T414" s="41"/>
      <c r="U414" s="41"/>
      <c r="V414" s="41"/>
      <c r="W414" s="41"/>
      <c r="X414" s="41"/>
      <c r="Y414" s="41"/>
      <c r="Z414" s="41"/>
    </row>
    <row r="415" spans="1:26" ht="12.75" customHeight="1">
      <c r="A415" s="51"/>
      <c r="B415" s="41"/>
      <c r="C415" s="41"/>
      <c r="D415" s="41"/>
      <c r="E415" s="41"/>
      <c r="F415" s="41"/>
      <c r="G415" s="41"/>
      <c r="H415" s="41"/>
      <c r="I415" s="41"/>
      <c r="J415" s="41"/>
      <c r="K415" s="41"/>
      <c r="L415" s="50"/>
      <c r="M415" s="41"/>
      <c r="N415" s="41"/>
      <c r="O415" s="41"/>
      <c r="P415" s="41"/>
      <c r="Q415" s="41"/>
      <c r="R415" s="41"/>
      <c r="S415" s="41"/>
      <c r="T415" s="41"/>
      <c r="U415" s="41"/>
      <c r="V415" s="41"/>
      <c r="W415" s="41"/>
      <c r="X415" s="41"/>
      <c r="Y415" s="41"/>
      <c r="Z415" s="41"/>
    </row>
    <row r="416" spans="1:26" ht="12.75" customHeight="1">
      <c r="A416" s="51"/>
      <c r="B416" s="41"/>
      <c r="C416" s="41"/>
      <c r="D416" s="41"/>
      <c r="E416" s="41"/>
      <c r="F416" s="41"/>
      <c r="G416" s="41"/>
      <c r="H416" s="41"/>
      <c r="I416" s="41"/>
      <c r="J416" s="41"/>
      <c r="K416" s="41"/>
      <c r="L416" s="50"/>
      <c r="M416" s="41"/>
      <c r="N416" s="41"/>
      <c r="O416" s="41"/>
      <c r="P416" s="41"/>
      <c r="Q416" s="41"/>
      <c r="R416" s="41"/>
      <c r="S416" s="41"/>
      <c r="T416" s="41"/>
      <c r="U416" s="41"/>
      <c r="V416" s="41"/>
      <c r="W416" s="41"/>
      <c r="X416" s="41"/>
      <c r="Y416" s="41"/>
      <c r="Z416" s="41"/>
    </row>
    <row r="417" spans="1:26" ht="12.75" customHeight="1">
      <c r="A417" s="51"/>
      <c r="B417" s="41"/>
      <c r="C417" s="41"/>
      <c r="D417" s="41"/>
      <c r="E417" s="41"/>
      <c r="F417" s="41"/>
      <c r="G417" s="41"/>
      <c r="H417" s="41"/>
      <c r="I417" s="41"/>
      <c r="J417" s="41"/>
      <c r="K417" s="41"/>
      <c r="L417" s="50"/>
      <c r="M417" s="41"/>
      <c r="N417" s="41"/>
      <c r="O417" s="41"/>
      <c r="P417" s="41"/>
      <c r="Q417" s="41"/>
      <c r="R417" s="41"/>
      <c r="S417" s="41"/>
      <c r="T417" s="41"/>
      <c r="U417" s="41"/>
      <c r="V417" s="41"/>
      <c r="W417" s="41"/>
      <c r="X417" s="41"/>
      <c r="Y417" s="41"/>
      <c r="Z417" s="41"/>
    </row>
    <row r="418" spans="1:26" ht="12.75" customHeight="1">
      <c r="A418" s="51"/>
      <c r="B418" s="41"/>
      <c r="C418" s="41"/>
      <c r="D418" s="41"/>
      <c r="E418" s="41"/>
      <c r="F418" s="41"/>
      <c r="G418" s="41"/>
      <c r="H418" s="41"/>
      <c r="I418" s="41"/>
      <c r="J418" s="41"/>
      <c r="K418" s="41"/>
      <c r="L418" s="50"/>
      <c r="M418" s="41"/>
      <c r="N418" s="41"/>
      <c r="O418" s="41"/>
      <c r="P418" s="41"/>
      <c r="Q418" s="41"/>
      <c r="R418" s="41"/>
      <c r="S418" s="41"/>
      <c r="T418" s="41"/>
      <c r="U418" s="41"/>
      <c r="V418" s="41"/>
      <c r="W418" s="41"/>
      <c r="X418" s="41"/>
      <c r="Y418" s="41"/>
      <c r="Z418" s="41"/>
    </row>
    <row r="419" spans="1:26" ht="12.75" customHeight="1">
      <c r="A419" s="51"/>
      <c r="B419" s="41"/>
      <c r="C419" s="41"/>
      <c r="D419" s="41"/>
      <c r="E419" s="41"/>
      <c r="F419" s="41"/>
      <c r="G419" s="41"/>
      <c r="H419" s="41"/>
      <c r="I419" s="41"/>
      <c r="J419" s="41"/>
      <c r="K419" s="41"/>
      <c r="L419" s="50"/>
      <c r="M419" s="41"/>
      <c r="N419" s="41"/>
      <c r="O419" s="41"/>
      <c r="P419" s="41"/>
      <c r="Q419" s="41"/>
      <c r="R419" s="41"/>
      <c r="S419" s="41"/>
      <c r="T419" s="41"/>
      <c r="U419" s="41"/>
      <c r="V419" s="41"/>
      <c r="W419" s="41"/>
      <c r="X419" s="41"/>
      <c r="Y419" s="41"/>
      <c r="Z419" s="41"/>
    </row>
    <row r="420" spans="1:26" ht="12.75" customHeight="1">
      <c r="A420" s="51"/>
      <c r="B420" s="41"/>
      <c r="C420" s="41"/>
      <c r="D420" s="41"/>
      <c r="E420" s="41"/>
      <c r="F420" s="41"/>
      <c r="G420" s="41"/>
      <c r="H420" s="41"/>
      <c r="I420" s="41"/>
      <c r="J420" s="41"/>
      <c r="K420" s="41"/>
      <c r="L420" s="50"/>
      <c r="M420" s="41"/>
      <c r="N420" s="41"/>
      <c r="O420" s="41"/>
      <c r="P420" s="41"/>
      <c r="Q420" s="41"/>
      <c r="R420" s="41"/>
      <c r="S420" s="41"/>
      <c r="T420" s="41"/>
      <c r="U420" s="41"/>
      <c r="V420" s="41"/>
      <c r="W420" s="41"/>
      <c r="X420" s="41"/>
      <c r="Y420" s="41"/>
      <c r="Z420" s="41"/>
    </row>
    <row r="421" spans="1:26" ht="12.75" customHeight="1">
      <c r="A421" s="51"/>
      <c r="B421" s="41"/>
      <c r="C421" s="41"/>
      <c r="D421" s="41"/>
      <c r="E421" s="41"/>
      <c r="F421" s="41"/>
      <c r="G421" s="41"/>
      <c r="H421" s="41"/>
      <c r="I421" s="41"/>
      <c r="J421" s="41"/>
      <c r="K421" s="41"/>
      <c r="L421" s="50"/>
      <c r="M421" s="41"/>
      <c r="N421" s="41"/>
      <c r="O421" s="41"/>
      <c r="P421" s="41"/>
      <c r="Q421" s="41"/>
      <c r="R421" s="41"/>
      <c r="S421" s="41"/>
      <c r="T421" s="41"/>
      <c r="U421" s="41"/>
      <c r="V421" s="41"/>
      <c r="W421" s="41"/>
      <c r="X421" s="41"/>
      <c r="Y421" s="41"/>
      <c r="Z421" s="41"/>
    </row>
    <row r="422" spans="1:26" ht="12.75" customHeight="1">
      <c r="A422" s="51"/>
      <c r="B422" s="41"/>
      <c r="C422" s="41"/>
      <c r="D422" s="41"/>
      <c r="E422" s="41"/>
      <c r="F422" s="41"/>
      <c r="G422" s="41"/>
      <c r="H422" s="41"/>
      <c r="I422" s="41"/>
      <c r="J422" s="41"/>
      <c r="K422" s="41"/>
      <c r="L422" s="50"/>
      <c r="M422" s="41"/>
      <c r="N422" s="41"/>
      <c r="O422" s="41"/>
      <c r="P422" s="41"/>
      <c r="Q422" s="41"/>
      <c r="R422" s="41"/>
      <c r="S422" s="41"/>
      <c r="T422" s="41"/>
      <c r="U422" s="41"/>
      <c r="V422" s="41"/>
      <c r="W422" s="41"/>
      <c r="X422" s="41"/>
      <c r="Y422" s="41"/>
      <c r="Z422" s="41"/>
    </row>
    <row r="423" spans="1:26" ht="12.75" customHeight="1">
      <c r="A423" s="51"/>
      <c r="B423" s="41"/>
      <c r="C423" s="41"/>
      <c r="D423" s="41"/>
      <c r="E423" s="41"/>
      <c r="F423" s="41"/>
      <c r="G423" s="41"/>
      <c r="H423" s="41"/>
      <c r="I423" s="41"/>
      <c r="J423" s="41"/>
      <c r="K423" s="41"/>
      <c r="L423" s="50"/>
      <c r="M423" s="41"/>
      <c r="N423" s="41"/>
      <c r="O423" s="41"/>
      <c r="P423" s="41"/>
      <c r="Q423" s="41"/>
      <c r="R423" s="41"/>
      <c r="S423" s="41"/>
      <c r="T423" s="41"/>
      <c r="U423" s="41"/>
      <c r="V423" s="41"/>
      <c r="W423" s="41"/>
      <c r="X423" s="41"/>
      <c r="Y423" s="41"/>
      <c r="Z423" s="41"/>
    </row>
    <row r="424" spans="1:26" ht="12.75" customHeight="1">
      <c r="A424" s="51"/>
      <c r="B424" s="41"/>
      <c r="C424" s="41"/>
      <c r="D424" s="41"/>
      <c r="E424" s="41"/>
      <c r="F424" s="41"/>
      <c r="G424" s="41"/>
      <c r="H424" s="41"/>
      <c r="I424" s="41"/>
      <c r="J424" s="41"/>
      <c r="K424" s="41"/>
      <c r="L424" s="50"/>
      <c r="M424" s="41"/>
      <c r="N424" s="41"/>
      <c r="O424" s="41"/>
      <c r="P424" s="41"/>
      <c r="Q424" s="41"/>
      <c r="R424" s="41"/>
      <c r="S424" s="41"/>
      <c r="T424" s="41"/>
      <c r="U424" s="41"/>
      <c r="V424" s="41"/>
      <c r="W424" s="41"/>
      <c r="X424" s="41"/>
      <c r="Y424" s="41"/>
      <c r="Z424" s="41"/>
    </row>
    <row r="425" spans="1:26" ht="12.75" customHeight="1">
      <c r="A425" s="51"/>
      <c r="B425" s="41"/>
      <c r="C425" s="41"/>
      <c r="D425" s="41"/>
      <c r="E425" s="41"/>
      <c r="F425" s="41"/>
      <c r="G425" s="41"/>
      <c r="H425" s="41"/>
      <c r="I425" s="41"/>
      <c r="J425" s="41"/>
      <c r="K425" s="41"/>
      <c r="L425" s="50"/>
      <c r="M425" s="41"/>
      <c r="N425" s="41"/>
      <c r="O425" s="41"/>
      <c r="P425" s="41"/>
      <c r="Q425" s="41"/>
      <c r="R425" s="41"/>
      <c r="S425" s="41"/>
      <c r="T425" s="41"/>
      <c r="U425" s="41"/>
      <c r="V425" s="41"/>
      <c r="W425" s="41"/>
      <c r="X425" s="41"/>
      <c r="Y425" s="41"/>
      <c r="Z425" s="41"/>
    </row>
    <row r="426" spans="1:26" ht="12.75" customHeight="1">
      <c r="A426" s="51"/>
      <c r="B426" s="41"/>
      <c r="C426" s="41"/>
      <c r="D426" s="41"/>
      <c r="E426" s="41"/>
      <c r="F426" s="41"/>
      <c r="G426" s="41"/>
      <c r="H426" s="41"/>
      <c r="I426" s="41"/>
      <c r="J426" s="41"/>
      <c r="K426" s="41"/>
      <c r="L426" s="50"/>
      <c r="M426" s="41"/>
      <c r="N426" s="41"/>
      <c r="O426" s="41"/>
      <c r="P426" s="41"/>
      <c r="Q426" s="41"/>
      <c r="R426" s="41"/>
      <c r="S426" s="41"/>
      <c r="T426" s="41"/>
      <c r="U426" s="41"/>
      <c r="V426" s="41"/>
      <c r="W426" s="41"/>
      <c r="X426" s="41"/>
      <c r="Y426" s="41"/>
      <c r="Z426" s="41"/>
    </row>
    <row r="427" spans="1:26" ht="12.75" customHeight="1">
      <c r="A427" s="51"/>
      <c r="B427" s="41"/>
      <c r="C427" s="41"/>
      <c r="D427" s="41"/>
      <c r="E427" s="41"/>
      <c r="F427" s="41"/>
      <c r="G427" s="41"/>
      <c r="H427" s="41"/>
      <c r="I427" s="41"/>
      <c r="J427" s="41"/>
      <c r="K427" s="41"/>
      <c r="L427" s="50"/>
      <c r="M427" s="41"/>
      <c r="N427" s="41"/>
      <c r="O427" s="41"/>
      <c r="P427" s="41"/>
      <c r="Q427" s="41"/>
      <c r="R427" s="41"/>
      <c r="S427" s="41"/>
      <c r="T427" s="41"/>
      <c r="U427" s="41"/>
      <c r="V427" s="41"/>
      <c r="W427" s="41"/>
      <c r="X427" s="41"/>
      <c r="Y427" s="41"/>
      <c r="Z427" s="41"/>
    </row>
    <row r="428" spans="1:26" ht="12.75" customHeight="1">
      <c r="A428" s="51"/>
      <c r="B428" s="41"/>
      <c r="C428" s="41"/>
      <c r="D428" s="41"/>
      <c r="E428" s="41"/>
      <c r="F428" s="41"/>
      <c r="G428" s="41"/>
      <c r="H428" s="41"/>
      <c r="I428" s="41"/>
      <c r="J428" s="41"/>
      <c r="K428" s="41"/>
      <c r="L428" s="50"/>
      <c r="M428" s="41"/>
      <c r="N428" s="41"/>
      <c r="O428" s="41"/>
      <c r="P428" s="41"/>
      <c r="Q428" s="41"/>
      <c r="R428" s="41"/>
      <c r="S428" s="41"/>
      <c r="T428" s="41"/>
      <c r="U428" s="41"/>
      <c r="V428" s="41"/>
      <c r="W428" s="41"/>
      <c r="X428" s="41"/>
      <c r="Y428" s="41"/>
      <c r="Z428" s="41"/>
    </row>
    <row r="429" spans="1:26" ht="12.75" customHeight="1">
      <c r="A429" s="51"/>
      <c r="B429" s="41"/>
      <c r="C429" s="41"/>
      <c r="D429" s="41"/>
      <c r="E429" s="41"/>
      <c r="F429" s="41"/>
      <c r="G429" s="41"/>
      <c r="H429" s="41"/>
      <c r="I429" s="41"/>
      <c r="J429" s="41"/>
      <c r="K429" s="41"/>
      <c r="L429" s="50"/>
      <c r="M429" s="41"/>
      <c r="N429" s="41"/>
      <c r="O429" s="41"/>
      <c r="P429" s="41"/>
      <c r="Q429" s="41"/>
      <c r="R429" s="41"/>
      <c r="S429" s="41"/>
      <c r="T429" s="41"/>
      <c r="U429" s="41"/>
      <c r="V429" s="41"/>
      <c r="W429" s="41"/>
      <c r="X429" s="41"/>
      <c r="Y429" s="41"/>
      <c r="Z429" s="41"/>
    </row>
    <row r="430" spans="1:26" ht="12.75" customHeight="1">
      <c r="A430" s="51"/>
      <c r="B430" s="41"/>
      <c r="C430" s="41"/>
      <c r="D430" s="41"/>
      <c r="E430" s="41"/>
      <c r="F430" s="41"/>
      <c r="G430" s="41"/>
      <c r="H430" s="41"/>
      <c r="I430" s="41"/>
      <c r="J430" s="41"/>
      <c r="K430" s="41"/>
      <c r="L430" s="50"/>
      <c r="M430" s="41"/>
      <c r="N430" s="41"/>
      <c r="O430" s="41"/>
      <c r="P430" s="41"/>
      <c r="Q430" s="41"/>
      <c r="R430" s="41"/>
      <c r="S430" s="41"/>
      <c r="T430" s="41"/>
      <c r="U430" s="41"/>
      <c r="V430" s="41"/>
      <c r="W430" s="41"/>
      <c r="X430" s="41"/>
      <c r="Y430" s="41"/>
      <c r="Z430" s="41"/>
    </row>
    <row r="431" spans="1:26" ht="12.75" customHeight="1">
      <c r="A431" s="51"/>
      <c r="B431" s="41"/>
      <c r="C431" s="41"/>
      <c r="D431" s="41"/>
      <c r="E431" s="41"/>
      <c r="F431" s="41"/>
      <c r="G431" s="41"/>
      <c r="H431" s="41"/>
      <c r="I431" s="41"/>
      <c r="J431" s="41"/>
      <c r="K431" s="41"/>
      <c r="L431" s="50"/>
      <c r="M431" s="41"/>
      <c r="N431" s="41"/>
      <c r="O431" s="41"/>
      <c r="P431" s="41"/>
      <c r="Q431" s="41"/>
      <c r="R431" s="41"/>
      <c r="S431" s="41"/>
      <c r="T431" s="41"/>
      <c r="U431" s="41"/>
      <c r="V431" s="41"/>
      <c r="W431" s="41"/>
      <c r="X431" s="41"/>
      <c r="Y431" s="41"/>
      <c r="Z431" s="41"/>
    </row>
    <row r="432" spans="1:26" ht="12.75" customHeight="1">
      <c r="A432" s="51"/>
      <c r="B432" s="41"/>
      <c r="C432" s="41"/>
      <c r="D432" s="41"/>
      <c r="E432" s="41"/>
      <c r="F432" s="41"/>
      <c r="G432" s="41"/>
      <c r="H432" s="41"/>
      <c r="I432" s="41"/>
      <c r="J432" s="41"/>
      <c r="K432" s="41"/>
      <c r="L432" s="50"/>
      <c r="M432" s="41"/>
      <c r="N432" s="41"/>
      <c r="O432" s="41"/>
      <c r="P432" s="41"/>
      <c r="Q432" s="41"/>
      <c r="R432" s="41"/>
      <c r="S432" s="41"/>
      <c r="T432" s="41"/>
      <c r="U432" s="41"/>
      <c r="V432" s="41"/>
      <c r="W432" s="41"/>
      <c r="X432" s="41"/>
      <c r="Y432" s="41"/>
      <c r="Z432" s="41"/>
    </row>
    <row r="433" spans="1:26" ht="12.75" customHeight="1">
      <c r="A433" s="51"/>
      <c r="B433" s="41"/>
      <c r="C433" s="41"/>
      <c r="D433" s="41"/>
      <c r="E433" s="41"/>
      <c r="F433" s="41"/>
      <c r="G433" s="41"/>
      <c r="H433" s="41"/>
      <c r="I433" s="41"/>
      <c r="J433" s="41"/>
      <c r="K433" s="41"/>
      <c r="L433" s="50"/>
      <c r="M433" s="41"/>
      <c r="N433" s="41"/>
      <c r="O433" s="41"/>
      <c r="P433" s="41"/>
      <c r="Q433" s="41"/>
      <c r="R433" s="41"/>
      <c r="S433" s="41"/>
      <c r="T433" s="41"/>
      <c r="U433" s="41"/>
      <c r="V433" s="41"/>
      <c r="W433" s="41"/>
      <c r="X433" s="41"/>
      <c r="Y433" s="41"/>
      <c r="Z433" s="41"/>
    </row>
    <row r="434" spans="1:26" ht="12.75" customHeight="1">
      <c r="A434" s="51"/>
      <c r="B434" s="41"/>
      <c r="C434" s="41"/>
      <c r="D434" s="41"/>
      <c r="E434" s="41"/>
      <c r="F434" s="41"/>
      <c r="G434" s="41"/>
      <c r="H434" s="41"/>
      <c r="I434" s="41"/>
      <c r="J434" s="41"/>
      <c r="K434" s="41"/>
      <c r="L434" s="50"/>
      <c r="M434" s="41"/>
      <c r="N434" s="41"/>
      <c r="O434" s="41"/>
      <c r="P434" s="41"/>
      <c r="Q434" s="41"/>
      <c r="R434" s="41"/>
      <c r="S434" s="41"/>
      <c r="T434" s="41"/>
      <c r="U434" s="41"/>
      <c r="V434" s="41"/>
      <c r="W434" s="41"/>
      <c r="X434" s="41"/>
      <c r="Y434" s="41"/>
      <c r="Z434" s="41"/>
    </row>
    <row r="435" spans="1:26" ht="12.75" customHeight="1">
      <c r="A435" s="51"/>
      <c r="B435" s="41"/>
      <c r="C435" s="41"/>
      <c r="D435" s="41"/>
      <c r="E435" s="41"/>
      <c r="F435" s="41"/>
      <c r="G435" s="41"/>
      <c r="H435" s="41"/>
      <c r="I435" s="41"/>
      <c r="J435" s="41"/>
      <c r="K435" s="41"/>
      <c r="L435" s="50"/>
      <c r="M435" s="41"/>
      <c r="N435" s="41"/>
      <c r="O435" s="41"/>
      <c r="P435" s="41"/>
      <c r="Q435" s="41"/>
      <c r="R435" s="41"/>
      <c r="S435" s="41"/>
      <c r="T435" s="41"/>
      <c r="U435" s="41"/>
      <c r="V435" s="41"/>
      <c r="W435" s="41"/>
      <c r="X435" s="41"/>
      <c r="Y435" s="41"/>
      <c r="Z435" s="41"/>
    </row>
    <row r="436" spans="1:26" ht="12.75" customHeight="1">
      <c r="A436" s="51"/>
      <c r="B436" s="41"/>
      <c r="C436" s="41"/>
      <c r="D436" s="41"/>
      <c r="E436" s="41"/>
      <c r="F436" s="41"/>
      <c r="G436" s="41"/>
      <c r="H436" s="41"/>
      <c r="I436" s="41"/>
      <c r="J436" s="41"/>
      <c r="K436" s="41"/>
      <c r="L436" s="50"/>
      <c r="M436" s="41"/>
      <c r="N436" s="41"/>
      <c r="O436" s="41"/>
      <c r="P436" s="41"/>
      <c r="Q436" s="41"/>
      <c r="R436" s="41"/>
      <c r="S436" s="41"/>
      <c r="T436" s="41"/>
      <c r="U436" s="41"/>
      <c r="V436" s="41"/>
      <c r="W436" s="41"/>
      <c r="X436" s="41"/>
      <c r="Y436" s="41"/>
      <c r="Z436" s="41"/>
    </row>
    <row r="437" spans="1:26" ht="12.75" customHeight="1">
      <c r="A437" s="51"/>
      <c r="B437" s="41"/>
      <c r="C437" s="41"/>
      <c r="D437" s="41"/>
      <c r="E437" s="41"/>
      <c r="F437" s="41"/>
      <c r="G437" s="41"/>
      <c r="H437" s="41"/>
      <c r="I437" s="41"/>
      <c r="J437" s="41"/>
      <c r="K437" s="41"/>
      <c r="L437" s="50"/>
      <c r="M437" s="41"/>
      <c r="N437" s="41"/>
      <c r="O437" s="41"/>
      <c r="P437" s="41"/>
      <c r="Q437" s="41"/>
      <c r="R437" s="41"/>
      <c r="S437" s="41"/>
      <c r="T437" s="41"/>
      <c r="U437" s="41"/>
      <c r="V437" s="41"/>
      <c r="W437" s="41"/>
      <c r="X437" s="41"/>
      <c r="Y437" s="41"/>
      <c r="Z437" s="41"/>
    </row>
    <row r="438" spans="1:26" ht="12.75" customHeight="1">
      <c r="A438" s="51"/>
      <c r="B438" s="41"/>
      <c r="C438" s="41"/>
      <c r="D438" s="41"/>
      <c r="E438" s="41"/>
      <c r="F438" s="41"/>
      <c r="G438" s="41"/>
      <c r="H438" s="41"/>
      <c r="I438" s="41"/>
      <c r="J438" s="41"/>
      <c r="K438" s="41"/>
      <c r="L438" s="50"/>
      <c r="M438" s="41"/>
      <c r="N438" s="41"/>
      <c r="O438" s="41"/>
      <c r="P438" s="41"/>
      <c r="Q438" s="41"/>
      <c r="R438" s="41"/>
      <c r="S438" s="41"/>
      <c r="T438" s="41"/>
      <c r="U438" s="41"/>
      <c r="V438" s="41"/>
      <c r="W438" s="41"/>
      <c r="X438" s="41"/>
      <c r="Y438" s="41"/>
      <c r="Z438" s="41"/>
    </row>
    <row r="439" spans="1:26" ht="12.75" customHeight="1">
      <c r="A439" s="51"/>
      <c r="B439" s="41"/>
      <c r="C439" s="41"/>
      <c r="D439" s="41"/>
      <c r="E439" s="41"/>
      <c r="F439" s="41"/>
      <c r="G439" s="41"/>
      <c r="H439" s="41"/>
      <c r="I439" s="41"/>
      <c r="J439" s="41"/>
      <c r="K439" s="41"/>
      <c r="L439" s="50"/>
      <c r="M439" s="41"/>
      <c r="N439" s="41"/>
      <c r="O439" s="41"/>
      <c r="P439" s="41"/>
      <c r="Q439" s="41"/>
      <c r="R439" s="41"/>
      <c r="S439" s="41"/>
      <c r="T439" s="41"/>
      <c r="U439" s="41"/>
      <c r="V439" s="41"/>
      <c r="W439" s="41"/>
      <c r="X439" s="41"/>
      <c r="Y439" s="41"/>
      <c r="Z439" s="41"/>
    </row>
    <row r="440" spans="1:26" ht="12.75" customHeight="1">
      <c r="A440" s="51"/>
      <c r="B440" s="41"/>
      <c r="C440" s="41"/>
      <c r="D440" s="41"/>
      <c r="E440" s="41"/>
      <c r="F440" s="41"/>
      <c r="G440" s="41"/>
      <c r="H440" s="41"/>
      <c r="I440" s="41"/>
      <c r="J440" s="41"/>
      <c r="K440" s="41"/>
      <c r="L440" s="50"/>
      <c r="M440" s="41"/>
      <c r="N440" s="41"/>
      <c r="O440" s="41"/>
      <c r="P440" s="41"/>
      <c r="Q440" s="41"/>
      <c r="R440" s="41"/>
      <c r="S440" s="41"/>
      <c r="T440" s="41"/>
      <c r="U440" s="41"/>
      <c r="V440" s="41"/>
      <c r="W440" s="41"/>
      <c r="X440" s="41"/>
      <c r="Y440" s="41"/>
      <c r="Z440" s="41"/>
    </row>
    <row r="441" spans="1:26" ht="12.75" customHeight="1">
      <c r="A441" s="51"/>
      <c r="B441" s="41"/>
      <c r="C441" s="41"/>
      <c r="D441" s="41"/>
      <c r="E441" s="41"/>
      <c r="F441" s="41"/>
      <c r="G441" s="41"/>
      <c r="H441" s="41"/>
      <c r="I441" s="41"/>
      <c r="J441" s="41"/>
      <c r="K441" s="41"/>
      <c r="L441" s="50"/>
      <c r="M441" s="41"/>
      <c r="N441" s="41"/>
      <c r="O441" s="41"/>
      <c r="P441" s="41"/>
      <c r="Q441" s="41"/>
      <c r="R441" s="41"/>
      <c r="S441" s="41"/>
      <c r="T441" s="41"/>
      <c r="U441" s="41"/>
      <c r="V441" s="41"/>
      <c r="W441" s="41"/>
      <c r="X441" s="41"/>
      <c r="Y441" s="41"/>
      <c r="Z441" s="41"/>
    </row>
    <row r="442" spans="1:26" ht="12.75" customHeight="1">
      <c r="A442" s="51"/>
      <c r="B442" s="41"/>
      <c r="C442" s="41"/>
      <c r="D442" s="41"/>
      <c r="E442" s="41"/>
      <c r="F442" s="41"/>
      <c r="G442" s="41"/>
      <c r="H442" s="41"/>
      <c r="I442" s="41"/>
      <c r="J442" s="41"/>
      <c r="K442" s="41"/>
      <c r="L442" s="50"/>
      <c r="M442" s="41"/>
      <c r="N442" s="41"/>
      <c r="O442" s="41"/>
      <c r="P442" s="41"/>
      <c r="Q442" s="41"/>
      <c r="R442" s="41"/>
      <c r="S442" s="41"/>
      <c r="T442" s="41"/>
      <c r="U442" s="41"/>
      <c r="V442" s="41"/>
      <c r="W442" s="41"/>
      <c r="X442" s="41"/>
      <c r="Y442" s="41"/>
      <c r="Z442" s="41"/>
    </row>
    <row r="443" spans="1:26" ht="12.75" customHeight="1">
      <c r="A443" s="51"/>
      <c r="B443" s="41"/>
      <c r="C443" s="41"/>
      <c r="D443" s="41"/>
      <c r="E443" s="41"/>
      <c r="F443" s="41"/>
      <c r="G443" s="41"/>
      <c r="H443" s="41"/>
      <c r="I443" s="41"/>
      <c r="J443" s="41"/>
      <c r="K443" s="41"/>
      <c r="L443" s="50"/>
      <c r="M443" s="41"/>
      <c r="N443" s="41"/>
      <c r="O443" s="41"/>
      <c r="P443" s="41"/>
      <c r="Q443" s="41"/>
      <c r="R443" s="41"/>
      <c r="S443" s="41"/>
      <c r="T443" s="41"/>
      <c r="U443" s="41"/>
      <c r="V443" s="41"/>
      <c r="W443" s="41"/>
      <c r="X443" s="41"/>
      <c r="Y443" s="41"/>
      <c r="Z443" s="41"/>
    </row>
    <row r="444" spans="1:26" ht="12.75" customHeight="1">
      <c r="A444" s="51"/>
      <c r="B444" s="41"/>
      <c r="C444" s="41"/>
      <c r="D444" s="41"/>
      <c r="E444" s="41"/>
      <c r="F444" s="41"/>
      <c r="G444" s="41"/>
      <c r="H444" s="41"/>
      <c r="I444" s="41"/>
      <c r="J444" s="41"/>
      <c r="K444" s="41"/>
      <c r="L444" s="50"/>
      <c r="M444" s="41"/>
      <c r="N444" s="41"/>
      <c r="O444" s="41"/>
      <c r="P444" s="41"/>
      <c r="Q444" s="41"/>
      <c r="R444" s="41"/>
      <c r="S444" s="41"/>
      <c r="T444" s="41"/>
      <c r="U444" s="41"/>
      <c r="V444" s="41"/>
      <c r="W444" s="41"/>
      <c r="X444" s="41"/>
      <c r="Y444" s="41"/>
      <c r="Z444" s="41"/>
    </row>
    <row r="445" spans="1:26" ht="12.75" customHeight="1">
      <c r="A445" s="51"/>
      <c r="B445" s="41"/>
      <c r="C445" s="41"/>
      <c r="D445" s="41"/>
      <c r="E445" s="41"/>
      <c r="F445" s="41"/>
      <c r="G445" s="41"/>
      <c r="H445" s="41"/>
      <c r="I445" s="41"/>
      <c r="J445" s="41"/>
      <c r="K445" s="41"/>
      <c r="L445" s="50"/>
      <c r="M445" s="41"/>
      <c r="N445" s="41"/>
      <c r="O445" s="41"/>
      <c r="P445" s="41"/>
      <c r="Q445" s="41"/>
      <c r="R445" s="41"/>
      <c r="S445" s="41"/>
      <c r="T445" s="41"/>
      <c r="U445" s="41"/>
      <c r="V445" s="41"/>
      <c r="W445" s="41"/>
      <c r="X445" s="41"/>
      <c r="Y445" s="41"/>
      <c r="Z445" s="41"/>
    </row>
    <row r="446" spans="1:26" ht="12.75" customHeight="1">
      <c r="A446" s="51"/>
      <c r="B446" s="41"/>
      <c r="C446" s="41"/>
      <c r="D446" s="41"/>
      <c r="E446" s="41"/>
      <c r="F446" s="41"/>
      <c r="G446" s="41"/>
      <c r="H446" s="41"/>
      <c r="I446" s="41"/>
      <c r="J446" s="41"/>
      <c r="K446" s="41"/>
      <c r="L446" s="50"/>
      <c r="M446" s="41"/>
      <c r="N446" s="41"/>
      <c r="O446" s="41"/>
      <c r="P446" s="41"/>
      <c r="Q446" s="41"/>
      <c r="R446" s="41"/>
      <c r="S446" s="41"/>
      <c r="T446" s="41"/>
      <c r="U446" s="41"/>
      <c r="V446" s="41"/>
      <c r="W446" s="41"/>
      <c r="X446" s="41"/>
      <c r="Y446" s="41"/>
      <c r="Z446" s="41"/>
    </row>
    <row r="447" spans="1:26" ht="12.75" customHeight="1">
      <c r="A447" s="51"/>
      <c r="B447" s="41"/>
      <c r="C447" s="41"/>
      <c r="D447" s="41"/>
      <c r="E447" s="41"/>
      <c r="F447" s="41"/>
      <c r="G447" s="41"/>
      <c r="H447" s="41"/>
      <c r="I447" s="41"/>
      <c r="J447" s="41"/>
      <c r="K447" s="41"/>
      <c r="L447" s="50"/>
      <c r="M447" s="41"/>
      <c r="N447" s="41"/>
      <c r="O447" s="41"/>
      <c r="P447" s="41"/>
      <c r="Q447" s="41"/>
      <c r="R447" s="41"/>
      <c r="S447" s="41"/>
      <c r="T447" s="41"/>
      <c r="U447" s="41"/>
      <c r="V447" s="41"/>
      <c r="W447" s="41"/>
      <c r="X447" s="41"/>
      <c r="Y447" s="41"/>
      <c r="Z447" s="41"/>
    </row>
    <row r="448" spans="1:26" ht="12.75" customHeight="1">
      <c r="A448" s="51"/>
      <c r="B448" s="41"/>
      <c r="C448" s="41"/>
      <c r="D448" s="41"/>
      <c r="E448" s="41"/>
      <c r="F448" s="41"/>
      <c r="G448" s="41"/>
      <c r="H448" s="41"/>
      <c r="I448" s="41"/>
      <c r="J448" s="41"/>
      <c r="K448" s="41"/>
      <c r="L448" s="50"/>
      <c r="M448" s="41"/>
      <c r="N448" s="41"/>
      <c r="O448" s="41"/>
      <c r="P448" s="41"/>
      <c r="Q448" s="41"/>
      <c r="R448" s="41"/>
      <c r="S448" s="41"/>
      <c r="T448" s="41"/>
      <c r="U448" s="41"/>
      <c r="V448" s="41"/>
      <c r="W448" s="41"/>
      <c r="X448" s="41"/>
      <c r="Y448" s="41"/>
      <c r="Z448" s="41"/>
    </row>
    <row r="449" spans="1:26" ht="12.75" customHeight="1">
      <c r="A449" s="51"/>
      <c r="B449" s="41"/>
      <c r="C449" s="41"/>
      <c r="D449" s="41"/>
      <c r="E449" s="41"/>
      <c r="F449" s="41"/>
      <c r="G449" s="41"/>
      <c r="H449" s="41"/>
      <c r="I449" s="41"/>
      <c r="J449" s="41"/>
      <c r="K449" s="41"/>
      <c r="L449" s="50"/>
      <c r="M449" s="41"/>
      <c r="N449" s="41"/>
      <c r="O449" s="41"/>
      <c r="P449" s="41"/>
      <c r="Q449" s="41"/>
      <c r="R449" s="41"/>
      <c r="S449" s="41"/>
      <c r="T449" s="41"/>
      <c r="U449" s="41"/>
      <c r="V449" s="41"/>
      <c r="W449" s="41"/>
      <c r="X449" s="41"/>
      <c r="Y449" s="41"/>
      <c r="Z449" s="41"/>
    </row>
    <row r="450" spans="1:26" ht="12.75" customHeight="1">
      <c r="A450" s="51"/>
      <c r="B450" s="41"/>
      <c r="C450" s="41"/>
      <c r="D450" s="41"/>
      <c r="E450" s="41"/>
      <c r="F450" s="41"/>
      <c r="G450" s="41"/>
      <c r="H450" s="41"/>
      <c r="I450" s="41"/>
      <c r="J450" s="41"/>
      <c r="K450" s="41"/>
      <c r="L450" s="50"/>
      <c r="M450" s="41"/>
      <c r="N450" s="41"/>
      <c r="O450" s="41"/>
      <c r="P450" s="41"/>
      <c r="Q450" s="41"/>
      <c r="R450" s="41"/>
      <c r="S450" s="41"/>
      <c r="T450" s="41"/>
      <c r="U450" s="41"/>
      <c r="V450" s="41"/>
      <c r="W450" s="41"/>
      <c r="X450" s="41"/>
      <c r="Y450" s="41"/>
      <c r="Z450" s="41"/>
    </row>
    <row r="451" spans="1:26" ht="12.75" customHeight="1">
      <c r="A451" s="51"/>
      <c r="B451" s="41"/>
      <c r="C451" s="41"/>
      <c r="D451" s="41"/>
      <c r="E451" s="41"/>
      <c r="F451" s="41"/>
      <c r="G451" s="41"/>
      <c r="H451" s="41"/>
      <c r="I451" s="41"/>
      <c r="J451" s="41"/>
      <c r="K451" s="41"/>
      <c r="L451" s="50"/>
      <c r="M451" s="41"/>
      <c r="N451" s="41"/>
      <c r="O451" s="41"/>
      <c r="P451" s="41"/>
      <c r="Q451" s="41"/>
      <c r="R451" s="41"/>
      <c r="S451" s="41"/>
      <c r="T451" s="41"/>
      <c r="U451" s="41"/>
      <c r="V451" s="41"/>
      <c r="W451" s="41"/>
      <c r="X451" s="41"/>
      <c r="Y451" s="41"/>
      <c r="Z451" s="41"/>
    </row>
    <row r="452" spans="1:26" ht="12.75" customHeight="1">
      <c r="A452" s="51"/>
      <c r="B452" s="41"/>
      <c r="C452" s="41"/>
      <c r="D452" s="41"/>
      <c r="E452" s="41"/>
      <c r="F452" s="41"/>
      <c r="G452" s="41"/>
      <c r="H452" s="41"/>
      <c r="I452" s="41"/>
      <c r="J452" s="41"/>
      <c r="K452" s="41"/>
      <c r="L452" s="50"/>
      <c r="M452" s="41"/>
      <c r="N452" s="41"/>
      <c r="O452" s="41"/>
      <c r="P452" s="41"/>
      <c r="Q452" s="41"/>
      <c r="R452" s="41"/>
      <c r="S452" s="41"/>
      <c r="T452" s="41"/>
      <c r="U452" s="41"/>
      <c r="V452" s="41"/>
      <c r="W452" s="41"/>
      <c r="X452" s="41"/>
      <c r="Y452" s="41"/>
      <c r="Z452" s="41"/>
    </row>
    <row r="453" spans="1:26" ht="12.75" customHeight="1">
      <c r="A453" s="51"/>
      <c r="B453" s="41"/>
      <c r="C453" s="41"/>
      <c r="D453" s="41"/>
      <c r="E453" s="41"/>
      <c r="F453" s="41"/>
      <c r="G453" s="41"/>
      <c r="H453" s="41"/>
      <c r="I453" s="41"/>
      <c r="J453" s="41"/>
      <c r="K453" s="41"/>
      <c r="L453" s="50"/>
      <c r="M453" s="41"/>
      <c r="N453" s="41"/>
      <c r="O453" s="41"/>
      <c r="P453" s="41"/>
      <c r="Q453" s="41"/>
      <c r="R453" s="41"/>
      <c r="S453" s="41"/>
      <c r="T453" s="41"/>
      <c r="U453" s="41"/>
      <c r="V453" s="41"/>
      <c r="W453" s="41"/>
      <c r="X453" s="41"/>
      <c r="Y453" s="41"/>
      <c r="Z453" s="41"/>
    </row>
    <row r="454" spans="1:26" ht="12.75" customHeight="1">
      <c r="A454" s="51"/>
      <c r="B454" s="41"/>
      <c r="C454" s="41"/>
      <c r="D454" s="41"/>
      <c r="E454" s="41"/>
      <c r="F454" s="41"/>
      <c r="G454" s="41"/>
      <c r="H454" s="41"/>
      <c r="I454" s="41"/>
      <c r="J454" s="41"/>
      <c r="K454" s="41"/>
      <c r="L454" s="50"/>
      <c r="M454" s="41"/>
      <c r="N454" s="41"/>
      <c r="O454" s="41"/>
      <c r="P454" s="41"/>
      <c r="Q454" s="41"/>
      <c r="R454" s="41"/>
      <c r="S454" s="41"/>
      <c r="T454" s="41"/>
      <c r="U454" s="41"/>
      <c r="V454" s="41"/>
      <c r="W454" s="41"/>
      <c r="X454" s="41"/>
      <c r="Y454" s="41"/>
      <c r="Z454" s="41"/>
    </row>
    <row r="455" spans="1:26" ht="12.75" customHeight="1">
      <c r="A455" s="51"/>
      <c r="B455" s="41"/>
      <c r="C455" s="41"/>
      <c r="D455" s="41"/>
      <c r="E455" s="41"/>
      <c r="F455" s="41"/>
      <c r="G455" s="41"/>
      <c r="H455" s="41"/>
      <c r="I455" s="41"/>
      <c r="J455" s="41"/>
      <c r="K455" s="41"/>
      <c r="L455" s="50"/>
      <c r="M455" s="41"/>
      <c r="N455" s="41"/>
      <c r="O455" s="41"/>
      <c r="P455" s="41"/>
      <c r="Q455" s="41"/>
      <c r="R455" s="41"/>
      <c r="S455" s="41"/>
      <c r="T455" s="41"/>
      <c r="U455" s="41"/>
      <c r="V455" s="41"/>
      <c r="W455" s="41"/>
      <c r="X455" s="41"/>
      <c r="Y455" s="41"/>
      <c r="Z455" s="41"/>
    </row>
    <row r="456" spans="1:26" ht="12.75" customHeight="1">
      <c r="A456" s="51"/>
      <c r="B456" s="41"/>
      <c r="C456" s="41"/>
      <c r="D456" s="41"/>
      <c r="E456" s="41"/>
      <c r="F456" s="41"/>
      <c r="G456" s="41"/>
      <c r="H456" s="41"/>
      <c r="I456" s="41"/>
      <c r="J456" s="41"/>
      <c r="K456" s="41"/>
      <c r="L456" s="50"/>
      <c r="M456" s="41"/>
      <c r="N456" s="41"/>
      <c r="O456" s="41"/>
      <c r="P456" s="41"/>
      <c r="Q456" s="41"/>
      <c r="R456" s="41"/>
      <c r="S456" s="41"/>
      <c r="T456" s="41"/>
      <c r="U456" s="41"/>
      <c r="V456" s="41"/>
      <c r="W456" s="41"/>
      <c r="X456" s="41"/>
      <c r="Y456" s="41"/>
      <c r="Z456" s="41"/>
    </row>
    <row r="457" spans="1:26" ht="12.75" customHeight="1">
      <c r="A457" s="51"/>
      <c r="B457" s="41"/>
      <c r="C457" s="41"/>
      <c r="D457" s="41"/>
      <c r="E457" s="41"/>
      <c r="F457" s="41"/>
      <c r="G457" s="41"/>
      <c r="H457" s="41"/>
      <c r="I457" s="41"/>
      <c r="J457" s="41"/>
      <c r="K457" s="41"/>
      <c r="L457" s="50"/>
      <c r="M457" s="41"/>
      <c r="N457" s="41"/>
      <c r="O457" s="41"/>
      <c r="P457" s="41"/>
      <c r="Q457" s="41"/>
      <c r="R457" s="41"/>
      <c r="S457" s="41"/>
      <c r="T457" s="41"/>
      <c r="U457" s="41"/>
      <c r="V457" s="41"/>
      <c r="W457" s="41"/>
      <c r="X457" s="41"/>
      <c r="Y457" s="41"/>
      <c r="Z457" s="41"/>
    </row>
    <row r="458" spans="1:26" ht="12.75" customHeight="1">
      <c r="A458" s="51"/>
      <c r="B458" s="41"/>
      <c r="C458" s="41"/>
      <c r="D458" s="41"/>
      <c r="E458" s="41"/>
      <c r="F458" s="41"/>
      <c r="G458" s="41"/>
      <c r="H458" s="41"/>
      <c r="I458" s="41"/>
      <c r="J458" s="41"/>
      <c r="K458" s="41"/>
      <c r="L458" s="50"/>
      <c r="M458" s="41"/>
      <c r="N458" s="41"/>
      <c r="O458" s="41"/>
      <c r="P458" s="41"/>
      <c r="Q458" s="41"/>
      <c r="R458" s="41"/>
      <c r="S458" s="41"/>
      <c r="T458" s="41"/>
      <c r="U458" s="41"/>
      <c r="V458" s="41"/>
      <c r="W458" s="41"/>
      <c r="X458" s="41"/>
      <c r="Y458" s="41"/>
      <c r="Z458" s="41"/>
    </row>
    <row r="459" spans="1:26" ht="12.75" customHeight="1">
      <c r="A459" s="51"/>
      <c r="B459" s="41"/>
      <c r="C459" s="41"/>
      <c r="D459" s="41"/>
      <c r="E459" s="41"/>
      <c r="F459" s="41"/>
      <c r="G459" s="41"/>
      <c r="H459" s="41"/>
      <c r="I459" s="41"/>
      <c r="J459" s="41"/>
      <c r="K459" s="41"/>
      <c r="L459" s="50"/>
      <c r="M459" s="41"/>
      <c r="N459" s="41"/>
      <c r="O459" s="41"/>
      <c r="P459" s="41"/>
      <c r="Q459" s="41"/>
      <c r="R459" s="41"/>
      <c r="S459" s="41"/>
      <c r="T459" s="41"/>
      <c r="U459" s="41"/>
      <c r="V459" s="41"/>
      <c r="W459" s="41"/>
      <c r="X459" s="41"/>
      <c r="Y459" s="41"/>
      <c r="Z459" s="41"/>
    </row>
    <row r="460" spans="1:26" ht="12.75" customHeight="1">
      <c r="A460" s="51"/>
      <c r="B460" s="41"/>
      <c r="C460" s="41"/>
      <c r="D460" s="41"/>
      <c r="E460" s="41"/>
      <c r="F460" s="41"/>
      <c r="G460" s="41"/>
      <c r="H460" s="41"/>
      <c r="I460" s="41"/>
      <c r="J460" s="41"/>
      <c r="K460" s="41"/>
      <c r="L460" s="50"/>
      <c r="M460" s="41"/>
      <c r="N460" s="41"/>
      <c r="O460" s="41"/>
      <c r="P460" s="41"/>
      <c r="Q460" s="41"/>
      <c r="R460" s="41"/>
      <c r="S460" s="41"/>
      <c r="T460" s="41"/>
      <c r="U460" s="41"/>
      <c r="V460" s="41"/>
      <c r="W460" s="41"/>
      <c r="X460" s="41"/>
      <c r="Y460" s="41"/>
      <c r="Z460" s="41"/>
    </row>
    <row r="461" spans="1:26" ht="12.75" customHeight="1">
      <c r="A461" s="51"/>
      <c r="B461" s="41"/>
      <c r="C461" s="41"/>
      <c r="D461" s="41"/>
      <c r="E461" s="41"/>
      <c r="F461" s="41"/>
      <c r="G461" s="41"/>
      <c r="H461" s="41"/>
      <c r="I461" s="41"/>
      <c r="J461" s="41"/>
      <c r="K461" s="41"/>
      <c r="L461" s="50"/>
      <c r="M461" s="41"/>
      <c r="N461" s="41"/>
      <c r="O461" s="41"/>
      <c r="P461" s="41"/>
      <c r="Q461" s="41"/>
      <c r="R461" s="41"/>
      <c r="S461" s="41"/>
      <c r="T461" s="41"/>
      <c r="U461" s="41"/>
      <c r="V461" s="41"/>
      <c r="W461" s="41"/>
      <c r="X461" s="41"/>
      <c r="Y461" s="41"/>
      <c r="Z461" s="41"/>
    </row>
    <row r="462" spans="1:26" ht="12.75" customHeight="1">
      <c r="A462" s="51"/>
      <c r="B462" s="41"/>
      <c r="C462" s="41"/>
      <c r="D462" s="41"/>
      <c r="E462" s="41"/>
      <c r="F462" s="41"/>
      <c r="G462" s="41"/>
      <c r="H462" s="41"/>
      <c r="I462" s="41"/>
      <c r="J462" s="41"/>
      <c r="K462" s="41"/>
      <c r="L462" s="50"/>
      <c r="M462" s="41"/>
      <c r="N462" s="41"/>
      <c r="O462" s="41"/>
      <c r="P462" s="41"/>
      <c r="Q462" s="41"/>
      <c r="R462" s="41"/>
      <c r="S462" s="41"/>
      <c r="T462" s="41"/>
      <c r="U462" s="41"/>
      <c r="V462" s="41"/>
      <c r="W462" s="41"/>
      <c r="X462" s="41"/>
      <c r="Y462" s="41"/>
      <c r="Z462" s="41"/>
    </row>
    <row r="463" spans="1:26" ht="12.75" customHeight="1">
      <c r="A463" s="51"/>
      <c r="B463" s="41"/>
      <c r="C463" s="41"/>
      <c r="D463" s="41"/>
      <c r="E463" s="41"/>
      <c r="F463" s="41"/>
      <c r="G463" s="41"/>
      <c r="H463" s="41"/>
      <c r="I463" s="41"/>
      <c r="J463" s="41"/>
      <c r="K463" s="41"/>
      <c r="L463" s="50"/>
      <c r="M463" s="41"/>
      <c r="N463" s="41"/>
      <c r="O463" s="41"/>
      <c r="P463" s="41"/>
      <c r="Q463" s="41"/>
      <c r="R463" s="41"/>
      <c r="S463" s="41"/>
      <c r="T463" s="41"/>
      <c r="U463" s="41"/>
      <c r="V463" s="41"/>
      <c r="W463" s="41"/>
      <c r="X463" s="41"/>
      <c r="Y463" s="41"/>
      <c r="Z463" s="41"/>
    </row>
    <row r="464" spans="1:26" ht="12.75" customHeight="1">
      <c r="A464" s="51"/>
      <c r="B464" s="41"/>
      <c r="C464" s="41"/>
      <c r="D464" s="41"/>
      <c r="E464" s="41"/>
      <c r="F464" s="41"/>
      <c r="G464" s="41"/>
      <c r="H464" s="41"/>
      <c r="I464" s="41"/>
      <c r="J464" s="41"/>
      <c r="K464" s="41"/>
      <c r="L464" s="50"/>
      <c r="M464" s="41"/>
      <c r="N464" s="41"/>
      <c r="O464" s="41"/>
      <c r="P464" s="41"/>
      <c r="Q464" s="41"/>
      <c r="R464" s="41"/>
      <c r="S464" s="41"/>
      <c r="T464" s="41"/>
      <c r="U464" s="41"/>
      <c r="V464" s="41"/>
      <c r="W464" s="41"/>
      <c r="X464" s="41"/>
      <c r="Y464" s="41"/>
      <c r="Z464" s="41"/>
    </row>
    <row r="465" spans="1:26" ht="12.75" customHeight="1">
      <c r="A465" s="51"/>
      <c r="B465" s="41"/>
      <c r="C465" s="41"/>
      <c r="D465" s="41"/>
      <c r="E465" s="41"/>
      <c r="F465" s="41"/>
      <c r="G465" s="41"/>
      <c r="H465" s="41"/>
      <c r="I465" s="41"/>
      <c r="J465" s="41"/>
      <c r="K465" s="41"/>
      <c r="L465" s="50"/>
      <c r="M465" s="41"/>
      <c r="N465" s="41"/>
      <c r="O465" s="41"/>
      <c r="P465" s="41"/>
      <c r="Q465" s="41"/>
      <c r="R465" s="41"/>
      <c r="S465" s="41"/>
      <c r="T465" s="41"/>
      <c r="U465" s="41"/>
      <c r="V465" s="41"/>
      <c r="W465" s="41"/>
      <c r="X465" s="41"/>
      <c r="Y465" s="41"/>
      <c r="Z465" s="41"/>
    </row>
    <row r="466" spans="1:26" ht="12.75" customHeight="1">
      <c r="A466" s="51"/>
      <c r="B466" s="41"/>
      <c r="C466" s="41"/>
      <c r="D466" s="41"/>
      <c r="E466" s="41"/>
      <c r="F466" s="41"/>
      <c r="G466" s="41"/>
      <c r="H466" s="41"/>
      <c r="I466" s="41"/>
      <c r="J466" s="41"/>
      <c r="K466" s="41"/>
      <c r="L466" s="50"/>
      <c r="M466" s="41"/>
      <c r="N466" s="41"/>
      <c r="O466" s="41"/>
      <c r="P466" s="41"/>
      <c r="Q466" s="41"/>
      <c r="R466" s="41"/>
      <c r="S466" s="41"/>
      <c r="T466" s="41"/>
      <c r="U466" s="41"/>
      <c r="V466" s="41"/>
      <c r="W466" s="41"/>
      <c r="X466" s="41"/>
      <c r="Y466" s="41"/>
      <c r="Z466" s="41"/>
    </row>
    <row r="467" spans="1:26" ht="12.75" customHeight="1">
      <c r="A467" s="51"/>
      <c r="B467" s="41"/>
      <c r="C467" s="41"/>
      <c r="D467" s="41"/>
      <c r="E467" s="41"/>
      <c r="F467" s="41"/>
      <c r="G467" s="41"/>
      <c r="H467" s="41"/>
      <c r="I467" s="41"/>
      <c r="J467" s="41"/>
      <c r="K467" s="41"/>
      <c r="L467" s="50"/>
      <c r="M467" s="41"/>
      <c r="N467" s="41"/>
      <c r="O467" s="41"/>
      <c r="P467" s="41"/>
      <c r="Q467" s="41"/>
      <c r="R467" s="41"/>
      <c r="S467" s="41"/>
      <c r="T467" s="41"/>
      <c r="U467" s="41"/>
      <c r="V467" s="41"/>
      <c r="W467" s="41"/>
      <c r="X467" s="41"/>
      <c r="Y467" s="41"/>
      <c r="Z467" s="41"/>
    </row>
    <row r="468" spans="1:26" ht="12.75" customHeight="1">
      <c r="A468" s="51"/>
      <c r="B468" s="41"/>
      <c r="C468" s="41"/>
      <c r="D468" s="41"/>
      <c r="E468" s="41"/>
      <c r="F468" s="41"/>
      <c r="G468" s="41"/>
      <c r="H468" s="41"/>
      <c r="I468" s="41"/>
      <c r="J468" s="41"/>
      <c r="K468" s="41"/>
      <c r="L468" s="50"/>
      <c r="M468" s="41"/>
      <c r="N468" s="41"/>
      <c r="O468" s="41"/>
      <c r="P468" s="41"/>
      <c r="Q468" s="41"/>
      <c r="R468" s="41"/>
      <c r="S468" s="41"/>
      <c r="T468" s="41"/>
      <c r="U468" s="41"/>
      <c r="V468" s="41"/>
      <c r="W468" s="41"/>
      <c r="X468" s="41"/>
      <c r="Y468" s="41"/>
      <c r="Z468" s="41"/>
    </row>
    <row r="469" spans="1:26" ht="12.75" customHeight="1">
      <c r="A469" s="51"/>
      <c r="B469" s="41"/>
      <c r="C469" s="41"/>
      <c r="D469" s="41"/>
      <c r="E469" s="41"/>
      <c r="F469" s="41"/>
      <c r="G469" s="41"/>
      <c r="H469" s="41"/>
      <c r="I469" s="41"/>
      <c r="J469" s="41"/>
      <c r="K469" s="41"/>
      <c r="L469" s="50"/>
      <c r="M469" s="41"/>
      <c r="N469" s="41"/>
      <c r="O469" s="41"/>
      <c r="P469" s="41"/>
      <c r="Q469" s="41"/>
      <c r="R469" s="41"/>
      <c r="S469" s="41"/>
      <c r="T469" s="41"/>
      <c r="U469" s="41"/>
      <c r="V469" s="41"/>
      <c r="W469" s="41"/>
      <c r="X469" s="41"/>
      <c r="Y469" s="41"/>
      <c r="Z469" s="41"/>
    </row>
    <row r="470" spans="1:26" ht="12.75" customHeight="1">
      <c r="A470" s="51"/>
      <c r="B470" s="41"/>
      <c r="C470" s="41"/>
      <c r="D470" s="41"/>
      <c r="E470" s="41"/>
      <c r="F470" s="41"/>
      <c r="G470" s="41"/>
      <c r="H470" s="41"/>
      <c r="I470" s="41"/>
      <c r="J470" s="41"/>
      <c r="K470" s="41"/>
      <c r="L470" s="50"/>
      <c r="M470" s="41"/>
      <c r="N470" s="41"/>
      <c r="O470" s="41"/>
      <c r="P470" s="41"/>
      <c r="Q470" s="41"/>
      <c r="R470" s="41"/>
      <c r="S470" s="41"/>
      <c r="T470" s="41"/>
      <c r="U470" s="41"/>
      <c r="V470" s="41"/>
      <c r="W470" s="41"/>
      <c r="X470" s="41"/>
      <c r="Y470" s="41"/>
      <c r="Z470" s="41"/>
    </row>
    <row r="471" spans="1:26" ht="12.75" customHeight="1">
      <c r="A471" s="51"/>
      <c r="B471" s="41"/>
      <c r="C471" s="41"/>
      <c r="D471" s="41"/>
      <c r="E471" s="41"/>
      <c r="F471" s="41"/>
      <c r="G471" s="41"/>
      <c r="H471" s="41"/>
      <c r="I471" s="41"/>
      <c r="J471" s="41"/>
      <c r="K471" s="41"/>
      <c r="L471" s="50"/>
      <c r="M471" s="41"/>
      <c r="N471" s="41"/>
      <c r="O471" s="41"/>
      <c r="P471" s="41"/>
      <c r="Q471" s="41"/>
      <c r="R471" s="41"/>
      <c r="S471" s="41"/>
      <c r="T471" s="41"/>
      <c r="U471" s="41"/>
      <c r="V471" s="41"/>
      <c r="W471" s="41"/>
      <c r="X471" s="41"/>
      <c r="Y471" s="41"/>
      <c r="Z471" s="41"/>
    </row>
    <row r="472" spans="1:26" ht="12.75" customHeight="1">
      <c r="A472" s="51"/>
      <c r="B472" s="41"/>
      <c r="C472" s="41"/>
      <c r="D472" s="41"/>
      <c r="E472" s="41"/>
      <c r="F472" s="41"/>
      <c r="G472" s="41"/>
      <c r="H472" s="41"/>
      <c r="I472" s="41"/>
      <c r="J472" s="41"/>
      <c r="K472" s="41"/>
      <c r="L472" s="50"/>
      <c r="M472" s="41"/>
      <c r="N472" s="41"/>
      <c r="O472" s="41"/>
      <c r="P472" s="41"/>
      <c r="Q472" s="41"/>
      <c r="R472" s="41"/>
      <c r="S472" s="41"/>
      <c r="T472" s="41"/>
      <c r="U472" s="41"/>
      <c r="V472" s="41"/>
      <c r="W472" s="41"/>
      <c r="X472" s="41"/>
      <c r="Y472" s="41"/>
      <c r="Z472" s="41"/>
    </row>
    <row r="473" spans="1:26" ht="12.75" customHeight="1">
      <c r="A473" s="51"/>
      <c r="B473" s="41"/>
      <c r="C473" s="41"/>
      <c r="D473" s="41"/>
      <c r="E473" s="41"/>
      <c r="F473" s="41"/>
      <c r="G473" s="41"/>
      <c r="H473" s="41"/>
      <c r="I473" s="41"/>
      <c r="J473" s="41"/>
      <c r="K473" s="41"/>
      <c r="L473" s="50"/>
      <c r="M473" s="41"/>
      <c r="N473" s="41"/>
      <c r="O473" s="41"/>
      <c r="P473" s="41"/>
      <c r="Q473" s="41"/>
      <c r="R473" s="41"/>
      <c r="S473" s="41"/>
      <c r="T473" s="41"/>
      <c r="U473" s="41"/>
      <c r="V473" s="41"/>
      <c r="W473" s="41"/>
      <c r="X473" s="41"/>
      <c r="Y473" s="41"/>
      <c r="Z473" s="41"/>
    </row>
    <row r="474" spans="1:26" ht="12.75" customHeight="1">
      <c r="A474" s="51"/>
      <c r="B474" s="41"/>
      <c r="C474" s="41"/>
      <c r="D474" s="41"/>
      <c r="E474" s="41"/>
      <c r="F474" s="41"/>
      <c r="G474" s="41"/>
      <c r="H474" s="41"/>
      <c r="I474" s="41"/>
      <c r="J474" s="41"/>
      <c r="K474" s="41"/>
      <c r="L474" s="50"/>
      <c r="M474" s="41"/>
      <c r="N474" s="41"/>
      <c r="O474" s="41"/>
      <c r="P474" s="41"/>
      <c r="Q474" s="41"/>
      <c r="R474" s="41"/>
      <c r="S474" s="41"/>
      <c r="T474" s="41"/>
      <c r="U474" s="41"/>
      <c r="V474" s="41"/>
      <c r="W474" s="41"/>
      <c r="X474" s="41"/>
      <c r="Y474" s="41"/>
      <c r="Z474" s="41"/>
    </row>
    <row r="475" spans="1:26" ht="12.75" customHeight="1">
      <c r="A475" s="51"/>
      <c r="B475" s="41"/>
      <c r="C475" s="41"/>
      <c r="D475" s="41"/>
      <c r="E475" s="41"/>
      <c r="F475" s="41"/>
      <c r="G475" s="41"/>
      <c r="H475" s="41"/>
      <c r="I475" s="41"/>
      <c r="J475" s="41"/>
      <c r="K475" s="41"/>
      <c r="L475" s="50"/>
      <c r="M475" s="41"/>
      <c r="N475" s="41"/>
      <c r="O475" s="41"/>
      <c r="P475" s="41"/>
      <c r="Q475" s="41"/>
      <c r="R475" s="41"/>
      <c r="S475" s="41"/>
      <c r="T475" s="41"/>
      <c r="U475" s="41"/>
      <c r="V475" s="41"/>
      <c r="W475" s="41"/>
      <c r="X475" s="41"/>
      <c r="Y475" s="41"/>
      <c r="Z475" s="41"/>
    </row>
    <row r="476" spans="1:26" ht="12.75" customHeight="1">
      <c r="A476" s="51"/>
      <c r="B476" s="41"/>
      <c r="C476" s="41"/>
      <c r="D476" s="41"/>
      <c r="E476" s="41"/>
      <c r="F476" s="41"/>
      <c r="G476" s="41"/>
      <c r="H476" s="41"/>
      <c r="I476" s="41"/>
      <c r="J476" s="41"/>
      <c r="K476" s="41"/>
      <c r="L476" s="50"/>
      <c r="M476" s="41"/>
      <c r="N476" s="41"/>
      <c r="O476" s="41"/>
      <c r="P476" s="41"/>
      <c r="Q476" s="41"/>
      <c r="R476" s="41"/>
      <c r="S476" s="41"/>
      <c r="T476" s="41"/>
      <c r="U476" s="41"/>
      <c r="V476" s="41"/>
      <c r="W476" s="41"/>
      <c r="X476" s="41"/>
      <c r="Y476" s="41"/>
      <c r="Z476" s="41"/>
    </row>
    <row r="477" spans="1:26" ht="12.75" customHeight="1">
      <c r="A477" s="51"/>
      <c r="B477" s="41"/>
      <c r="C477" s="41"/>
      <c r="D477" s="41"/>
      <c r="E477" s="41"/>
      <c r="F477" s="41"/>
      <c r="G477" s="41"/>
      <c r="H477" s="41"/>
      <c r="I477" s="41"/>
      <c r="J477" s="41"/>
      <c r="K477" s="41"/>
      <c r="L477" s="50"/>
      <c r="M477" s="41"/>
      <c r="N477" s="41"/>
      <c r="O477" s="41"/>
      <c r="P477" s="41"/>
      <c r="Q477" s="41"/>
      <c r="R477" s="41"/>
      <c r="S477" s="41"/>
      <c r="T477" s="41"/>
      <c r="U477" s="41"/>
      <c r="V477" s="41"/>
      <c r="W477" s="41"/>
      <c r="X477" s="41"/>
      <c r="Y477" s="41"/>
      <c r="Z477" s="41"/>
    </row>
    <row r="478" spans="1:26" ht="12.75" customHeight="1">
      <c r="A478" s="51"/>
      <c r="B478" s="41"/>
      <c r="C478" s="41"/>
      <c r="D478" s="41"/>
      <c r="E478" s="41"/>
      <c r="F478" s="41"/>
      <c r="G478" s="41"/>
      <c r="H478" s="41"/>
      <c r="I478" s="41"/>
      <c r="J478" s="41"/>
      <c r="K478" s="41"/>
      <c r="L478" s="50"/>
      <c r="M478" s="41"/>
      <c r="N478" s="41"/>
      <c r="O478" s="41"/>
      <c r="P478" s="41"/>
      <c r="Q478" s="41"/>
      <c r="R478" s="41"/>
      <c r="S478" s="41"/>
      <c r="T478" s="41"/>
      <c r="U478" s="41"/>
      <c r="V478" s="41"/>
      <c r="W478" s="41"/>
      <c r="X478" s="41"/>
      <c r="Y478" s="41"/>
      <c r="Z478" s="41"/>
    </row>
    <row r="479" spans="1:26" ht="12.75" customHeight="1">
      <c r="A479" s="51"/>
      <c r="B479" s="41"/>
      <c r="C479" s="41"/>
      <c r="D479" s="41"/>
      <c r="E479" s="41"/>
      <c r="F479" s="41"/>
      <c r="G479" s="41"/>
      <c r="H479" s="41"/>
      <c r="I479" s="41"/>
      <c r="J479" s="41"/>
      <c r="K479" s="41"/>
      <c r="L479" s="50"/>
      <c r="M479" s="41"/>
      <c r="N479" s="41"/>
      <c r="O479" s="41"/>
      <c r="P479" s="41"/>
      <c r="Q479" s="41"/>
      <c r="R479" s="41"/>
      <c r="S479" s="41"/>
      <c r="T479" s="41"/>
      <c r="U479" s="41"/>
      <c r="V479" s="41"/>
      <c r="W479" s="41"/>
      <c r="X479" s="41"/>
      <c r="Y479" s="41"/>
      <c r="Z479" s="41"/>
    </row>
    <row r="480" spans="1:26" ht="12.75" customHeight="1">
      <c r="A480" s="51"/>
      <c r="B480" s="41"/>
      <c r="C480" s="41"/>
      <c r="D480" s="41"/>
      <c r="E480" s="41"/>
      <c r="F480" s="41"/>
      <c r="G480" s="41"/>
      <c r="H480" s="41"/>
      <c r="I480" s="41"/>
      <c r="J480" s="41"/>
      <c r="K480" s="41"/>
      <c r="L480" s="50"/>
      <c r="M480" s="41"/>
      <c r="N480" s="41"/>
      <c r="O480" s="41"/>
      <c r="P480" s="41"/>
      <c r="Q480" s="41"/>
      <c r="R480" s="41"/>
      <c r="S480" s="41"/>
      <c r="T480" s="41"/>
      <c r="U480" s="41"/>
      <c r="V480" s="41"/>
      <c r="W480" s="41"/>
      <c r="X480" s="41"/>
      <c r="Y480" s="41"/>
      <c r="Z480" s="41"/>
    </row>
    <row r="481" spans="1:26" ht="12.75" customHeight="1">
      <c r="A481" s="51"/>
      <c r="B481" s="41"/>
      <c r="C481" s="41"/>
      <c r="D481" s="41"/>
      <c r="E481" s="41"/>
      <c r="F481" s="41"/>
      <c r="G481" s="41"/>
      <c r="H481" s="41"/>
      <c r="I481" s="41"/>
      <c r="J481" s="41"/>
      <c r="K481" s="41"/>
      <c r="L481" s="50"/>
      <c r="M481" s="41"/>
      <c r="N481" s="41"/>
      <c r="O481" s="41"/>
      <c r="P481" s="41"/>
      <c r="Q481" s="41"/>
      <c r="R481" s="41"/>
      <c r="S481" s="41"/>
      <c r="T481" s="41"/>
      <c r="U481" s="41"/>
      <c r="V481" s="41"/>
      <c r="W481" s="41"/>
      <c r="X481" s="41"/>
      <c r="Y481" s="41"/>
      <c r="Z481" s="41"/>
    </row>
    <row r="482" spans="1:26" ht="12.75" customHeight="1">
      <c r="A482" s="51"/>
      <c r="B482" s="41"/>
      <c r="C482" s="41"/>
      <c r="D482" s="41"/>
      <c r="E482" s="41"/>
      <c r="F482" s="41"/>
      <c r="G482" s="41"/>
      <c r="H482" s="41"/>
      <c r="I482" s="41"/>
      <c r="J482" s="41"/>
      <c r="K482" s="41"/>
      <c r="L482" s="50"/>
      <c r="M482" s="41"/>
      <c r="N482" s="41"/>
      <c r="O482" s="41"/>
      <c r="P482" s="41"/>
      <c r="Q482" s="41"/>
      <c r="R482" s="41"/>
      <c r="S482" s="41"/>
      <c r="T482" s="41"/>
      <c r="U482" s="41"/>
      <c r="V482" s="41"/>
      <c r="W482" s="41"/>
      <c r="X482" s="41"/>
      <c r="Y482" s="41"/>
      <c r="Z482" s="41"/>
    </row>
    <row r="483" spans="1:26" ht="12.75" customHeight="1">
      <c r="A483" s="51"/>
      <c r="B483" s="41"/>
      <c r="C483" s="41"/>
      <c r="D483" s="41"/>
      <c r="E483" s="41"/>
      <c r="F483" s="41"/>
      <c r="G483" s="41"/>
      <c r="H483" s="41"/>
      <c r="I483" s="41"/>
      <c r="J483" s="41"/>
      <c r="K483" s="41"/>
      <c r="L483" s="50"/>
      <c r="M483" s="41"/>
      <c r="N483" s="41"/>
      <c r="O483" s="41"/>
      <c r="P483" s="41"/>
      <c r="Q483" s="41"/>
      <c r="R483" s="41"/>
      <c r="S483" s="41"/>
      <c r="T483" s="41"/>
      <c r="U483" s="41"/>
      <c r="V483" s="41"/>
      <c r="W483" s="41"/>
      <c r="X483" s="41"/>
      <c r="Y483" s="41"/>
      <c r="Z483" s="41"/>
    </row>
    <row r="484" spans="1:26" ht="12.75" customHeight="1">
      <c r="A484" s="51"/>
      <c r="B484" s="41"/>
      <c r="C484" s="41"/>
      <c r="D484" s="41"/>
      <c r="E484" s="41"/>
      <c r="F484" s="41"/>
      <c r="G484" s="41"/>
      <c r="H484" s="41"/>
      <c r="I484" s="41"/>
      <c r="J484" s="41"/>
      <c r="K484" s="41"/>
      <c r="L484" s="50"/>
      <c r="M484" s="41"/>
      <c r="N484" s="41"/>
      <c r="O484" s="41"/>
      <c r="P484" s="41"/>
      <c r="Q484" s="41"/>
      <c r="R484" s="41"/>
      <c r="S484" s="41"/>
      <c r="T484" s="41"/>
      <c r="U484" s="41"/>
      <c r="V484" s="41"/>
      <c r="W484" s="41"/>
      <c r="X484" s="41"/>
      <c r="Y484" s="41"/>
      <c r="Z484" s="41"/>
    </row>
    <row r="485" spans="1:26" ht="12.75" customHeight="1">
      <c r="A485" s="51"/>
      <c r="B485" s="41"/>
      <c r="C485" s="41"/>
      <c r="D485" s="41"/>
      <c r="E485" s="41"/>
      <c r="F485" s="41"/>
      <c r="G485" s="41"/>
      <c r="H485" s="41"/>
      <c r="I485" s="41"/>
      <c r="J485" s="41"/>
      <c r="K485" s="41"/>
      <c r="L485" s="50"/>
      <c r="M485" s="41"/>
      <c r="N485" s="41"/>
      <c r="O485" s="41"/>
      <c r="P485" s="41"/>
      <c r="Q485" s="41"/>
      <c r="R485" s="41"/>
      <c r="S485" s="41"/>
      <c r="T485" s="41"/>
      <c r="U485" s="41"/>
      <c r="V485" s="41"/>
      <c r="W485" s="41"/>
      <c r="X485" s="41"/>
      <c r="Y485" s="41"/>
      <c r="Z485" s="41"/>
    </row>
    <row r="486" spans="1:26" ht="12.75" customHeight="1">
      <c r="A486" s="51"/>
      <c r="B486" s="41"/>
      <c r="C486" s="41"/>
      <c r="D486" s="41"/>
      <c r="E486" s="41"/>
      <c r="F486" s="41"/>
      <c r="G486" s="41"/>
      <c r="H486" s="41"/>
      <c r="I486" s="41"/>
      <c r="J486" s="41"/>
      <c r="K486" s="41"/>
      <c r="L486" s="50"/>
      <c r="M486" s="41"/>
      <c r="N486" s="41"/>
      <c r="O486" s="41"/>
      <c r="P486" s="41"/>
      <c r="Q486" s="41"/>
      <c r="R486" s="41"/>
      <c r="S486" s="41"/>
      <c r="T486" s="41"/>
      <c r="U486" s="41"/>
      <c r="V486" s="41"/>
      <c r="W486" s="41"/>
      <c r="X486" s="41"/>
      <c r="Y486" s="41"/>
      <c r="Z486" s="41"/>
    </row>
    <row r="487" spans="1:26" ht="12.75" customHeight="1">
      <c r="A487" s="51"/>
      <c r="B487" s="41"/>
      <c r="C487" s="41"/>
      <c r="D487" s="41"/>
      <c r="E487" s="41"/>
      <c r="F487" s="41"/>
      <c r="G487" s="41"/>
      <c r="H487" s="41"/>
      <c r="I487" s="41"/>
      <c r="J487" s="41"/>
      <c r="K487" s="41"/>
      <c r="L487" s="50"/>
      <c r="M487" s="41"/>
      <c r="N487" s="41"/>
      <c r="O487" s="41"/>
      <c r="P487" s="41"/>
      <c r="Q487" s="41"/>
      <c r="R487" s="41"/>
      <c r="S487" s="41"/>
      <c r="T487" s="41"/>
      <c r="U487" s="41"/>
      <c r="V487" s="41"/>
      <c r="W487" s="41"/>
      <c r="X487" s="41"/>
      <c r="Y487" s="41"/>
      <c r="Z487" s="41"/>
    </row>
    <row r="488" spans="1:26" ht="12.75" customHeight="1">
      <c r="A488" s="51"/>
      <c r="B488" s="41"/>
      <c r="C488" s="41"/>
      <c r="D488" s="41"/>
      <c r="E488" s="41"/>
      <c r="F488" s="41"/>
      <c r="G488" s="41"/>
      <c r="H488" s="41"/>
      <c r="I488" s="41"/>
      <c r="J488" s="41"/>
      <c r="K488" s="41"/>
      <c r="L488" s="50"/>
      <c r="M488" s="41"/>
      <c r="N488" s="41"/>
      <c r="O488" s="41"/>
      <c r="P488" s="41"/>
      <c r="Q488" s="41"/>
      <c r="R488" s="41"/>
      <c r="S488" s="41"/>
      <c r="T488" s="41"/>
      <c r="U488" s="41"/>
      <c r="V488" s="41"/>
      <c r="W488" s="41"/>
      <c r="X488" s="41"/>
      <c r="Y488" s="41"/>
      <c r="Z488" s="41"/>
    </row>
    <row r="489" spans="1:26" ht="12.75" customHeight="1">
      <c r="A489" s="51"/>
      <c r="B489" s="41"/>
      <c r="C489" s="41"/>
      <c r="D489" s="41"/>
      <c r="E489" s="41"/>
      <c r="F489" s="41"/>
      <c r="G489" s="41"/>
      <c r="H489" s="41"/>
      <c r="I489" s="41"/>
      <c r="J489" s="41"/>
      <c r="K489" s="41"/>
      <c r="L489" s="50"/>
      <c r="M489" s="41"/>
      <c r="N489" s="41"/>
      <c r="O489" s="41"/>
      <c r="P489" s="41"/>
      <c r="Q489" s="41"/>
      <c r="R489" s="41"/>
      <c r="S489" s="41"/>
      <c r="T489" s="41"/>
      <c r="U489" s="41"/>
      <c r="V489" s="41"/>
      <c r="W489" s="41"/>
      <c r="X489" s="41"/>
      <c r="Y489" s="41"/>
      <c r="Z489" s="41"/>
    </row>
    <row r="490" spans="1:26" ht="12.75" customHeight="1">
      <c r="A490" s="51"/>
      <c r="B490" s="41"/>
      <c r="C490" s="41"/>
      <c r="D490" s="41"/>
      <c r="E490" s="41"/>
      <c r="F490" s="41"/>
      <c r="G490" s="41"/>
      <c r="H490" s="41"/>
      <c r="I490" s="41"/>
      <c r="J490" s="41"/>
      <c r="K490" s="41"/>
      <c r="L490" s="50"/>
      <c r="M490" s="41"/>
      <c r="N490" s="41"/>
      <c r="O490" s="41"/>
      <c r="P490" s="41"/>
      <c r="Q490" s="41"/>
      <c r="R490" s="41"/>
      <c r="S490" s="41"/>
      <c r="T490" s="41"/>
      <c r="U490" s="41"/>
      <c r="V490" s="41"/>
      <c r="W490" s="41"/>
      <c r="X490" s="41"/>
      <c r="Y490" s="41"/>
      <c r="Z490" s="41"/>
    </row>
    <row r="491" spans="1:26" ht="12.75" customHeight="1">
      <c r="A491" s="51"/>
      <c r="B491" s="41"/>
      <c r="C491" s="41"/>
      <c r="D491" s="41"/>
      <c r="E491" s="41"/>
      <c r="F491" s="41"/>
      <c r="G491" s="41"/>
      <c r="H491" s="41"/>
      <c r="I491" s="41"/>
      <c r="J491" s="41"/>
      <c r="K491" s="41"/>
      <c r="L491" s="50"/>
      <c r="M491" s="41"/>
      <c r="N491" s="41"/>
      <c r="O491" s="41"/>
      <c r="P491" s="41"/>
      <c r="Q491" s="41"/>
      <c r="R491" s="41"/>
      <c r="S491" s="41"/>
      <c r="T491" s="41"/>
      <c r="U491" s="41"/>
      <c r="V491" s="41"/>
      <c r="W491" s="41"/>
      <c r="X491" s="41"/>
      <c r="Y491" s="41"/>
      <c r="Z491" s="41"/>
    </row>
    <row r="492" spans="1:26" ht="12.75" customHeight="1">
      <c r="A492" s="51"/>
      <c r="B492" s="41"/>
      <c r="C492" s="41"/>
      <c r="D492" s="41"/>
      <c r="E492" s="41"/>
      <c r="F492" s="41"/>
      <c r="G492" s="41"/>
      <c r="H492" s="41"/>
      <c r="I492" s="41"/>
      <c r="J492" s="41"/>
      <c r="K492" s="41"/>
      <c r="L492" s="50"/>
      <c r="M492" s="41"/>
      <c r="N492" s="41"/>
      <c r="O492" s="41"/>
      <c r="P492" s="41"/>
      <c r="Q492" s="41"/>
      <c r="R492" s="41"/>
      <c r="S492" s="41"/>
      <c r="T492" s="41"/>
      <c r="U492" s="41"/>
      <c r="V492" s="41"/>
      <c r="W492" s="41"/>
      <c r="X492" s="41"/>
      <c r="Y492" s="41"/>
      <c r="Z492" s="41"/>
    </row>
    <row r="493" spans="1:26" ht="12.75" customHeight="1">
      <c r="A493" s="51"/>
      <c r="B493" s="41"/>
      <c r="C493" s="41"/>
      <c r="D493" s="41"/>
      <c r="E493" s="41"/>
      <c r="F493" s="41"/>
      <c r="G493" s="41"/>
      <c r="H493" s="41"/>
      <c r="I493" s="41"/>
      <c r="J493" s="41"/>
      <c r="K493" s="41"/>
      <c r="L493" s="50"/>
      <c r="M493" s="41"/>
      <c r="N493" s="41"/>
      <c r="O493" s="41"/>
      <c r="P493" s="41"/>
      <c r="Q493" s="41"/>
      <c r="R493" s="41"/>
      <c r="S493" s="41"/>
      <c r="T493" s="41"/>
      <c r="U493" s="41"/>
      <c r="V493" s="41"/>
      <c r="W493" s="41"/>
      <c r="X493" s="41"/>
      <c r="Y493" s="41"/>
      <c r="Z493" s="41"/>
    </row>
    <row r="494" spans="1:26" ht="12.75" customHeight="1">
      <c r="A494" s="51"/>
      <c r="B494" s="41"/>
      <c r="C494" s="41"/>
      <c r="D494" s="41"/>
      <c r="E494" s="41"/>
      <c r="F494" s="41"/>
      <c r="G494" s="41"/>
      <c r="H494" s="41"/>
      <c r="I494" s="41"/>
      <c r="J494" s="41"/>
      <c r="K494" s="41"/>
      <c r="L494" s="50"/>
      <c r="M494" s="41"/>
      <c r="N494" s="41"/>
      <c r="O494" s="41"/>
      <c r="P494" s="41"/>
      <c r="Q494" s="41"/>
      <c r="R494" s="41"/>
      <c r="S494" s="41"/>
      <c r="T494" s="41"/>
      <c r="U494" s="41"/>
      <c r="V494" s="41"/>
      <c r="W494" s="41"/>
      <c r="X494" s="41"/>
      <c r="Y494" s="41"/>
      <c r="Z494" s="41"/>
    </row>
    <row r="495" spans="1:26" ht="12.75" customHeight="1">
      <c r="A495" s="51"/>
      <c r="B495" s="41"/>
      <c r="C495" s="41"/>
      <c r="D495" s="41"/>
      <c r="E495" s="41"/>
      <c r="F495" s="41"/>
      <c r="G495" s="41"/>
      <c r="H495" s="41"/>
      <c r="I495" s="41"/>
      <c r="J495" s="41"/>
      <c r="K495" s="41"/>
      <c r="L495" s="50"/>
      <c r="M495" s="41"/>
      <c r="N495" s="41"/>
      <c r="O495" s="41"/>
      <c r="P495" s="41"/>
      <c r="Q495" s="41"/>
      <c r="R495" s="41"/>
      <c r="S495" s="41"/>
      <c r="T495" s="41"/>
      <c r="U495" s="41"/>
      <c r="V495" s="41"/>
      <c r="W495" s="41"/>
      <c r="X495" s="41"/>
      <c r="Y495" s="41"/>
      <c r="Z495" s="41"/>
    </row>
    <row r="496" spans="1:26" ht="12.75" customHeight="1">
      <c r="A496" s="51"/>
      <c r="B496" s="41"/>
      <c r="C496" s="41"/>
      <c r="D496" s="41"/>
      <c r="E496" s="41"/>
      <c r="F496" s="41"/>
      <c r="G496" s="41"/>
      <c r="H496" s="41"/>
      <c r="I496" s="41"/>
      <c r="J496" s="41"/>
      <c r="K496" s="41"/>
      <c r="L496" s="50"/>
      <c r="M496" s="41"/>
      <c r="N496" s="41"/>
      <c r="O496" s="41"/>
      <c r="P496" s="41"/>
      <c r="Q496" s="41"/>
      <c r="R496" s="41"/>
      <c r="S496" s="41"/>
      <c r="T496" s="41"/>
      <c r="U496" s="41"/>
      <c r="V496" s="41"/>
      <c r="W496" s="41"/>
      <c r="X496" s="41"/>
      <c r="Y496" s="41"/>
      <c r="Z496" s="41"/>
    </row>
    <row r="497" spans="1:26" ht="12.75" customHeight="1">
      <c r="A497" s="51"/>
      <c r="B497" s="41"/>
      <c r="C497" s="41"/>
      <c r="D497" s="41"/>
      <c r="E497" s="41"/>
      <c r="F497" s="41"/>
      <c r="G497" s="41"/>
      <c r="H497" s="41"/>
      <c r="I497" s="41"/>
      <c r="J497" s="41"/>
      <c r="K497" s="41"/>
      <c r="L497" s="50"/>
      <c r="M497" s="41"/>
      <c r="N497" s="41"/>
      <c r="O497" s="41"/>
      <c r="P497" s="41"/>
      <c r="Q497" s="41"/>
      <c r="R497" s="41"/>
      <c r="S497" s="41"/>
      <c r="T497" s="41"/>
      <c r="U497" s="41"/>
      <c r="V497" s="41"/>
      <c r="W497" s="41"/>
      <c r="X497" s="41"/>
      <c r="Y497" s="41"/>
      <c r="Z497" s="41"/>
    </row>
    <row r="498" spans="1:26" ht="12.75" customHeight="1">
      <c r="A498" s="51"/>
      <c r="B498" s="41"/>
      <c r="C498" s="41"/>
      <c r="D498" s="41"/>
      <c r="E498" s="41"/>
      <c r="F498" s="41"/>
      <c r="G498" s="41"/>
      <c r="H498" s="41"/>
      <c r="I498" s="41"/>
      <c r="J498" s="41"/>
      <c r="K498" s="41"/>
      <c r="L498" s="50"/>
      <c r="M498" s="41"/>
      <c r="N498" s="41"/>
      <c r="O498" s="41"/>
      <c r="P498" s="41"/>
      <c r="Q498" s="41"/>
      <c r="R498" s="41"/>
      <c r="S498" s="41"/>
      <c r="T498" s="41"/>
      <c r="U498" s="41"/>
      <c r="V498" s="41"/>
      <c r="W498" s="41"/>
      <c r="X498" s="41"/>
      <c r="Y498" s="41"/>
      <c r="Z498" s="41"/>
    </row>
    <row r="499" spans="1:26" ht="12.75" customHeight="1">
      <c r="A499" s="51"/>
      <c r="B499" s="41"/>
      <c r="C499" s="41"/>
      <c r="D499" s="41"/>
      <c r="E499" s="41"/>
      <c r="F499" s="41"/>
      <c r="G499" s="41"/>
      <c r="H499" s="41"/>
      <c r="I499" s="41"/>
      <c r="J499" s="41"/>
      <c r="K499" s="41"/>
      <c r="L499" s="50"/>
      <c r="M499" s="41"/>
      <c r="N499" s="41"/>
      <c r="O499" s="41"/>
      <c r="P499" s="41"/>
      <c r="Q499" s="41"/>
      <c r="R499" s="41"/>
      <c r="S499" s="41"/>
      <c r="T499" s="41"/>
      <c r="U499" s="41"/>
      <c r="V499" s="41"/>
      <c r="W499" s="41"/>
      <c r="X499" s="41"/>
      <c r="Y499" s="41"/>
      <c r="Z499" s="41"/>
    </row>
    <row r="500" spans="1:26" ht="12.75" customHeight="1">
      <c r="A500" s="51"/>
      <c r="B500" s="41"/>
      <c r="C500" s="41"/>
      <c r="D500" s="41"/>
      <c r="E500" s="41"/>
      <c r="F500" s="41"/>
      <c r="G500" s="41"/>
      <c r="H500" s="41"/>
      <c r="I500" s="41"/>
      <c r="J500" s="41"/>
      <c r="K500" s="41"/>
      <c r="L500" s="50"/>
      <c r="M500" s="41"/>
      <c r="N500" s="41"/>
      <c r="O500" s="41"/>
      <c r="P500" s="41"/>
      <c r="Q500" s="41"/>
      <c r="R500" s="41"/>
      <c r="S500" s="41"/>
      <c r="T500" s="41"/>
      <c r="U500" s="41"/>
      <c r="V500" s="41"/>
      <c r="W500" s="41"/>
      <c r="X500" s="41"/>
      <c r="Y500" s="41"/>
      <c r="Z500" s="41"/>
    </row>
    <row r="501" spans="1:26" ht="12.75" customHeight="1">
      <c r="A501" s="51"/>
      <c r="B501" s="41"/>
      <c r="C501" s="41"/>
      <c r="D501" s="41"/>
      <c r="E501" s="41"/>
      <c r="F501" s="41"/>
      <c r="G501" s="41"/>
      <c r="H501" s="41"/>
      <c r="I501" s="41"/>
      <c r="J501" s="41"/>
      <c r="K501" s="41"/>
      <c r="L501" s="50"/>
      <c r="M501" s="41"/>
      <c r="N501" s="41"/>
      <c r="O501" s="41"/>
      <c r="P501" s="41"/>
      <c r="Q501" s="41"/>
      <c r="R501" s="41"/>
      <c r="S501" s="41"/>
      <c r="T501" s="41"/>
      <c r="U501" s="41"/>
      <c r="V501" s="41"/>
      <c r="W501" s="41"/>
      <c r="X501" s="41"/>
      <c r="Y501" s="41"/>
      <c r="Z501" s="41"/>
    </row>
    <row r="502" spans="1:26" ht="12.75" customHeight="1">
      <c r="A502" s="51"/>
      <c r="B502" s="41"/>
      <c r="C502" s="41"/>
      <c r="D502" s="41"/>
      <c r="E502" s="41"/>
      <c r="F502" s="41"/>
      <c r="G502" s="41"/>
      <c r="H502" s="41"/>
      <c r="I502" s="41"/>
      <c r="J502" s="41"/>
      <c r="K502" s="41"/>
      <c r="L502" s="50"/>
      <c r="M502" s="41"/>
      <c r="N502" s="41"/>
      <c r="O502" s="41"/>
      <c r="P502" s="41"/>
      <c r="Q502" s="41"/>
      <c r="R502" s="41"/>
      <c r="S502" s="41"/>
      <c r="T502" s="41"/>
      <c r="U502" s="41"/>
      <c r="V502" s="41"/>
      <c r="W502" s="41"/>
      <c r="X502" s="41"/>
      <c r="Y502" s="41"/>
      <c r="Z502" s="41"/>
    </row>
    <row r="503" spans="1:26" ht="12.75" customHeight="1">
      <c r="A503" s="51"/>
      <c r="B503" s="41"/>
      <c r="C503" s="41"/>
      <c r="D503" s="41"/>
      <c r="E503" s="41"/>
      <c r="F503" s="41"/>
      <c r="G503" s="41"/>
      <c r="H503" s="41"/>
      <c r="I503" s="41"/>
      <c r="J503" s="41"/>
      <c r="K503" s="41"/>
      <c r="L503" s="50"/>
      <c r="M503" s="41"/>
      <c r="N503" s="41"/>
      <c r="O503" s="41"/>
      <c r="P503" s="41"/>
      <c r="Q503" s="41"/>
      <c r="R503" s="41"/>
      <c r="S503" s="41"/>
      <c r="T503" s="41"/>
      <c r="U503" s="41"/>
      <c r="V503" s="41"/>
      <c r="W503" s="41"/>
      <c r="X503" s="41"/>
      <c r="Y503" s="41"/>
      <c r="Z503" s="41"/>
    </row>
    <row r="504" spans="1:26" ht="12.75" customHeight="1">
      <c r="A504" s="51"/>
      <c r="B504" s="41"/>
      <c r="C504" s="41"/>
      <c r="D504" s="41"/>
      <c r="E504" s="41"/>
      <c r="F504" s="41"/>
      <c r="G504" s="41"/>
      <c r="H504" s="41"/>
      <c r="I504" s="41"/>
      <c r="J504" s="41"/>
      <c r="K504" s="41"/>
      <c r="L504" s="50"/>
      <c r="M504" s="41"/>
      <c r="N504" s="41"/>
      <c r="O504" s="41"/>
      <c r="P504" s="41"/>
      <c r="Q504" s="41"/>
      <c r="R504" s="41"/>
      <c r="S504" s="41"/>
      <c r="T504" s="41"/>
      <c r="U504" s="41"/>
      <c r="V504" s="41"/>
      <c r="W504" s="41"/>
      <c r="X504" s="41"/>
      <c r="Y504" s="41"/>
      <c r="Z504" s="41"/>
    </row>
    <row r="505" spans="1:26" ht="12.75" customHeight="1">
      <c r="A505" s="51"/>
      <c r="B505" s="41"/>
      <c r="C505" s="41"/>
      <c r="D505" s="41"/>
      <c r="E505" s="41"/>
      <c r="F505" s="41"/>
      <c r="G505" s="41"/>
      <c r="H505" s="41"/>
      <c r="I505" s="41"/>
      <c r="J505" s="41"/>
      <c r="K505" s="41"/>
      <c r="L505" s="50"/>
      <c r="M505" s="41"/>
      <c r="N505" s="41"/>
      <c r="O505" s="41"/>
      <c r="P505" s="41"/>
      <c r="Q505" s="41"/>
      <c r="R505" s="41"/>
      <c r="S505" s="41"/>
      <c r="T505" s="41"/>
      <c r="U505" s="41"/>
      <c r="V505" s="41"/>
      <c r="W505" s="41"/>
      <c r="X505" s="41"/>
      <c r="Y505" s="41"/>
      <c r="Z505" s="41"/>
    </row>
    <row r="506" spans="1:26" ht="12.75" customHeight="1">
      <c r="A506" s="51"/>
      <c r="B506" s="41"/>
      <c r="C506" s="41"/>
      <c r="D506" s="41"/>
      <c r="E506" s="41"/>
      <c r="F506" s="41"/>
      <c r="G506" s="41"/>
      <c r="H506" s="41"/>
      <c r="I506" s="41"/>
      <c r="J506" s="41"/>
      <c r="K506" s="41"/>
      <c r="L506" s="50"/>
      <c r="M506" s="41"/>
      <c r="N506" s="41"/>
      <c r="O506" s="41"/>
      <c r="P506" s="41"/>
      <c r="Q506" s="41"/>
      <c r="R506" s="41"/>
      <c r="S506" s="41"/>
      <c r="T506" s="41"/>
      <c r="U506" s="41"/>
      <c r="V506" s="41"/>
      <c r="W506" s="41"/>
      <c r="X506" s="41"/>
      <c r="Y506" s="41"/>
      <c r="Z506" s="41"/>
    </row>
    <row r="507" spans="1:26" ht="12.75" customHeight="1">
      <c r="A507" s="51"/>
      <c r="B507" s="41"/>
      <c r="C507" s="41"/>
      <c r="D507" s="41"/>
      <c r="E507" s="41"/>
      <c r="F507" s="41"/>
      <c r="G507" s="41"/>
      <c r="H507" s="41"/>
      <c r="I507" s="41"/>
      <c r="J507" s="41"/>
      <c r="K507" s="41"/>
      <c r="L507" s="50"/>
      <c r="M507" s="41"/>
      <c r="N507" s="41"/>
      <c r="O507" s="41"/>
      <c r="P507" s="41"/>
      <c r="Q507" s="41"/>
      <c r="R507" s="41"/>
      <c r="S507" s="41"/>
      <c r="T507" s="41"/>
      <c r="U507" s="41"/>
      <c r="V507" s="41"/>
      <c r="W507" s="41"/>
      <c r="X507" s="41"/>
      <c r="Y507" s="41"/>
      <c r="Z507" s="41"/>
    </row>
    <row r="508" spans="1:26" ht="12.75" customHeight="1">
      <c r="A508" s="51"/>
      <c r="B508" s="41"/>
      <c r="C508" s="41"/>
      <c r="D508" s="41"/>
      <c r="E508" s="41"/>
      <c r="F508" s="41"/>
      <c r="G508" s="41"/>
      <c r="H508" s="41"/>
      <c r="I508" s="41"/>
      <c r="J508" s="41"/>
      <c r="K508" s="41"/>
      <c r="L508" s="50"/>
      <c r="M508" s="41"/>
      <c r="N508" s="41"/>
      <c r="O508" s="41"/>
      <c r="P508" s="41"/>
      <c r="Q508" s="41"/>
      <c r="R508" s="41"/>
      <c r="S508" s="41"/>
      <c r="T508" s="41"/>
      <c r="U508" s="41"/>
      <c r="V508" s="41"/>
      <c r="W508" s="41"/>
      <c r="X508" s="41"/>
      <c r="Y508" s="41"/>
      <c r="Z508" s="41"/>
    </row>
    <row r="509" spans="1:26" ht="12.75" customHeight="1">
      <c r="A509" s="51"/>
      <c r="B509" s="41"/>
      <c r="C509" s="41"/>
      <c r="D509" s="41"/>
      <c r="E509" s="41"/>
      <c r="F509" s="41"/>
      <c r="G509" s="41"/>
      <c r="H509" s="41"/>
      <c r="I509" s="41"/>
      <c r="J509" s="41"/>
      <c r="K509" s="41"/>
      <c r="L509" s="50"/>
      <c r="M509" s="41"/>
      <c r="N509" s="41"/>
      <c r="O509" s="41"/>
      <c r="P509" s="41"/>
      <c r="Q509" s="41"/>
      <c r="R509" s="41"/>
      <c r="S509" s="41"/>
      <c r="T509" s="41"/>
      <c r="U509" s="41"/>
      <c r="V509" s="41"/>
      <c r="W509" s="41"/>
      <c r="X509" s="41"/>
      <c r="Y509" s="41"/>
      <c r="Z509" s="41"/>
    </row>
    <row r="510" spans="1:26" ht="12.75" customHeight="1">
      <c r="A510" s="51"/>
      <c r="B510" s="41"/>
      <c r="C510" s="41"/>
      <c r="D510" s="41"/>
      <c r="E510" s="41"/>
      <c r="F510" s="41"/>
      <c r="G510" s="41"/>
      <c r="H510" s="41"/>
      <c r="I510" s="41"/>
      <c r="J510" s="41"/>
      <c r="K510" s="41"/>
      <c r="L510" s="50"/>
      <c r="M510" s="41"/>
      <c r="N510" s="41"/>
      <c r="O510" s="41"/>
      <c r="P510" s="41"/>
      <c r="Q510" s="41"/>
      <c r="R510" s="41"/>
      <c r="S510" s="41"/>
      <c r="T510" s="41"/>
      <c r="U510" s="41"/>
      <c r="V510" s="41"/>
      <c r="W510" s="41"/>
      <c r="X510" s="41"/>
      <c r="Y510" s="41"/>
      <c r="Z510" s="41"/>
    </row>
    <row r="511" spans="1:26" ht="12.75" customHeight="1">
      <c r="A511" s="51"/>
      <c r="B511" s="41"/>
      <c r="C511" s="41"/>
      <c r="D511" s="41"/>
      <c r="E511" s="41"/>
      <c r="F511" s="41"/>
      <c r="G511" s="41"/>
      <c r="H511" s="41"/>
      <c r="I511" s="41"/>
      <c r="J511" s="41"/>
      <c r="K511" s="41"/>
      <c r="L511" s="50"/>
      <c r="M511" s="41"/>
      <c r="N511" s="41"/>
      <c r="O511" s="41"/>
      <c r="P511" s="41"/>
      <c r="Q511" s="41"/>
      <c r="R511" s="41"/>
      <c r="S511" s="41"/>
      <c r="T511" s="41"/>
      <c r="U511" s="41"/>
      <c r="V511" s="41"/>
      <c r="W511" s="41"/>
      <c r="X511" s="41"/>
      <c r="Y511" s="41"/>
      <c r="Z511" s="41"/>
    </row>
    <row r="512" spans="1:26" ht="12.75" customHeight="1">
      <c r="A512" s="51"/>
      <c r="B512" s="41"/>
      <c r="C512" s="41"/>
      <c r="D512" s="41"/>
      <c r="E512" s="41"/>
      <c r="F512" s="41"/>
      <c r="G512" s="41"/>
      <c r="H512" s="41"/>
      <c r="I512" s="41"/>
      <c r="J512" s="41"/>
      <c r="K512" s="41"/>
      <c r="L512" s="50"/>
      <c r="M512" s="41"/>
      <c r="N512" s="41"/>
      <c r="O512" s="41"/>
      <c r="P512" s="41"/>
      <c r="Q512" s="41"/>
      <c r="R512" s="41"/>
      <c r="S512" s="41"/>
      <c r="T512" s="41"/>
      <c r="U512" s="41"/>
      <c r="V512" s="41"/>
      <c r="W512" s="41"/>
      <c r="X512" s="41"/>
      <c r="Y512" s="41"/>
      <c r="Z512" s="41"/>
    </row>
    <row r="513" spans="1:26" ht="12.75" customHeight="1">
      <c r="A513" s="51"/>
      <c r="B513" s="41"/>
      <c r="C513" s="41"/>
      <c r="D513" s="41"/>
      <c r="E513" s="41"/>
      <c r="F513" s="41"/>
      <c r="G513" s="41"/>
      <c r="H513" s="41"/>
      <c r="I513" s="41"/>
      <c r="J513" s="41"/>
      <c r="K513" s="41"/>
      <c r="L513" s="50"/>
      <c r="M513" s="41"/>
      <c r="N513" s="41"/>
      <c r="O513" s="41"/>
      <c r="P513" s="41"/>
      <c r="Q513" s="41"/>
      <c r="R513" s="41"/>
      <c r="S513" s="41"/>
      <c r="T513" s="41"/>
      <c r="U513" s="41"/>
      <c r="V513" s="41"/>
      <c r="W513" s="41"/>
      <c r="X513" s="41"/>
      <c r="Y513" s="41"/>
      <c r="Z513" s="41"/>
    </row>
    <row r="514" spans="1:26" ht="12.75" customHeight="1">
      <c r="A514" s="51"/>
      <c r="B514" s="41"/>
      <c r="C514" s="41"/>
      <c r="D514" s="41"/>
      <c r="E514" s="41"/>
      <c r="F514" s="41"/>
      <c r="G514" s="41"/>
      <c r="H514" s="41"/>
      <c r="I514" s="41"/>
      <c r="J514" s="41"/>
      <c r="K514" s="41"/>
      <c r="L514" s="50"/>
      <c r="M514" s="41"/>
      <c r="N514" s="41"/>
      <c r="O514" s="41"/>
      <c r="P514" s="41"/>
      <c r="Q514" s="41"/>
      <c r="R514" s="41"/>
      <c r="S514" s="41"/>
      <c r="T514" s="41"/>
      <c r="U514" s="41"/>
      <c r="V514" s="41"/>
      <c r="W514" s="41"/>
      <c r="X514" s="41"/>
      <c r="Y514" s="41"/>
      <c r="Z514" s="41"/>
    </row>
    <row r="515" spans="1:26" ht="12.75" customHeight="1">
      <c r="A515" s="51"/>
      <c r="B515" s="41"/>
      <c r="C515" s="41"/>
      <c r="D515" s="41"/>
      <c r="E515" s="41"/>
      <c r="F515" s="41"/>
      <c r="G515" s="41"/>
      <c r="H515" s="41"/>
      <c r="I515" s="41"/>
      <c r="J515" s="41"/>
      <c r="K515" s="41"/>
      <c r="L515" s="50"/>
      <c r="M515" s="41"/>
      <c r="N515" s="41"/>
      <c r="O515" s="41"/>
      <c r="P515" s="41"/>
      <c r="Q515" s="41"/>
      <c r="R515" s="41"/>
      <c r="S515" s="41"/>
      <c r="T515" s="41"/>
      <c r="U515" s="41"/>
      <c r="V515" s="41"/>
      <c r="W515" s="41"/>
      <c r="X515" s="41"/>
      <c r="Y515" s="41"/>
      <c r="Z515" s="41"/>
    </row>
    <row r="516" spans="1:26" ht="12.75" customHeight="1">
      <c r="A516" s="51"/>
      <c r="B516" s="41"/>
      <c r="C516" s="41"/>
      <c r="D516" s="41"/>
      <c r="E516" s="41"/>
      <c r="F516" s="41"/>
      <c r="G516" s="41"/>
      <c r="H516" s="41"/>
      <c r="I516" s="41"/>
      <c r="J516" s="41"/>
      <c r="K516" s="41"/>
      <c r="L516" s="50"/>
      <c r="M516" s="41"/>
      <c r="N516" s="41"/>
      <c r="O516" s="41"/>
      <c r="P516" s="41"/>
      <c r="Q516" s="41"/>
      <c r="R516" s="41"/>
      <c r="S516" s="41"/>
      <c r="T516" s="41"/>
      <c r="U516" s="41"/>
      <c r="V516" s="41"/>
      <c r="W516" s="41"/>
      <c r="X516" s="41"/>
      <c r="Y516" s="41"/>
      <c r="Z516" s="41"/>
    </row>
    <row r="517" spans="1:26" ht="12.75" customHeight="1">
      <c r="A517" s="51"/>
      <c r="B517" s="41"/>
      <c r="C517" s="41"/>
      <c r="D517" s="41"/>
      <c r="E517" s="41"/>
      <c r="F517" s="41"/>
      <c r="G517" s="41"/>
      <c r="H517" s="41"/>
      <c r="I517" s="41"/>
      <c r="J517" s="41"/>
      <c r="K517" s="41"/>
      <c r="L517" s="50"/>
      <c r="M517" s="41"/>
      <c r="N517" s="41"/>
      <c r="O517" s="41"/>
      <c r="P517" s="41"/>
      <c r="Q517" s="41"/>
      <c r="R517" s="41"/>
      <c r="S517" s="41"/>
      <c r="T517" s="41"/>
      <c r="U517" s="41"/>
      <c r="V517" s="41"/>
      <c r="W517" s="41"/>
      <c r="X517" s="41"/>
      <c r="Y517" s="41"/>
      <c r="Z517" s="41"/>
    </row>
    <row r="518" spans="1:26" ht="12.75" customHeight="1">
      <c r="A518" s="51"/>
      <c r="B518" s="41"/>
      <c r="C518" s="41"/>
      <c r="D518" s="41"/>
      <c r="E518" s="41"/>
      <c r="F518" s="41"/>
      <c r="G518" s="41"/>
      <c r="H518" s="41"/>
      <c r="I518" s="41"/>
      <c r="J518" s="41"/>
      <c r="K518" s="41"/>
      <c r="L518" s="50"/>
      <c r="M518" s="41"/>
      <c r="N518" s="41"/>
      <c r="O518" s="41"/>
      <c r="P518" s="41"/>
      <c r="Q518" s="41"/>
      <c r="R518" s="41"/>
      <c r="S518" s="41"/>
      <c r="T518" s="41"/>
      <c r="U518" s="41"/>
      <c r="V518" s="41"/>
      <c r="W518" s="41"/>
      <c r="X518" s="41"/>
      <c r="Y518" s="41"/>
      <c r="Z518" s="41"/>
    </row>
    <row r="519" spans="1:26" ht="12.75" customHeight="1">
      <c r="A519" s="51"/>
      <c r="B519" s="41"/>
      <c r="C519" s="41"/>
      <c r="D519" s="41"/>
      <c r="E519" s="41"/>
      <c r="F519" s="41"/>
      <c r="G519" s="41"/>
      <c r="H519" s="41"/>
      <c r="I519" s="41"/>
      <c r="J519" s="41"/>
      <c r="K519" s="41"/>
      <c r="L519" s="50"/>
      <c r="M519" s="41"/>
      <c r="N519" s="41"/>
      <c r="O519" s="41"/>
      <c r="P519" s="41"/>
      <c r="Q519" s="41"/>
      <c r="R519" s="41"/>
      <c r="S519" s="41"/>
      <c r="T519" s="41"/>
      <c r="U519" s="41"/>
      <c r="V519" s="41"/>
      <c r="W519" s="41"/>
      <c r="X519" s="41"/>
      <c r="Y519" s="41"/>
      <c r="Z519" s="41"/>
    </row>
    <row r="520" spans="1:26" ht="12.75" customHeight="1">
      <c r="A520" s="51"/>
      <c r="B520" s="41"/>
      <c r="C520" s="41"/>
      <c r="D520" s="41"/>
      <c r="E520" s="41"/>
      <c r="F520" s="41"/>
      <c r="G520" s="41"/>
      <c r="H520" s="41"/>
      <c r="I520" s="41"/>
      <c r="J520" s="41"/>
      <c r="K520" s="41"/>
      <c r="L520" s="50"/>
      <c r="M520" s="41"/>
      <c r="N520" s="41"/>
      <c r="O520" s="41"/>
      <c r="P520" s="41"/>
      <c r="Q520" s="41"/>
      <c r="R520" s="41"/>
      <c r="S520" s="41"/>
      <c r="T520" s="41"/>
      <c r="U520" s="41"/>
      <c r="V520" s="41"/>
      <c r="W520" s="41"/>
      <c r="X520" s="41"/>
      <c r="Y520" s="41"/>
      <c r="Z520" s="41"/>
    </row>
    <row r="521" spans="1:26" ht="12.75" customHeight="1">
      <c r="A521" s="51"/>
      <c r="B521" s="41"/>
      <c r="C521" s="41"/>
      <c r="D521" s="41"/>
      <c r="E521" s="41"/>
      <c r="F521" s="41"/>
      <c r="G521" s="41"/>
      <c r="H521" s="41"/>
      <c r="I521" s="41"/>
      <c r="J521" s="41"/>
      <c r="K521" s="41"/>
      <c r="L521" s="50"/>
      <c r="M521" s="41"/>
      <c r="N521" s="41"/>
      <c r="O521" s="41"/>
      <c r="P521" s="41"/>
      <c r="Q521" s="41"/>
      <c r="R521" s="41"/>
      <c r="S521" s="41"/>
      <c r="T521" s="41"/>
      <c r="U521" s="41"/>
      <c r="V521" s="41"/>
      <c r="W521" s="41"/>
      <c r="X521" s="41"/>
      <c r="Y521" s="41"/>
      <c r="Z521" s="41"/>
    </row>
    <row r="522" spans="1:26" ht="12.75" customHeight="1">
      <c r="A522" s="51"/>
      <c r="B522" s="41"/>
      <c r="C522" s="41"/>
      <c r="D522" s="41"/>
      <c r="E522" s="41"/>
      <c r="F522" s="41"/>
      <c r="G522" s="41"/>
      <c r="H522" s="41"/>
      <c r="I522" s="41"/>
      <c r="J522" s="41"/>
      <c r="K522" s="41"/>
      <c r="L522" s="50"/>
      <c r="M522" s="41"/>
      <c r="N522" s="41"/>
      <c r="O522" s="41"/>
      <c r="P522" s="41"/>
      <c r="Q522" s="41"/>
      <c r="R522" s="41"/>
      <c r="S522" s="41"/>
      <c r="T522" s="41"/>
      <c r="U522" s="41"/>
      <c r="V522" s="41"/>
      <c r="W522" s="41"/>
      <c r="X522" s="41"/>
      <c r="Y522" s="41"/>
      <c r="Z522" s="41"/>
    </row>
    <row r="523" spans="1:26" ht="12.75" customHeight="1">
      <c r="A523" s="51"/>
      <c r="B523" s="41"/>
      <c r="C523" s="41"/>
      <c r="D523" s="41"/>
      <c r="E523" s="41"/>
      <c r="F523" s="41"/>
      <c r="G523" s="41"/>
      <c r="H523" s="41"/>
      <c r="I523" s="41"/>
      <c r="J523" s="41"/>
      <c r="K523" s="41"/>
      <c r="L523" s="50"/>
      <c r="M523" s="41"/>
      <c r="N523" s="41"/>
      <c r="O523" s="41"/>
      <c r="P523" s="41"/>
      <c r="Q523" s="41"/>
      <c r="R523" s="41"/>
      <c r="S523" s="41"/>
      <c r="T523" s="41"/>
      <c r="U523" s="41"/>
      <c r="V523" s="41"/>
      <c r="W523" s="41"/>
      <c r="X523" s="41"/>
      <c r="Y523" s="41"/>
      <c r="Z523" s="41"/>
    </row>
    <row r="524" spans="1:26" ht="12.75" customHeight="1">
      <c r="A524" s="51"/>
      <c r="B524" s="41"/>
      <c r="C524" s="41"/>
      <c r="D524" s="41"/>
      <c r="E524" s="41"/>
      <c r="F524" s="41"/>
      <c r="G524" s="41"/>
      <c r="H524" s="41"/>
      <c r="I524" s="41"/>
      <c r="J524" s="41"/>
      <c r="K524" s="41"/>
      <c r="L524" s="50"/>
      <c r="M524" s="41"/>
      <c r="N524" s="41"/>
      <c r="O524" s="41"/>
      <c r="P524" s="41"/>
      <c r="Q524" s="41"/>
      <c r="R524" s="41"/>
      <c r="S524" s="41"/>
      <c r="T524" s="41"/>
      <c r="U524" s="41"/>
      <c r="V524" s="41"/>
      <c r="W524" s="41"/>
      <c r="X524" s="41"/>
      <c r="Y524" s="41"/>
      <c r="Z524" s="41"/>
    </row>
    <row r="525" spans="1:26" ht="12.75" customHeight="1">
      <c r="A525" s="51"/>
      <c r="B525" s="41"/>
      <c r="C525" s="41"/>
      <c r="D525" s="41"/>
      <c r="E525" s="41"/>
      <c r="F525" s="41"/>
      <c r="G525" s="41"/>
      <c r="H525" s="41"/>
      <c r="I525" s="41"/>
      <c r="J525" s="41"/>
      <c r="K525" s="41"/>
      <c r="L525" s="50"/>
      <c r="M525" s="41"/>
      <c r="N525" s="41"/>
      <c r="O525" s="41"/>
      <c r="P525" s="41"/>
      <c r="Q525" s="41"/>
      <c r="R525" s="41"/>
      <c r="S525" s="41"/>
      <c r="T525" s="41"/>
      <c r="U525" s="41"/>
      <c r="V525" s="41"/>
      <c r="W525" s="41"/>
      <c r="X525" s="41"/>
      <c r="Y525" s="41"/>
      <c r="Z525" s="41"/>
    </row>
    <row r="526" spans="1:26" ht="12.75" customHeight="1">
      <c r="A526" s="51"/>
      <c r="B526" s="41"/>
      <c r="C526" s="41"/>
      <c r="D526" s="41"/>
      <c r="E526" s="41"/>
      <c r="F526" s="41"/>
      <c r="G526" s="41"/>
      <c r="H526" s="41"/>
      <c r="I526" s="41"/>
      <c r="J526" s="41"/>
      <c r="K526" s="41"/>
      <c r="L526" s="50"/>
      <c r="M526" s="41"/>
      <c r="N526" s="41"/>
      <c r="O526" s="41"/>
      <c r="P526" s="41"/>
      <c r="Q526" s="41"/>
      <c r="R526" s="41"/>
      <c r="S526" s="41"/>
      <c r="T526" s="41"/>
      <c r="U526" s="41"/>
      <c r="V526" s="41"/>
      <c r="W526" s="41"/>
      <c r="X526" s="41"/>
      <c r="Y526" s="41"/>
      <c r="Z526" s="41"/>
    </row>
    <row r="527" spans="1:26" ht="12.75" customHeight="1">
      <c r="A527" s="51"/>
      <c r="B527" s="41"/>
      <c r="C527" s="41"/>
      <c r="D527" s="41"/>
      <c r="E527" s="41"/>
      <c r="F527" s="41"/>
      <c r="G527" s="41"/>
      <c r="H527" s="41"/>
      <c r="I527" s="41"/>
      <c r="J527" s="41"/>
      <c r="K527" s="41"/>
      <c r="L527" s="50"/>
      <c r="M527" s="41"/>
      <c r="N527" s="41"/>
      <c r="O527" s="41"/>
      <c r="P527" s="41"/>
      <c r="Q527" s="41"/>
      <c r="R527" s="41"/>
      <c r="S527" s="41"/>
      <c r="T527" s="41"/>
      <c r="U527" s="41"/>
      <c r="V527" s="41"/>
      <c r="W527" s="41"/>
      <c r="X527" s="41"/>
      <c r="Y527" s="41"/>
      <c r="Z527" s="41"/>
    </row>
    <row r="528" spans="1:26" ht="12.75" customHeight="1">
      <c r="A528" s="51"/>
      <c r="B528" s="41"/>
      <c r="C528" s="41"/>
      <c r="D528" s="41"/>
      <c r="E528" s="41"/>
      <c r="F528" s="41"/>
      <c r="G528" s="41"/>
      <c r="H528" s="41"/>
      <c r="I528" s="41"/>
      <c r="J528" s="41"/>
      <c r="K528" s="41"/>
      <c r="L528" s="50"/>
      <c r="M528" s="41"/>
      <c r="N528" s="41"/>
      <c r="O528" s="41"/>
      <c r="P528" s="41"/>
      <c r="Q528" s="41"/>
      <c r="R528" s="41"/>
      <c r="S528" s="41"/>
      <c r="T528" s="41"/>
      <c r="U528" s="41"/>
      <c r="V528" s="41"/>
      <c r="W528" s="41"/>
      <c r="X528" s="41"/>
      <c r="Y528" s="41"/>
      <c r="Z528" s="41"/>
    </row>
    <row r="529" spans="1:26" ht="12.75" customHeight="1">
      <c r="A529" s="51"/>
      <c r="B529" s="41"/>
      <c r="C529" s="41"/>
      <c r="D529" s="41"/>
      <c r="E529" s="41"/>
      <c r="F529" s="41"/>
      <c r="G529" s="41"/>
      <c r="H529" s="41"/>
      <c r="I529" s="41"/>
      <c r="J529" s="41"/>
      <c r="K529" s="41"/>
      <c r="L529" s="50"/>
      <c r="M529" s="41"/>
      <c r="N529" s="41"/>
      <c r="O529" s="41"/>
      <c r="P529" s="41"/>
      <c r="Q529" s="41"/>
      <c r="R529" s="41"/>
      <c r="S529" s="41"/>
      <c r="T529" s="41"/>
      <c r="U529" s="41"/>
      <c r="V529" s="41"/>
      <c r="W529" s="41"/>
      <c r="X529" s="41"/>
      <c r="Y529" s="41"/>
      <c r="Z529" s="41"/>
    </row>
    <row r="530" spans="1:26" ht="12.75" customHeight="1">
      <c r="A530" s="51"/>
      <c r="B530" s="41"/>
      <c r="C530" s="41"/>
      <c r="D530" s="41"/>
      <c r="E530" s="41"/>
      <c r="F530" s="41"/>
      <c r="G530" s="41"/>
      <c r="H530" s="41"/>
      <c r="I530" s="41"/>
      <c r="J530" s="41"/>
      <c r="K530" s="41"/>
      <c r="L530" s="50"/>
      <c r="M530" s="41"/>
      <c r="N530" s="41"/>
      <c r="O530" s="41"/>
      <c r="P530" s="41"/>
      <c r="Q530" s="41"/>
      <c r="R530" s="41"/>
      <c r="S530" s="41"/>
      <c r="T530" s="41"/>
      <c r="U530" s="41"/>
      <c r="V530" s="41"/>
      <c r="W530" s="41"/>
      <c r="X530" s="41"/>
      <c r="Y530" s="41"/>
      <c r="Z530" s="41"/>
    </row>
    <row r="531" spans="1:26" ht="12.75" customHeight="1">
      <c r="A531" s="51"/>
      <c r="B531" s="41"/>
      <c r="C531" s="41"/>
      <c r="D531" s="41"/>
      <c r="E531" s="41"/>
      <c r="F531" s="41"/>
      <c r="G531" s="41"/>
      <c r="H531" s="41"/>
      <c r="I531" s="41"/>
      <c r="J531" s="41"/>
      <c r="K531" s="41"/>
      <c r="L531" s="50"/>
      <c r="M531" s="41"/>
      <c r="N531" s="41"/>
      <c r="O531" s="41"/>
      <c r="P531" s="41"/>
      <c r="Q531" s="41"/>
      <c r="R531" s="41"/>
      <c r="S531" s="41"/>
      <c r="T531" s="41"/>
      <c r="U531" s="41"/>
      <c r="V531" s="41"/>
      <c r="W531" s="41"/>
      <c r="X531" s="41"/>
      <c r="Y531" s="41"/>
      <c r="Z531" s="41"/>
    </row>
    <row r="532" spans="1:26" ht="12.75" customHeight="1">
      <c r="A532" s="51"/>
      <c r="B532" s="41"/>
      <c r="C532" s="41"/>
      <c r="D532" s="41"/>
      <c r="E532" s="41"/>
      <c r="F532" s="41"/>
      <c r="G532" s="41"/>
      <c r="H532" s="41"/>
      <c r="I532" s="41"/>
      <c r="J532" s="41"/>
      <c r="K532" s="41"/>
      <c r="L532" s="50"/>
      <c r="M532" s="41"/>
      <c r="N532" s="41"/>
      <c r="O532" s="41"/>
      <c r="P532" s="41"/>
      <c r="Q532" s="41"/>
      <c r="R532" s="41"/>
      <c r="S532" s="41"/>
      <c r="T532" s="41"/>
      <c r="U532" s="41"/>
      <c r="V532" s="41"/>
      <c r="W532" s="41"/>
      <c r="X532" s="41"/>
      <c r="Y532" s="41"/>
      <c r="Z532" s="41"/>
    </row>
    <row r="533" spans="1:26" ht="12.75" customHeight="1">
      <c r="A533" s="51"/>
      <c r="B533" s="41"/>
      <c r="C533" s="41"/>
      <c r="D533" s="41"/>
      <c r="E533" s="41"/>
      <c r="F533" s="41"/>
      <c r="G533" s="41"/>
      <c r="H533" s="41"/>
      <c r="I533" s="41"/>
      <c r="J533" s="41"/>
      <c r="K533" s="41"/>
      <c r="L533" s="50"/>
      <c r="M533" s="41"/>
      <c r="N533" s="41"/>
      <c r="O533" s="41"/>
      <c r="P533" s="41"/>
      <c r="Q533" s="41"/>
      <c r="R533" s="41"/>
      <c r="S533" s="41"/>
      <c r="T533" s="41"/>
      <c r="U533" s="41"/>
      <c r="V533" s="41"/>
      <c r="W533" s="41"/>
      <c r="X533" s="41"/>
      <c r="Y533" s="41"/>
      <c r="Z533" s="41"/>
    </row>
    <row r="534" spans="1:26" ht="12.75" customHeight="1">
      <c r="A534" s="51"/>
      <c r="B534" s="41"/>
      <c r="C534" s="41"/>
      <c r="D534" s="41"/>
      <c r="E534" s="41"/>
      <c r="F534" s="41"/>
      <c r="G534" s="41"/>
      <c r="H534" s="41"/>
      <c r="I534" s="41"/>
      <c r="J534" s="41"/>
      <c r="K534" s="41"/>
      <c r="L534" s="50"/>
      <c r="M534" s="41"/>
      <c r="N534" s="41"/>
      <c r="O534" s="41"/>
      <c r="P534" s="41"/>
      <c r="Q534" s="41"/>
      <c r="R534" s="41"/>
      <c r="S534" s="41"/>
      <c r="T534" s="41"/>
      <c r="U534" s="41"/>
      <c r="V534" s="41"/>
      <c r="W534" s="41"/>
      <c r="X534" s="41"/>
      <c r="Y534" s="41"/>
      <c r="Z534" s="41"/>
    </row>
    <row r="535" spans="1:26" ht="12.75" customHeight="1">
      <c r="A535" s="51"/>
      <c r="B535" s="41"/>
      <c r="C535" s="41"/>
      <c r="D535" s="41"/>
      <c r="E535" s="41"/>
      <c r="F535" s="41"/>
      <c r="G535" s="41"/>
      <c r="H535" s="41"/>
      <c r="I535" s="41"/>
      <c r="J535" s="41"/>
      <c r="K535" s="41"/>
      <c r="L535" s="50"/>
      <c r="M535" s="41"/>
      <c r="N535" s="41"/>
      <c r="O535" s="41"/>
      <c r="P535" s="41"/>
      <c r="Q535" s="41"/>
      <c r="R535" s="41"/>
      <c r="S535" s="41"/>
      <c r="T535" s="41"/>
      <c r="U535" s="41"/>
      <c r="V535" s="41"/>
      <c r="W535" s="41"/>
      <c r="X535" s="41"/>
      <c r="Y535" s="41"/>
      <c r="Z535" s="41"/>
    </row>
    <row r="536" spans="1:26" ht="12.75" customHeight="1">
      <c r="A536" s="51"/>
      <c r="B536" s="41"/>
      <c r="C536" s="41"/>
      <c r="D536" s="41"/>
      <c r="E536" s="41"/>
      <c r="F536" s="41"/>
      <c r="G536" s="41"/>
      <c r="H536" s="41"/>
      <c r="I536" s="41"/>
      <c r="J536" s="41"/>
      <c r="K536" s="41"/>
      <c r="L536" s="50"/>
      <c r="M536" s="41"/>
      <c r="N536" s="41"/>
      <c r="O536" s="41"/>
      <c r="P536" s="41"/>
      <c r="Q536" s="41"/>
      <c r="R536" s="41"/>
      <c r="S536" s="41"/>
      <c r="T536" s="41"/>
      <c r="U536" s="41"/>
      <c r="V536" s="41"/>
      <c r="W536" s="41"/>
      <c r="X536" s="41"/>
      <c r="Y536" s="41"/>
      <c r="Z536" s="41"/>
    </row>
    <row r="537" spans="1:26" ht="12.75" customHeight="1">
      <c r="A537" s="51"/>
      <c r="B537" s="41"/>
      <c r="C537" s="41"/>
      <c r="D537" s="41"/>
      <c r="E537" s="41"/>
      <c r="F537" s="41"/>
      <c r="G537" s="41"/>
      <c r="H537" s="41"/>
      <c r="I537" s="41"/>
      <c r="J537" s="41"/>
      <c r="K537" s="41"/>
      <c r="L537" s="50"/>
      <c r="M537" s="41"/>
      <c r="N537" s="41"/>
      <c r="O537" s="41"/>
      <c r="P537" s="41"/>
      <c r="Q537" s="41"/>
      <c r="R537" s="41"/>
      <c r="S537" s="41"/>
      <c r="T537" s="41"/>
      <c r="U537" s="41"/>
      <c r="V537" s="41"/>
      <c r="W537" s="41"/>
      <c r="X537" s="41"/>
      <c r="Y537" s="41"/>
      <c r="Z537" s="41"/>
    </row>
    <row r="538" spans="1:26" ht="12.75" customHeight="1">
      <c r="A538" s="51"/>
      <c r="B538" s="41"/>
      <c r="C538" s="41"/>
      <c r="D538" s="41"/>
      <c r="E538" s="41"/>
      <c r="F538" s="41"/>
      <c r="G538" s="41"/>
      <c r="H538" s="41"/>
      <c r="I538" s="41"/>
      <c r="J538" s="41"/>
      <c r="K538" s="41"/>
      <c r="L538" s="50"/>
      <c r="M538" s="41"/>
      <c r="N538" s="41"/>
      <c r="O538" s="41"/>
      <c r="P538" s="41"/>
      <c r="Q538" s="41"/>
      <c r="R538" s="41"/>
      <c r="S538" s="41"/>
      <c r="T538" s="41"/>
      <c r="U538" s="41"/>
      <c r="V538" s="41"/>
      <c r="W538" s="41"/>
      <c r="X538" s="41"/>
      <c r="Y538" s="41"/>
      <c r="Z538" s="41"/>
    </row>
    <row r="539" spans="1:26" ht="12.75" customHeight="1">
      <c r="A539" s="51"/>
      <c r="B539" s="41"/>
      <c r="C539" s="41"/>
      <c r="D539" s="41"/>
      <c r="E539" s="41"/>
      <c r="F539" s="41"/>
      <c r="G539" s="41"/>
      <c r="H539" s="41"/>
      <c r="I539" s="41"/>
      <c r="J539" s="41"/>
      <c r="K539" s="41"/>
      <c r="L539" s="50"/>
      <c r="M539" s="41"/>
      <c r="N539" s="41"/>
      <c r="O539" s="41"/>
      <c r="P539" s="41"/>
      <c r="Q539" s="41"/>
      <c r="R539" s="41"/>
      <c r="S539" s="41"/>
      <c r="T539" s="41"/>
      <c r="U539" s="41"/>
      <c r="V539" s="41"/>
      <c r="W539" s="41"/>
      <c r="X539" s="41"/>
      <c r="Y539" s="41"/>
      <c r="Z539" s="41"/>
    </row>
    <row r="540" spans="1:26" ht="12.75" customHeight="1">
      <c r="A540" s="51"/>
      <c r="B540" s="41"/>
      <c r="C540" s="41"/>
      <c r="D540" s="41"/>
      <c r="E540" s="41"/>
      <c r="F540" s="41"/>
      <c r="G540" s="41"/>
      <c r="H540" s="41"/>
      <c r="I540" s="41"/>
      <c r="J540" s="41"/>
      <c r="K540" s="41"/>
      <c r="L540" s="50"/>
      <c r="M540" s="41"/>
      <c r="N540" s="41"/>
      <c r="O540" s="41"/>
      <c r="P540" s="41"/>
      <c r="Q540" s="41"/>
      <c r="R540" s="41"/>
      <c r="S540" s="41"/>
      <c r="T540" s="41"/>
      <c r="U540" s="41"/>
      <c r="V540" s="41"/>
      <c r="W540" s="41"/>
      <c r="X540" s="41"/>
      <c r="Y540" s="41"/>
      <c r="Z540" s="41"/>
    </row>
    <row r="541" spans="1:26" ht="12.75" customHeight="1">
      <c r="A541" s="51"/>
      <c r="B541" s="41"/>
      <c r="C541" s="41"/>
      <c r="D541" s="41"/>
      <c r="E541" s="41"/>
      <c r="F541" s="41"/>
      <c r="G541" s="41"/>
      <c r="H541" s="41"/>
      <c r="I541" s="41"/>
      <c r="J541" s="41"/>
      <c r="K541" s="41"/>
      <c r="L541" s="50"/>
      <c r="M541" s="41"/>
      <c r="N541" s="41"/>
      <c r="O541" s="41"/>
      <c r="P541" s="41"/>
      <c r="Q541" s="41"/>
      <c r="R541" s="41"/>
      <c r="S541" s="41"/>
      <c r="T541" s="41"/>
      <c r="U541" s="41"/>
      <c r="V541" s="41"/>
      <c r="W541" s="41"/>
      <c r="X541" s="41"/>
      <c r="Y541" s="41"/>
      <c r="Z541" s="41"/>
    </row>
  </sheetData>
  <mergeCells count="1">
    <mergeCell ref="B1:L1"/>
  </mergeCells>
  <conditionalFormatting sqref="B2:B15 B17:B19 B25:B26 B29:B38 B40:B42">
    <cfRule type="containsText" dxfId="159" priority="85" operator="containsText" text="Ingrese el numero del item">
      <formula>NOT(ISERROR(SEARCH(("Ingrese el numero del item"),(B2))))</formula>
    </cfRule>
  </conditionalFormatting>
  <conditionalFormatting sqref="E2:E15 E17:E19 E25:E26 E29:E38 E40:E42">
    <cfRule type="containsText" dxfId="158" priority="86" operator="containsText" text="Ingrese la cantidad">
      <formula>NOT(ISERROR(SEARCH(("Ingrese la cantidad"),(E2))))</formula>
    </cfRule>
  </conditionalFormatting>
  <conditionalFormatting sqref="F2:H15 F17:H19 F25:H26 F29:H38 F40:H42">
    <cfRule type="cellIs" dxfId="157" priority="87" operator="equal">
      <formula>0</formula>
    </cfRule>
  </conditionalFormatting>
  <conditionalFormatting sqref="C2:D15 C17:D19 C25:D26 C29:D38 C40:D42">
    <cfRule type="cellIs" dxfId="156" priority="88" operator="equal">
      <formula>"No"</formula>
    </cfRule>
  </conditionalFormatting>
  <conditionalFormatting sqref="I3:J15 I17:J19 I25:J26 I29:J38 I40:J42">
    <cfRule type="notContainsBlanks" dxfId="155" priority="89">
      <formula>LEN(TRIM(I3))&gt;0</formula>
    </cfRule>
  </conditionalFormatting>
  <conditionalFormatting sqref="E2:E15 E17:E19 E25:E26 E29:E38 E40:E42">
    <cfRule type="cellIs" dxfId="154" priority="92" operator="equal">
      <formula>0</formula>
    </cfRule>
  </conditionalFormatting>
  <conditionalFormatting sqref="I2:J2">
    <cfRule type="cellIs" dxfId="153" priority="93" operator="equal">
      <formula>0</formula>
    </cfRule>
  </conditionalFormatting>
  <conditionalFormatting sqref="B16">
    <cfRule type="containsText" dxfId="152" priority="78" operator="containsText" text="Ingrese el numero del item">
      <formula>NOT(ISERROR(SEARCH(("Ingrese el numero del item"),(B16))))</formula>
    </cfRule>
  </conditionalFormatting>
  <conditionalFormatting sqref="E16">
    <cfRule type="containsText" dxfId="151" priority="79" operator="containsText" text="Ingrese la cantidad">
      <formula>NOT(ISERROR(SEARCH(("Ingrese la cantidad"),(E16))))</formula>
    </cfRule>
  </conditionalFormatting>
  <conditionalFormatting sqref="F16:H16">
    <cfRule type="cellIs" dxfId="150" priority="80" operator="equal">
      <formula>0</formula>
    </cfRule>
  </conditionalFormatting>
  <conditionalFormatting sqref="C16:D16">
    <cfRule type="cellIs" dxfId="149" priority="81" operator="equal">
      <formula>"No"</formula>
    </cfRule>
  </conditionalFormatting>
  <conditionalFormatting sqref="I16:J16">
    <cfRule type="notContainsBlanks" dxfId="148" priority="82">
      <formula>LEN(TRIM(I16))&gt;0</formula>
    </cfRule>
  </conditionalFormatting>
  <conditionalFormatting sqref="E16">
    <cfRule type="cellIs" dxfId="147" priority="83" operator="equal">
      <formula>0</formula>
    </cfRule>
  </conditionalFormatting>
  <conditionalFormatting sqref="B27">
    <cfRule type="containsText" dxfId="146" priority="71" operator="containsText" text="Ingrese el numero del item">
      <formula>NOT(ISERROR(SEARCH(("Ingrese el numero del item"),(B27))))</formula>
    </cfRule>
  </conditionalFormatting>
  <conditionalFormatting sqref="E27">
    <cfRule type="containsText" dxfId="145" priority="72" operator="containsText" text="Ingrese la cantidad">
      <formula>NOT(ISERROR(SEARCH(("Ingrese la cantidad"),(E27))))</formula>
    </cfRule>
  </conditionalFormatting>
  <conditionalFormatting sqref="F27:H27">
    <cfRule type="cellIs" dxfId="144" priority="73" operator="equal">
      <formula>0</formula>
    </cfRule>
  </conditionalFormatting>
  <conditionalFormatting sqref="C27:D27">
    <cfRule type="cellIs" dxfId="143" priority="74" operator="equal">
      <formula>"No"</formula>
    </cfRule>
  </conditionalFormatting>
  <conditionalFormatting sqref="I27:J27">
    <cfRule type="notContainsBlanks" dxfId="142" priority="75">
      <formula>LEN(TRIM(I27))&gt;0</formula>
    </cfRule>
  </conditionalFormatting>
  <conditionalFormatting sqref="E27">
    <cfRule type="cellIs" dxfId="141" priority="76" operator="equal">
      <formula>0</formula>
    </cfRule>
  </conditionalFormatting>
  <conditionalFormatting sqref="B28">
    <cfRule type="containsText" dxfId="140" priority="64" operator="containsText" text="Ingrese el numero del item">
      <formula>NOT(ISERROR(SEARCH(("Ingrese el numero del item"),(B28))))</formula>
    </cfRule>
  </conditionalFormatting>
  <conditionalFormatting sqref="E28">
    <cfRule type="containsText" dxfId="139" priority="65" operator="containsText" text="Ingrese la cantidad">
      <formula>NOT(ISERROR(SEARCH(("Ingrese la cantidad"),(E28))))</formula>
    </cfRule>
  </conditionalFormatting>
  <conditionalFormatting sqref="F28:H28">
    <cfRule type="cellIs" dxfId="138" priority="66" operator="equal">
      <formula>0</formula>
    </cfRule>
  </conditionalFormatting>
  <conditionalFormatting sqref="C28:D28">
    <cfRule type="cellIs" dxfId="137" priority="67" operator="equal">
      <formula>"No"</formula>
    </cfRule>
  </conditionalFormatting>
  <conditionalFormatting sqref="I28:J28">
    <cfRule type="notContainsBlanks" dxfId="136" priority="68">
      <formula>LEN(TRIM(I28))&gt;0</formula>
    </cfRule>
  </conditionalFormatting>
  <conditionalFormatting sqref="E28">
    <cfRule type="cellIs" dxfId="135" priority="69" operator="equal">
      <formula>0</formula>
    </cfRule>
  </conditionalFormatting>
  <conditionalFormatting sqref="B20">
    <cfRule type="containsText" dxfId="134" priority="57" operator="containsText" text="Ingrese el numero del item">
      <formula>NOT(ISERROR(SEARCH(("Ingrese el numero del item"),(B20))))</formula>
    </cfRule>
  </conditionalFormatting>
  <conditionalFormatting sqref="E20">
    <cfRule type="containsText" dxfId="133" priority="58" operator="containsText" text="Ingrese la cantidad">
      <formula>NOT(ISERROR(SEARCH(("Ingrese la cantidad"),(E20))))</formula>
    </cfRule>
  </conditionalFormatting>
  <conditionalFormatting sqref="F20:H20">
    <cfRule type="cellIs" dxfId="132" priority="59" operator="equal">
      <formula>0</formula>
    </cfRule>
  </conditionalFormatting>
  <conditionalFormatting sqref="C20:D20">
    <cfRule type="cellIs" dxfId="131" priority="60" operator="equal">
      <formula>"No"</formula>
    </cfRule>
  </conditionalFormatting>
  <conditionalFormatting sqref="I20:J20">
    <cfRule type="notContainsBlanks" dxfId="130" priority="61">
      <formula>LEN(TRIM(I20))&gt;0</formula>
    </cfRule>
  </conditionalFormatting>
  <conditionalFormatting sqref="E20">
    <cfRule type="cellIs" dxfId="129" priority="62" operator="equal">
      <formula>0</formula>
    </cfRule>
  </conditionalFormatting>
  <conditionalFormatting sqref="B21">
    <cfRule type="containsText" dxfId="128" priority="50" operator="containsText" text="Ingrese el numero del item">
      <formula>NOT(ISERROR(SEARCH(("Ingrese el numero del item"),(B21))))</formula>
    </cfRule>
  </conditionalFormatting>
  <conditionalFormatting sqref="E21">
    <cfRule type="containsText" dxfId="127" priority="51" operator="containsText" text="Ingrese la cantidad">
      <formula>NOT(ISERROR(SEARCH(("Ingrese la cantidad"),(E21))))</formula>
    </cfRule>
  </conditionalFormatting>
  <conditionalFormatting sqref="F21:H21">
    <cfRule type="cellIs" dxfId="126" priority="52" operator="equal">
      <formula>0</formula>
    </cfRule>
  </conditionalFormatting>
  <conditionalFormatting sqref="C21:D21">
    <cfRule type="cellIs" dxfId="125" priority="53" operator="equal">
      <formula>"No"</formula>
    </cfRule>
  </conditionalFormatting>
  <conditionalFormatting sqref="I21:J21">
    <cfRule type="notContainsBlanks" dxfId="124" priority="54">
      <formula>LEN(TRIM(I21))&gt;0</formula>
    </cfRule>
  </conditionalFormatting>
  <conditionalFormatting sqref="E21">
    <cfRule type="cellIs" dxfId="123" priority="55" operator="equal">
      <formula>0</formula>
    </cfRule>
  </conditionalFormatting>
  <conditionalFormatting sqref="B22">
    <cfRule type="containsText" dxfId="122" priority="43" operator="containsText" text="Ingrese el numero del item">
      <formula>NOT(ISERROR(SEARCH(("Ingrese el numero del item"),(B22))))</formula>
    </cfRule>
  </conditionalFormatting>
  <conditionalFormatting sqref="E22">
    <cfRule type="containsText" dxfId="121" priority="44" operator="containsText" text="Ingrese la cantidad">
      <formula>NOT(ISERROR(SEARCH(("Ingrese la cantidad"),(E22))))</formula>
    </cfRule>
  </conditionalFormatting>
  <conditionalFormatting sqref="F22:H22">
    <cfRule type="cellIs" dxfId="120" priority="45" operator="equal">
      <formula>0</formula>
    </cfRule>
  </conditionalFormatting>
  <conditionalFormatting sqref="C22:D22">
    <cfRule type="cellIs" dxfId="119" priority="46" operator="equal">
      <formula>"No"</formula>
    </cfRule>
  </conditionalFormatting>
  <conditionalFormatting sqref="I22:J22">
    <cfRule type="notContainsBlanks" dxfId="118" priority="47">
      <formula>LEN(TRIM(I22))&gt;0</formula>
    </cfRule>
  </conditionalFormatting>
  <conditionalFormatting sqref="E22">
    <cfRule type="cellIs" dxfId="117" priority="48" operator="equal">
      <formula>0</formula>
    </cfRule>
  </conditionalFormatting>
  <conditionalFormatting sqref="B23">
    <cfRule type="containsText" dxfId="116" priority="15" operator="containsText" text="Ingrese el numero del item">
      <formula>NOT(ISERROR(SEARCH(("Ingrese el numero del item"),(B23))))</formula>
    </cfRule>
  </conditionalFormatting>
  <conditionalFormatting sqref="E23">
    <cfRule type="containsText" dxfId="115" priority="16" operator="containsText" text="Ingrese la cantidad">
      <formula>NOT(ISERROR(SEARCH(("Ingrese la cantidad"),(E23))))</formula>
    </cfRule>
  </conditionalFormatting>
  <conditionalFormatting sqref="F23:H23">
    <cfRule type="cellIs" dxfId="114" priority="17" operator="equal">
      <formula>0</formula>
    </cfRule>
  </conditionalFormatting>
  <conditionalFormatting sqref="C23:D23">
    <cfRule type="cellIs" dxfId="113" priority="18" operator="equal">
      <formula>"No"</formula>
    </cfRule>
  </conditionalFormatting>
  <conditionalFormatting sqref="I23:J23">
    <cfRule type="notContainsBlanks" dxfId="112" priority="19">
      <formula>LEN(TRIM(I23))&gt;0</formula>
    </cfRule>
  </conditionalFormatting>
  <conditionalFormatting sqref="E23">
    <cfRule type="cellIs" dxfId="111" priority="20" operator="equal">
      <formula>0</formula>
    </cfRule>
  </conditionalFormatting>
  <conditionalFormatting sqref="B24">
    <cfRule type="containsText" dxfId="110" priority="8" operator="containsText" text="Ingrese el numero del item">
      <formula>NOT(ISERROR(SEARCH(("Ingrese el numero del item"),(B24))))</formula>
    </cfRule>
  </conditionalFormatting>
  <conditionalFormatting sqref="E24">
    <cfRule type="containsText" dxfId="109" priority="9" operator="containsText" text="Ingrese la cantidad">
      <formula>NOT(ISERROR(SEARCH(("Ingrese la cantidad"),(E24))))</formula>
    </cfRule>
  </conditionalFormatting>
  <conditionalFormatting sqref="F24:H24">
    <cfRule type="cellIs" dxfId="108" priority="10" operator="equal">
      <formula>0</formula>
    </cfRule>
  </conditionalFormatting>
  <conditionalFormatting sqref="C24:D24">
    <cfRule type="cellIs" dxfId="107" priority="11" operator="equal">
      <formula>"No"</formula>
    </cfRule>
  </conditionalFormatting>
  <conditionalFormatting sqref="I24:J24">
    <cfRule type="notContainsBlanks" dxfId="106" priority="12">
      <formula>LEN(TRIM(I24))&gt;0</formula>
    </cfRule>
  </conditionalFormatting>
  <conditionalFormatting sqref="E24">
    <cfRule type="cellIs" dxfId="105" priority="13" operator="equal">
      <formula>0</formula>
    </cfRule>
  </conditionalFormatting>
  <conditionalFormatting sqref="B39">
    <cfRule type="containsText" dxfId="104" priority="1" operator="containsText" text="Ingrese el numero del item">
      <formula>NOT(ISERROR(SEARCH(("Ingrese el numero del item"),(B39))))</formula>
    </cfRule>
  </conditionalFormatting>
  <conditionalFormatting sqref="E39">
    <cfRule type="containsText" dxfId="103" priority="2" operator="containsText" text="Ingrese la cantidad">
      <formula>NOT(ISERROR(SEARCH(("Ingrese la cantidad"),(E39))))</formula>
    </cfRule>
  </conditionalFormatting>
  <conditionalFormatting sqref="F39:H39">
    <cfRule type="cellIs" dxfId="102" priority="3" operator="equal">
      <formula>0</formula>
    </cfRule>
  </conditionalFormatting>
  <conditionalFormatting sqref="C39:D39">
    <cfRule type="cellIs" dxfId="101" priority="4" operator="equal">
      <formula>"No"</formula>
    </cfRule>
  </conditionalFormatting>
  <conditionalFormatting sqref="I39:J39">
    <cfRule type="notContainsBlanks" dxfId="100" priority="5">
      <formula>LEN(TRIM(I39))&gt;0</formula>
    </cfRule>
  </conditionalFormatting>
  <conditionalFormatting sqref="E39">
    <cfRule type="cellIs" dxfId="99" priority="6" operator="equal">
      <formula>0</formula>
    </cfRule>
  </conditionalFormatting>
  <conditionalFormatting sqref="A29:A33">
    <cfRule type="expression" dxfId="98" priority="891">
      <formula>COUNTIF(A29:A566,A29)&gt;1</formula>
    </cfRule>
  </conditionalFormatting>
  <conditionalFormatting sqref="A34:A42">
    <cfRule type="expression" dxfId="97" priority="892">
      <formula>COUNTIF(A34:A572,A34)&gt;1</formula>
    </cfRule>
  </conditionalFormatting>
  <conditionalFormatting sqref="A3:A16">
    <cfRule type="expression" dxfId="96" priority="894">
      <formula>COUNTIF(A3:A543,A3)&gt;1</formula>
    </cfRule>
  </conditionalFormatting>
  <conditionalFormatting sqref="A25:A28">
    <cfRule type="expression" dxfId="95" priority="895">
      <formula>COUNTIF(A25:A559,A25)&gt;1</formula>
    </cfRule>
  </conditionalFormatting>
  <conditionalFormatting sqref="A2 A17:A24">
    <cfRule type="expression" dxfId="94" priority="896">
      <formula>COUNTIF(A2:A541,A2)&gt;1</formula>
    </cfRule>
  </conditionalFormatting>
  <printOptions horizontalCentered="1" verticalCentered="1"/>
  <pageMargins left="0.98425196850393704" right="0.98425196850393704" top="0.74803149606299213" bottom="0.74803149606299213" header="0" footer="0"/>
  <pageSetup orientation="portrait"/>
  <headerFooter>
    <oddFooter>&amp;LV1-22-07-22</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D5043-D711-4668-95AD-EDF52DA9155B}">
  <sheetPr>
    <tabColor rgb="FF00FF00"/>
    <pageSetUpPr fitToPage="1"/>
  </sheetPr>
  <dimension ref="A1:Z539"/>
  <sheetViews>
    <sheetView topLeftCell="H2" workbookViewId="0">
      <selection activeCell="L3" sqref="L3"/>
    </sheetView>
  </sheetViews>
  <sheetFormatPr baseColWidth="10" defaultColWidth="12.5703125" defaultRowHeight="15" customHeight="1"/>
  <cols>
    <col min="1" max="1" width="19.28515625" customWidth="1"/>
    <col min="2" max="2" width="47.42578125" customWidth="1"/>
    <col min="3" max="3" width="16.42578125" customWidth="1"/>
    <col min="4" max="4" width="10.7109375" customWidth="1"/>
    <col min="5" max="5" width="18.140625" customWidth="1"/>
    <col min="6" max="6" width="19.42578125" customWidth="1"/>
    <col min="7" max="7" width="19.140625" customWidth="1"/>
    <col min="8" max="8" width="17.7109375" customWidth="1"/>
    <col min="9" max="9" width="11.7109375" customWidth="1"/>
    <col min="10" max="10" width="13.7109375" customWidth="1"/>
    <col min="11" max="11" width="25.7109375" customWidth="1"/>
    <col min="12" max="12" width="42.7109375" customWidth="1"/>
    <col min="13" max="13" width="12.42578125" customWidth="1"/>
    <col min="14" max="14" width="13.140625" customWidth="1"/>
    <col min="15" max="26" width="12.42578125" customWidth="1"/>
  </cols>
  <sheetData>
    <row r="1" spans="1:26" ht="105.75" customHeight="1">
      <c r="A1" s="40" t="s">
        <v>552</v>
      </c>
      <c r="B1" s="88" t="s">
        <v>596</v>
      </c>
      <c r="C1" s="86"/>
      <c r="D1" s="86"/>
      <c r="E1" s="86"/>
      <c r="F1" s="86"/>
      <c r="G1" s="86"/>
      <c r="H1" s="86"/>
      <c r="I1" s="86"/>
      <c r="J1" s="86"/>
      <c r="K1" s="86"/>
      <c r="L1" s="87"/>
      <c r="M1" s="41"/>
      <c r="N1" s="41"/>
      <c r="O1" s="41"/>
      <c r="P1" s="41"/>
      <c r="Q1" s="41"/>
      <c r="R1" s="41"/>
      <c r="S1" s="41"/>
      <c r="T1" s="41"/>
      <c r="U1" s="41"/>
      <c r="V1" s="41"/>
      <c r="W1" s="41"/>
      <c r="X1" s="41"/>
      <c r="Y1" s="41"/>
      <c r="Z1" s="41"/>
    </row>
    <row r="2" spans="1:26" ht="12.75" customHeight="1">
      <c r="A2" s="42" t="s">
        <v>553</v>
      </c>
      <c r="B2" s="43" t="s">
        <v>1</v>
      </c>
      <c r="C2" s="44" t="s">
        <v>554</v>
      </c>
      <c r="D2" s="44" t="s">
        <v>555</v>
      </c>
      <c r="E2" s="44" t="s">
        <v>556</v>
      </c>
      <c r="F2" s="44" t="s">
        <v>557</v>
      </c>
      <c r="G2" s="44" t="s">
        <v>558</v>
      </c>
      <c r="H2" s="44" t="s">
        <v>559</v>
      </c>
      <c r="I2" s="44" t="s">
        <v>560</v>
      </c>
      <c r="J2" s="44" t="s">
        <v>561</v>
      </c>
      <c r="K2" s="44" t="s">
        <v>562</v>
      </c>
      <c r="L2" s="44" t="s">
        <v>563</v>
      </c>
      <c r="M2" s="41"/>
      <c r="N2" s="41"/>
      <c r="O2" s="41"/>
      <c r="P2" s="41"/>
      <c r="Q2" s="41"/>
      <c r="R2" s="41"/>
      <c r="S2" s="41"/>
      <c r="T2" s="41"/>
      <c r="U2" s="41"/>
      <c r="V2" s="41"/>
      <c r="W2" s="41"/>
      <c r="X2" s="41"/>
      <c r="Y2" s="41"/>
      <c r="Z2" s="41"/>
    </row>
    <row r="3" spans="1:26" ht="270">
      <c r="A3" s="49">
        <v>343</v>
      </c>
      <c r="B3" s="60" t="str">
        <f>IF(AND(A3&gt;0,A3&lt;534),VLOOKUP(A3,FICHA_2024!$A$2:$B$534,2,0),"Ingrese el numero del item")</f>
        <v>OPERADOR LOGÍSTICO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C3" s="56" t="s">
        <v>564</v>
      </c>
      <c r="D3" s="57" t="s">
        <v>565</v>
      </c>
      <c r="E3" s="46">
        <v>4</v>
      </c>
      <c r="F3" s="59">
        <f t="shared" ref="F3:F39" si="0">IFERROR(H3/1.19,0)</f>
        <v>391433.19327731093</v>
      </c>
      <c r="G3" s="59">
        <f t="shared" ref="G3:G39" si="1">IFERROR((H3-F3),"")</f>
        <v>74372.306722689071</v>
      </c>
      <c r="H3" s="58">
        <f>IFERROR(VLOOKUP(A3,FICHA_2024!$A$2:$F$531,5,0),0)</f>
        <v>465805.5</v>
      </c>
      <c r="I3" s="56" t="str">
        <f t="shared" ref="I3:I39" si="2">IF(C3="Si","Ingrese el porcentaje","%")</f>
        <v>%</v>
      </c>
      <c r="J3" s="56" t="str">
        <f t="shared" ref="J3:J39" si="3">IF(C3="Si",(H3*I3),"$0")</f>
        <v>$0</v>
      </c>
      <c r="K3" s="61">
        <f t="shared" ref="K3:K39" si="4">IFERROR(IF(C3="Si",H3-J3,H3*E3),0)</f>
        <v>1863222</v>
      </c>
      <c r="L3" s="48"/>
      <c r="M3" s="41"/>
      <c r="N3" s="41"/>
      <c r="O3" s="41"/>
      <c r="P3" s="41"/>
      <c r="Q3" s="41"/>
      <c r="R3" s="41"/>
      <c r="S3" s="41"/>
      <c r="T3" s="41"/>
      <c r="U3" s="41"/>
      <c r="V3" s="41"/>
      <c r="W3" s="41"/>
      <c r="X3" s="41"/>
      <c r="Y3" s="41"/>
      <c r="Z3" s="41"/>
    </row>
    <row r="4" spans="1:26" ht="285">
      <c r="A4" s="49">
        <v>342</v>
      </c>
      <c r="B4" s="60" t="str">
        <f>IF(AND(A4&gt;0,A4&lt;534),VLOOKUP(A4,FICHA_2024!$A$2:$B$534,2,0),"Ingrese el numero del item")</f>
        <v>OPERADOR LOGÍSTICO DE PROTOCOLO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C4" s="56" t="s">
        <v>564</v>
      </c>
      <c r="D4" s="57" t="s">
        <v>565</v>
      </c>
      <c r="E4" s="46">
        <v>4</v>
      </c>
      <c r="F4" s="59">
        <f t="shared" si="0"/>
        <v>292724.36974789918</v>
      </c>
      <c r="G4" s="59">
        <f t="shared" si="1"/>
        <v>55617.630252100818</v>
      </c>
      <c r="H4" s="58">
        <f>IFERROR(VLOOKUP(A4,FICHA_2024!$A$2:$F$531,5,0),0)</f>
        <v>348342</v>
      </c>
      <c r="I4" s="56" t="str">
        <f t="shared" si="2"/>
        <v>%</v>
      </c>
      <c r="J4" s="56" t="str">
        <f t="shared" si="3"/>
        <v>$0</v>
      </c>
      <c r="K4" s="61">
        <f t="shared" si="4"/>
        <v>1393368</v>
      </c>
      <c r="L4" s="48"/>
      <c r="M4" s="41"/>
      <c r="N4" s="41"/>
      <c r="O4" s="41"/>
      <c r="P4" s="41"/>
      <c r="Q4" s="41"/>
      <c r="R4" s="41"/>
      <c r="S4" s="41"/>
      <c r="T4" s="41"/>
      <c r="U4" s="41"/>
      <c r="V4" s="41"/>
      <c r="W4" s="41"/>
      <c r="X4" s="41"/>
      <c r="Y4" s="41"/>
      <c r="Z4" s="41"/>
    </row>
    <row r="5" spans="1:26" ht="30">
      <c r="A5" s="49">
        <v>335</v>
      </c>
      <c r="B5" s="60" t="str">
        <f>IF(AND(A5&gt;0,A5&lt;534),VLOOKUP(A5,FICHA_2024!$A$2:$B$534,2,0),"Ingrese el numero del item")</f>
        <v>Personal de carga // Personal de carga x 12 horas</v>
      </c>
      <c r="C5" s="56" t="s">
        <v>564</v>
      </c>
      <c r="D5" s="57" t="s">
        <v>565</v>
      </c>
      <c r="E5" s="46">
        <v>50</v>
      </c>
      <c r="F5" s="59">
        <f t="shared" si="0"/>
        <v>177092.01680672271</v>
      </c>
      <c r="G5" s="59">
        <f t="shared" si="1"/>
        <v>33647.483193277294</v>
      </c>
      <c r="H5" s="58">
        <f>IFERROR(VLOOKUP(A5,FICHA_2024!$A$2:$F$531,5,0),0)</f>
        <v>210739.5</v>
      </c>
      <c r="I5" s="56" t="str">
        <f t="shared" si="2"/>
        <v>%</v>
      </c>
      <c r="J5" s="56" t="str">
        <f t="shared" si="3"/>
        <v>$0</v>
      </c>
      <c r="K5" s="61">
        <f t="shared" si="4"/>
        <v>10536975</v>
      </c>
      <c r="L5" s="48"/>
      <c r="M5" s="41"/>
      <c r="N5" s="41"/>
      <c r="O5" s="41"/>
      <c r="P5" s="41"/>
      <c r="Q5" s="41"/>
      <c r="R5" s="41"/>
      <c r="S5" s="41"/>
      <c r="T5" s="41"/>
      <c r="U5" s="41"/>
      <c r="V5" s="41"/>
      <c r="W5" s="41"/>
      <c r="X5" s="41"/>
      <c r="Y5" s="41"/>
      <c r="Z5" s="41"/>
    </row>
    <row r="6" spans="1:26" ht="30">
      <c r="A6" s="49">
        <v>333</v>
      </c>
      <c r="B6" s="60" t="str">
        <f>IF(AND(A6&gt;0,A6&lt;534),VLOOKUP(A6,FICHA_2024!$A$2:$B$534,2,0),"Ingrese el numero del item")</f>
        <v>Personal de carga // Personal de carga x 4 horas</v>
      </c>
      <c r="C6" s="56" t="s">
        <v>564</v>
      </c>
      <c r="D6" s="57" t="s">
        <v>565</v>
      </c>
      <c r="E6" s="46">
        <v>50</v>
      </c>
      <c r="F6" s="59">
        <f t="shared" si="0"/>
        <v>80242.436974789918</v>
      </c>
      <c r="G6" s="59">
        <f t="shared" si="1"/>
        <v>15246.063025210082</v>
      </c>
      <c r="H6" s="58">
        <f>IFERROR(VLOOKUP(A6,FICHA_2024!$A$2:$F$531,5,0),0)</f>
        <v>95488.5</v>
      </c>
      <c r="I6" s="56" t="str">
        <f t="shared" si="2"/>
        <v>%</v>
      </c>
      <c r="J6" s="56" t="str">
        <f t="shared" si="3"/>
        <v>$0</v>
      </c>
      <c r="K6" s="61">
        <f t="shared" si="4"/>
        <v>4774425</v>
      </c>
      <c r="L6" s="48"/>
      <c r="M6" s="41"/>
      <c r="N6" s="41"/>
      <c r="O6" s="41"/>
      <c r="P6" s="41"/>
      <c r="Q6" s="41"/>
      <c r="R6" s="41"/>
      <c r="S6" s="41"/>
      <c r="T6" s="41"/>
      <c r="U6" s="41"/>
      <c r="V6" s="41"/>
      <c r="W6" s="41"/>
      <c r="X6" s="41"/>
      <c r="Y6" s="41"/>
      <c r="Z6" s="41"/>
    </row>
    <row r="7" spans="1:26" ht="30">
      <c r="A7" s="49">
        <v>335</v>
      </c>
      <c r="B7" s="60" t="str">
        <f>IF(AND(A7&gt;0,A7&lt;534),VLOOKUP(A7,FICHA_2024!$A$2:$B$534,2,0),"Ingrese el numero del item")</f>
        <v>Personal de carga // Personal de carga x 12 horas</v>
      </c>
      <c r="C7" s="56" t="s">
        <v>564</v>
      </c>
      <c r="D7" s="57" t="s">
        <v>565</v>
      </c>
      <c r="E7" s="46">
        <v>4</v>
      </c>
      <c r="F7" s="59">
        <f t="shared" ref="F7:F10" si="5">IFERROR(H7/1.19,0)</f>
        <v>177092.01680672271</v>
      </c>
      <c r="G7" s="59">
        <f t="shared" ref="G7:G10" si="6">IFERROR((H7-F7),"")</f>
        <v>33647.483193277294</v>
      </c>
      <c r="H7" s="58">
        <f>IFERROR(VLOOKUP(A7,FICHA_2024!$A$2:$F$531,5,0),0)</f>
        <v>210739.5</v>
      </c>
      <c r="I7" s="56" t="str">
        <f t="shared" ref="I7:I10" si="7">IF(C7="Si","Ingrese el porcentaje","%")</f>
        <v>%</v>
      </c>
      <c r="J7" s="56" t="str">
        <f t="shared" ref="J7:J10" si="8">IF(C7="Si",(H7*I7),"$0")</f>
        <v>$0</v>
      </c>
      <c r="K7" s="61">
        <f t="shared" ref="K7:K10" si="9">IFERROR(IF(C7="Si",H7-J7,H7*E7),0)</f>
        <v>842958</v>
      </c>
      <c r="L7" s="48"/>
      <c r="M7" s="41"/>
      <c r="N7" s="41"/>
      <c r="O7" s="41"/>
      <c r="P7" s="41"/>
      <c r="Q7" s="41"/>
      <c r="R7" s="41"/>
      <c r="S7" s="41"/>
      <c r="T7" s="41"/>
      <c r="U7" s="41"/>
      <c r="V7" s="41"/>
      <c r="W7" s="41"/>
      <c r="X7" s="41"/>
      <c r="Y7" s="41"/>
      <c r="Z7" s="41"/>
    </row>
    <row r="8" spans="1:26" ht="30">
      <c r="A8" s="49">
        <v>333</v>
      </c>
      <c r="B8" s="60" t="str">
        <f>IF(AND(A8&gt;0,A8&lt;534),VLOOKUP(A8,FICHA_2024!$A$2:$B$534,2,0),"Ingrese el numero del item")</f>
        <v>Personal de carga // Personal de carga x 4 horas</v>
      </c>
      <c r="C8" s="56" t="s">
        <v>564</v>
      </c>
      <c r="D8" s="57" t="s">
        <v>565</v>
      </c>
      <c r="E8" s="46">
        <v>4</v>
      </c>
      <c r="F8" s="59">
        <f t="shared" si="5"/>
        <v>80242.436974789918</v>
      </c>
      <c r="G8" s="59">
        <f t="shared" si="6"/>
        <v>15246.063025210082</v>
      </c>
      <c r="H8" s="58">
        <f>IFERROR(VLOOKUP(A8,FICHA_2024!$A$2:$F$531,5,0),0)</f>
        <v>95488.5</v>
      </c>
      <c r="I8" s="56" t="str">
        <f t="shared" si="7"/>
        <v>%</v>
      </c>
      <c r="J8" s="56" t="str">
        <f t="shared" si="8"/>
        <v>$0</v>
      </c>
      <c r="K8" s="61">
        <f t="shared" si="9"/>
        <v>381954</v>
      </c>
      <c r="L8" s="48"/>
      <c r="M8" s="41"/>
      <c r="N8" s="41"/>
      <c r="O8" s="41"/>
      <c r="P8" s="41"/>
      <c r="Q8" s="41"/>
      <c r="R8" s="41"/>
      <c r="S8" s="41"/>
      <c r="T8" s="41"/>
      <c r="U8" s="41"/>
      <c r="V8" s="41"/>
      <c r="W8" s="41"/>
      <c r="X8" s="41"/>
      <c r="Y8" s="41"/>
      <c r="Z8" s="41"/>
    </row>
    <row r="9" spans="1:26" ht="345">
      <c r="A9" s="49">
        <v>374</v>
      </c>
      <c r="B9" s="60" t="str">
        <f>IF(AND(A9&gt;0,A9&lt;534),VLOOKUP(A9,FICHA_2024!$A$2:$B$534,2,0),"Ingrese el numero del item")</f>
        <v>BRIGADISTA -que deberá cumplir con los requisitos específicos, experiencia, nivel académico y cursos de acuerdo a lo señalado en las especificaciones técnicas, por 6 horas // 1. Requisitos específicos: a) Contar con los distintivos y elementos básicos que los caracterice como brigadistas.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 4. Experiencia Requerida: Superior a dos (2) años en ejecución de labores de rescate</v>
      </c>
      <c r="C9" s="56" t="s">
        <v>564</v>
      </c>
      <c r="D9" s="57" t="s">
        <v>565</v>
      </c>
      <c r="E9" s="46">
        <v>6</v>
      </c>
      <c r="F9" s="59">
        <f t="shared" si="5"/>
        <v>218229.83193277312</v>
      </c>
      <c r="G9" s="59">
        <f t="shared" si="6"/>
        <v>41463.668067226885</v>
      </c>
      <c r="H9" s="58">
        <f>IFERROR(VLOOKUP(A9,FICHA_2024!$A$2:$F$531,5,0),0)</f>
        <v>259693.5</v>
      </c>
      <c r="I9" s="56" t="str">
        <f t="shared" si="7"/>
        <v>%</v>
      </c>
      <c r="J9" s="56" t="str">
        <f t="shared" si="8"/>
        <v>$0</v>
      </c>
      <c r="K9" s="61">
        <f t="shared" si="9"/>
        <v>1558161</v>
      </c>
      <c r="L9" s="48"/>
      <c r="M9" s="41"/>
      <c r="N9" s="41"/>
      <c r="O9" s="41"/>
      <c r="P9" s="41"/>
      <c r="Q9" s="41"/>
      <c r="R9" s="41"/>
      <c r="S9" s="41"/>
      <c r="T9" s="41"/>
      <c r="U9" s="41"/>
      <c r="V9" s="41"/>
      <c r="W9" s="41"/>
      <c r="X9" s="41"/>
      <c r="Y9" s="41"/>
      <c r="Z9" s="41"/>
    </row>
    <row r="10" spans="1:26" ht="12.75" customHeight="1">
      <c r="A10" s="49">
        <v>345</v>
      </c>
      <c r="B10" s="60" t="str">
        <f>IF(AND(A10&gt;0,A10&lt;534),VLOOKUP(A10,FICHA_2024!$A$2:$B$534,2,0),"Ingrese el numero del item")</f>
        <v>Operario para montaje y desmontaje por 8 horas, con dotacion de guantes e identificacion de la empresa.</v>
      </c>
      <c r="C10" s="56" t="s">
        <v>564</v>
      </c>
      <c r="D10" s="57" t="s">
        <v>565</v>
      </c>
      <c r="E10" s="46">
        <v>6</v>
      </c>
      <c r="F10" s="59">
        <f t="shared" si="5"/>
        <v>137751.68067226891</v>
      </c>
      <c r="G10" s="59">
        <f t="shared" si="6"/>
        <v>26172.819327731093</v>
      </c>
      <c r="H10" s="58">
        <f>IFERROR(VLOOKUP(A10,FICHA_2024!$A$2:$F$531,5,0),0)</f>
        <v>163924.5</v>
      </c>
      <c r="I10" s="56" t="str">
        <f t="shared" si="7"/>
        <v>%</v>
      </c>
      <c r="J10" s="56" t="str">
        <f t="shared" si="8"/>
        <v>$0</v>
      </c>
      <c r="K10" s="61">
        <f t="shared" si="9"/>
        <v>983547</v>
      </c>
      <c r="L10" s="48"/>
      <c r="M10" s="41"/>
      <c r="N10" s="41"/>
      <c r="O10" s="41"/>
      <c r="P10" s="41"/>
      <c r="Q10" s="41"/>
      <c r="R10" s="41"/>
      <c r="S10" s="41"/>
      <c r="T10" s="41"/>
      <c r="U10" s="41"/>
      <c r="V10" s="41"/>
      <c r="W10" s="41"/>
      <c r="X10" s="41"/>
      <c r="Y10" s="41"/>
      <c r="Z10" s="41"/>
    </row>
    <row r="11" spans="1:26" ht="12.75" customHeight="1">
      <c r="A11" s="49">
        <v>378</v>
      </c>
      <c r="B11" s="60" t="str">
        <f>IF(AND(A11&gt;0,A11&lt;534),VLOOKUP(A11,FICHA_2024!$A$2:$B$534,2,0),"Ingrese el numero del item")</f>
        <v>AMBULANCIA BÁSICA: Servicio / 12 Horas. De incluir equipos y personal en salud certificado por las normativas vigentes y combustible.</v>
      </c>
      <c r="C11" s="56" t="s">
        <v>564</v>
      </c>
      <c r="D11" s="57" t="s">
        <v>565</v>
      </c>
      <c r="E11" s="46">
        <v>1</v>
      </c>
      <c r="F11" s="59">
        <f t="shared" si="0"/>
        <v>1642924.7899159666</v>
      </c>
      <c r="G11" s="59">
        <f t="shared" si="1"/>
        <v>312155.71008403343</v>
      </c>
      <c r="H11" s="58">
        <f>IFERROR(VLOOKUP(A11,FICHA_2024!$A$2:$F$531,5,0),0)</f>
        <v>1955080.5</v>
      </c>
      <c r="I11" s="56" t="str">
        <f t="shared" si="2"/>
        <v>%</v>
      </c>
      <c r="J11" s="56" t="str">
        <f t="shared" si="3"/>
        <v>$0</v>
      </c>
      <c r="K11" s="61">
        <f t="shared" si="4"/>
        <v>1955080.5</v>
      </c>
      <c r="L11" s="48"/>
      <c r="M11" s="41"/>
      <c r="N11" s="41"/>
      <c r="O11" s="41"/>
      <c r="P11" s="41"/>
      <c r="Q11" s="41"/>
      <c r="R11" s="41"/>
      <c r="S11" s="41"/>
      <c r="T11" s="41"/>
      <c r="U11" s="41"/>
      <c r="V11" s="41"/>
      <c r="W11" s="41"/>
      <c r="X11" s="41"/>
      <c r="Y11" s="41"/>
      <c r="Z11" s="41"/>
    </row>
    <row r="12" spans="1:26" ht="12.75" customHeight="1">
      <c r="A12" s="49">
        <v>380</v>
      </c>
      <c r="B12" s="60" t="str">
        <f>IF(AND(A12&gt;0,A12&lt;534),VLOOKUP(A12,FICHA_2024!$A$2:$B$534,2,0),"Ingrese el numero del item")</f>
        <v>AMBULANCIA MEDICALIZADA: Servicio / 12 Horas De incluir equipos y personal en salud certificado por las normativas vigentes y combustible.</v>
      </c>
      <c r="C12" s="56" t="s">
        <v>564</v>
      </c>
      <c r="D12" s="57" t="s">
        <v>565</v>
      </c>
      <c r="E12" s="46">
        <v>1</v>
      </c>
      <c r="F12" s="59">
        <f t="shared" si="0"/>
        <v>1958850</v>
      </c>
      <c r="G12" s="59">
        <f t="shared" si="1"/>
        <v>372181.5</v>
      </c>
      <c r="H12" s="58">
        <f>IFERROR(VLOOKUP(A12,FICHA_2024!$A$2:$F$531,5,0),0)</f>
        <v>2331031.5</v>
      </c>
      <c r="I12" s="56" t="str">
        <f t="shared" si="2"/>
        <v>%</v>
      </c>
      <c r="J12" s="56" t="str">
        <f t="shared" si="3"/>
        <v>$0</v>
      </c>
      <c r="K12" s="61">
        <f t="shared" si="4"/>
        <v>2331031.5</v>
      </c>
      <c r="L12" s="48"/>
      <c r="M12" s="41"/>
      <c r="N12" s="41"/>
      <c r="O12" s="41"/>
      <c r="P12" s="41"/>
      <c r="Q12" s="41"/>
      <c r="R12" s="41"/>
      <c r="S12" s="41"/>
      <c r="T12" s="41"/>
      <c r="U12" s="41"/>
      <c r="V12" s="41"/>
      <c r="W12" s="41"/>
      <c r="X12" s="41"/>
      <c r="Y12" s="41"/>
      <c r="Z12" s="41"/>
    </row>
    <row r="13" spans="1:26" ht="12.75" customHeight="1">
      <c r="A13" s="49">
        <v>370</v>
      </c>
      <c r="B13" s="60" t="str">
        <f>IF(AND(A13&gt;0,A13&lt;534),VLOOKUP(A13,FICHA_2024!$A$2:$B$534,2,0),"Ingrese el numero del item")</f>
        <v>SERVICIO DE SALUD // Servicio de salud autorizado para la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6 horas.
 Número de auxiliares de enfermería 4
 Número de médicos 1
 Número de Mec 1 fijo .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exigidos SDS . Los recursos de los Módulos de Estabilización y Clasificación MEC (humanos, medicamentos, dispositivos médicos, insumos y equipos) serán independientes de los ubicados en las ambulancias asignadas al evento.</v>
      </c>
      <c r="C13" s="56" t="s">
        <v>564</v>
      </c>
      <c r="D13" s="57" t="s">
        <v>565</v>
      </c>
      <c r="E13" s="46">
        <v>2</v>
      </c>
      <c r="F13" s="59">
        <f t="shared" si="0"/>
        <v>3290785.7142857146</v>
      </c>
      <c r="G13" s="59">
        <f t="shared" si="1"/>
        <v>625249.28571428545</v>
      </c>
      <c r="H13" s="58">
        <f>IFERROR(VLOOKUP(A13,FICHA_2024!$A$2:$F$531,5,0),0)</f>
        <v>3916035</v>
      </c>
      <c r="I13" s="56" t="str">
        <f t="shared" si="2"/>
        <v>%</v>
      </c>
      <c r="J13" s="56" t="str">
        <f t="shared" si="3"/>
        <v>$0</v>
      </c>
      <c r="K13" s="61">
        <f t="shared" si="4"/>
        <v>7832070</v>
      </c>
      <c r="L13" s="48"/>
      <c r="M13" s="41"/>
      <c r="N13" s="41"/>
      <c r="O13" s="41"/>
      <c r="P13" s="41"/>
      <c r="Q13" s="41"/>
      <c r="R13" s="41"/>
      <c r="S13" s="41"/>
      <c r="T13" s="41"/>
      <c r="U13" s="41"/>
      <c r="V13" s="41"/>
      <c r="W13" s="41"/>
      <c r="X13" s="41"/>
      <c r="Y13" s="41"/>
      <c r="Z13" s="41"/>
    </row>
    <row r="14" spans="1:26" ht="12.75" customHeight="1">
      <c r="A14" s="49">
        <v>375</v>
      </c>
      <c r="B14" s="60" t="str">
        <f>IF(AND(A14&gt;0,A14&lt;534),VLOOKUP(A14,FICHA_2024!$A$2:$B$534,2,0),"Ingrese el numero del item")</f>
        <v>BRIGADISTA DE SALUD certificado -que deberá cumplir con los requisitos específicos, experiencia, nivel académico y cursos de acuerdo a lo señalado en las especificaciones técnicas, por 6 horas // 1. Requisitos específicos: a) Contar con los distintivos y elementos básicos que los caracterice como brigadistas. b) Administrar primeros auxilios básicos, a nivel de una primera respuesta, necesarios para estabilizar una víctima de accidente o enfermedad súbita, que ocurra dentro de las instalaciones.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Bogotá.4. Experiencia Requerida: Superior a dos (2) años en ejecución de labores de rescate</v>
      </c>
      <c r="C14" s="56" t="s">
        <v>564</v>
      </c>
      <c r="D14" s="57" t="s">
        <v>565</v>
      </c>
      <c r="E14" s="46">
        <v>12</v>
      </c>
      <c r="F14" s="59">
        <f t="shared" si="0"/>
        <v>208494.95798319328</v>
      </c>
      <c r="G14" s="59">
        <f t="shared" si="1"/>
        <v>39614.042016806721</v>
      </c>
      <c r="H14" s="58">
        <f>IFERROR(VLOOKUP(A14,FICHA_2024!$A$2:$F$531,5,0),0)</f>
        <v>248109</v>
      </c>
      <c r="I14" s="56" t="str">
        <f t="shared" si="2"/>
        <v>%</v>
      </c>
      <c r="J14" s="56" t="str">
        <f t="shared" si="3"/>
        <v>$0</v>
      </c>
      <c r="K14" s="61">
        <f t="shared" si="4"/>
        <v>2977308</v>
      </c>
      <c r="L14" s="48"/>
      <c r="M14" s="41"/>
      <c r="N14" s="41"/>
      <c r="O14" s="41"/>
      <c r="P14" s="41"/>
      <c r="Q14" s="41"/>
      <c r="R14" s="41"/>
      <c r="S14" s="41"/>
      <c r="T14" s="41"/>
      <c r="U14" s="41"/>
      <c r="V14" s="41"/>
      <c r="W14" s="41"/>
      <c r="X14" s="41"/>
      <c r="Y14" s="41"/>
      <c r="Z14" s="41"/>
    </row>
    <row r="15" spans="1:26" ht="12.75" customHeight="1">
      <c r="A15" s="49">
        <v>346</v>
      </c>
      <c r="B15" s="60" t="str">
        <f>IF(AND(A15&gt;0,A15&lt;534),VLOOKUP(A15,FICHA_2024!$A$2:$B$534,2,0),"Ingrese el numero del item")</f>
        <v>Personal de aseo y limpieza por 4 horas. Con dotación de guantes para aseo, recogedor, escoba y bolsas de basura.</v>
      </c>
      <c r="C15" s="56" t="s">
        <v>564</v>
      </c>
      <c r="D15" s="57" t="s">
        <v>565</v>
      </c>
      <c r="E15" s="46">
        <v>12</v>
      </c>
      <c r="F15" s="59">
        <f t="shared" si="0"/>
        <v>118186.76470588236</v>
      </c>
      <c r="G15" s="59">
        <f t="shared" si="1"/>
        <v>22455.485294117636</v>
      </c>
      <c r="H15" s="58">
        <f>IFERROR(VLOOKUP(A15,FICHA_2024!$A$2:$F$531,5,0),0)</f>
        <v>140642.25</v>
      </c>
      <c r="I15" s="56" t="str">
        <f t="shared" si="2"/>
        <v>%</v>
      </c>
      <c r="J15" s="56" t="str">
        <f t="shared" si="3"/>
        <v>$0</v>
      </c>
      <c r="K15" s="61">
        <f t="shared" si="4"/>
        <v>1687707</v>
      </c>
      <c r="L15" s="48"/>
      <c r="M15" s="41"/>
      <c r="N15" s="41"/>
      <c r="O15" s="41"/>
      <c r="P15" s="41"/>
      <c r="Q15" s="41"/>
      <c r="R15" s="41"/>
      <c r="S15" s="41"/>
      <c r="T15" s="41"/>
      <c r="U15" s="41"/>
      <c r="V15" s="41"/>
      <c r="W15" s="41"/>
      <c r="X15" s="41"/>
      <c r="Y15" s="41"/>
      <c r="Z15" s="41"/>
    </row>
    <row r="16" spans="1:26" ht="12.75" customHeight="1">
      <c r="A16" s="49">
        <v>266</v>
      </c>
      <c r="B16" s="60" t="str">
        <f>IF(AND(A16&gt;0,A16&lt;534),VLOOKUP(A16,FICHA_2024!$A$2:$B$534,2,0),"Ingrese el numero del item")</f>
        <v>Rompe filas acabado cromado con cordón negro. Servicio de alquiler por 12 horas, contadas a partir del recibo a satisfacción de la entidad. // Alquiler de rompe filas acabado cromado con cordón negro. Dicho servicio incluye transporte al lugar y en el horario indicado por la FUGA</v>
      </c>
      <c r="C16" s="56" t="s">
        <v>564</v>
      </c>
      <c r="D16" s="57" t="s">
        <v>565</v>
      </c>
      <c r="E16" s="46">
        <v>20</v>
      </c>
      <c r="F16" s="59">
        <f t="shared" si="0"/>
        <v>86666.596638655465</v>
      </c>
      <c r="G16" s="59">
        <f t="shared" si="1"/>
        <v>16466.653361344535</v>
      </c>
      <c r="H16" s="58">
        <f>IFERROR(VLOOKUP(A16,FICHA_2024!$A$2:$F$531,5,0),0)</f>
        <v>103133.25</v>
      </c>
      <c r="I16" s="56" t="str">
        <f t="shared" si="2"/>
        <v>%</v>
      </c>
      <c r="J16" s="56" t="str">
        <f t="shared" si="3"/>
        <v>$0</v>
      </c>
      <c r="K16" s="61">
        <f t="shared" si="4"/>
        <v>2062665</v>
      </c>
      <c r="L16" s="73"/>
      <c r="M16" s="41"/>
      <c r="N16" s="41"/>
      <c r="O16" s="41"/>
      <c r="P16" s="41"/>
      <c r="Q16" s="41"/>
      <c r="R16" s="41"/>
      <c r="S16" s="41"/>
      <c r="T16" s="41"/>
      <c r="U16" s="41"/>
      <c r="V16" s="41"/>
      <c r="W16" s="41"/>
      <c r="X16" s="41"/>
      <c r="Y16" s="41"/>
      <c r="Z16" s="41"/>
    </row>
    <row r="17" spans="1:26" ht="12.75" customHeight="1">
      <c r="A17" s="49">
        <v>215</v>
      </c>
      <c r="B17" s="60" t="str">
        <f>IF(AND(A17&gt;0,A17&lt;534),VLOOKUP(A17,FICHA_2024!$A$2:$B$534,2,0),"Ingrese el numero del item")</f>
        <v>Vallas tipo muro. Servicio de alquiler por 24 horas, contadas a partir del recibo a satisfacción de la entidad. // Alquiler de vallas tipo muro de contención modulares para cerramientos.
  El servicio incluye transporte, instalación en el lugar y horario especificados por la FUGA para garantizar su correcta puesta en funcionamiento. Asimismo, al finalizar el período de alquiler, se llevará a cabo su desinstalación y retirada.</v>
      </c>
      <c r="C17" s="56" t="s">
        <v>564</v>
      </c>
      <c r="D17" s="57" t="s">
        <v>565</v>
      </c>
      <c r="E17" s="46">
        <v>80</v>
      </c>
      <c r="F17" s="59">
        <f t="shared" si="0"/>
        <v>46505.672268907569</v>
      </c>
      <c r="G17" s="59">
        <f t="shared" si="1"/>
        <v>8836.0777310924313</v>
      </c>
      <c r="H17" s="58">
        <f>IFERROR(VLOOKUP(A17,FICHA_2024!$A$2:$F$531,5,0),0)</f>
        <v>55341.75</v>
      </c>
      <c r="I17" s="56" t="str">
        <f t="shared" si="2"/>
        <v>%</v>
      </c>
      <c r="J17" s="56" t="str">
        <f t="shared" si="3"/>
        <v>$0</v>
      </c>
      <c r="K17" s="61">
        <f t="shared" si="4"/>
        <v>4427340</v>
      </c>
      <c r="L17" s="73"/>
      <c r="M17" s="41"/>
      <c r="N17" s="41"/>
      <c r="O17" s="41"/>
      <c r="P17" s="41"/>
      <c r="Q17" s="41"/>
      <c r="R17" s="41"/>
      <c r="S17" s="41"/>
      <c r="T17" s="41"/>
      <c r="U17" s="41"/>
      <c r="V17" s="41"/>
      <c r="W17" s="41"/>
      <c r="X17" s="41"/>
      <c r="Y17" s="41"/>
      <c r="Z17" s="41"/>
    </row>
    <row r="18" spans="1:26" ht="12.75" customHeight="1">
      <c r="A18" s="49">
        <v>217</v>
      </c>
      <c r="B18" s="60" t="str">
        <f>IF(AND(A18&gt;0,A18&lt;534),VLOOKUP(A18,FICHA_2024!$A$2:$B$534,2,0),"Ingrese el numero del item")</f>
        <v>Vallas de Seguridad. Servicio de alquiler por 24 horas, contadas a partir del recibo a satisfacción de la entidad. // Alquiler de vallas de seguridad o contención para evento, en tubo de 1/12" de diámetro. De acuerdo a especificaciones. En tubo 1 1⁄2” de diámetro, de la parte inferior se desprenden los soportes giratorios (patas), de sus laterales lado derecho (vista de frente) lleva dos (2) ganchos en varillas de 1⁄2” en forma de U invertida y del lado izquierdo de dos (2) acoples en tubo de 1⁄2”, donde enganchan los ganchos para unir las vallas. Todos estos componentes deben estar ubicados de forma simétrica y uniforme.
 . El servicio incluye transporte, instalación en el lugar y horario especificados por la FUGA para garantizar su correcta puesta en funcionamiento. Asimismo, al finalizar el período de alquiler, se llevará a cabo su desinstalación y retirada.</v>
      </c>
      <c r="C18" s="56" t="s">
        <v>564</v>
      </c>
      <c r="D18" s="57" t="s">
        <v>565</v>
      </c>
      <c r="E18" s="46">
        <v>150</v>
      </c>
      <c r="F18" s="59">
        <f t="shared" si="0"/>
        <v>36402.731092436974</v>
      </c>
      <c r="G18" s="59">
        <f t="shared" si="1"/>
        <v>6916.518907563026</v>
      </c>
      <c r="H18" s="58">
        <f>IFERROR(VLOOKUP(A18,FICHA_2024!$A$2:$F$531,5,0),0)</f>
        <v>43319.25</v>
      </c>
      <c r="I18" s="56" t="str">
        <f t="shared" si="2"/>
        <v>%</v>
      </c>
      <c r="J18" s="56" t="str">
        <f t="shared" si="3"/>
        <v>$0</v>
      </c>
      <c r="K18" s="61">
        <f t="shared" si="4"/>
        <v>6497887.5</v>
      </c>
      <c r="L18" s="73"/>
      <c r="M18" s="41"/>
      <c r="N18" s="41"/>
      <c r="O18" s="41"/>
      <c r="P18" s="41"/>
      <c r="Q18" s="41"/>
      <c r="R18" s="41"/>
      <c r="S18" s="41"/>
      <c r="T18" s="41"/>
      <c r="U18" s="41"/>
      <c r="V18" s="41"/>
      <c r="W18" s="41"/>
      <c r="X18" s="41"/>
      <c r="Y18" s="41"/>
      <c r="Z18" s="41"/>
    </row>
    <row r="19" spans="1:26" ht="30">
      <c r="A19" s="49">
        <v>470</v>
      </c>
      <c r="B19" s="60" t="str">
        <f>IF(AND(A19&gt;0,A19&lt;534),VLOOKUP(A19,FICHA_2024!$A$2:$B$534,2,0),"Ingrese el numero del item")</f>
        <v>Malla poli sombra Negra al 50% 4 Metros x 100 Metros // incluye transporte e instalación</v>
      </c>
      <c r="C19" s="56" t="s">
        <v>564</v>
      </c>
      <c r="D19" s="57" t="s">
        <v>565</v>
      </c>
      <c r="E19" s="46">
        <v>4</v>
      </c>
      <c r="F19" s="59">
        <f t="shared" si="0"/>
        <v>534216.80672268907</v>
      </c>
      <c r="G19" s="59">
        <f t="shared" si="1"/>
        <v>101501.19327731093</v>
      </c>
      <c r="H19" s="58">
        <f>IFERROR(VLOOKUP(A19,FICHA_2024!$A$2:$F$531,5,0),0)</f>
        <v>635718</v>
      </c>
      <c r="I19" s="56" t="str">
        <f t="shared" si="2"/>
        <v>%</v>
      </c>
      <c r="J19" s="56" t="str">
        <f t="shared" si="3"/>
        <v>$0</v>
      </c>
      <c r="K19" s="61">
        <f t="shared" si="4"/>
        <v>2542872</v>
      </c>
      <c r="L19" s="73"/>
      <c r="M19" s="41"/>
      <c r="N19" s="41"/>
      <c r="O19" s="41"/>
      <c r="P19" s="41"/>
      <c r="Q19" s="41"/>
      <c r="R19" s="41"/>
      <c r="S19" s="41"/>
      <c r="T19" s="41"/>
      <c r="U19" s="41"/>
      <c r="V19" s="41"/>
      <c r="W19" s="41"/>
      <c r="X19" s="41"/>
      <c r="Y19" s="41"/>
      <c r="Z19" s="41"/>
    </row>
    <row r="20" spans="1:26" ht="27" customHeight="1">
      <c r="A20" s="49">
        <v>163</v>
      </c>
      <c r="B20" s="60" t="str">
        <f>IF(AND(A20&gt;0,A20&lt;534),VLOOKUP(A20,FICHA_2024!$A$2:$B$534,2,0),"Ingrese el numero del item")</f>
        <v>Torre de iluminación de 4 lámparas, con combustible suficiente para la jornada y operario, incluye el transporte</v>
      </c>
      <c r="C20" s="56" t="s">
        <v>564</v>
      </c>
      <c r="D20" s="57" t="s">
        <v>565</v>
      </c>
      <c r="E20" s="46">
        <v>1</v>
      </c>
      <c r="F20" s="59">
        <f t="shared" si="0"/>
        <v>1492121.848739496</v>
      </c>
      <c r="G20" s="59">
        <f t="shared" si="1"/>
        <v>283503.15126050403</v>
      </c>
      <c r="H20" s="58">
        <f>IFERROR(VLOOKUP(A20,FICHA_2024!$A$2:$F$531,5,0),0)</f>
        <v>1775625</v>
      </c>
      <c r="I20" s="56" t="str">
        <f t="shared" si="2"/>
        <v>%</v>
      </c>
      <c r="J20" s="56" t="str">
        <f t="shared" si="3"/>
        <v>$0</v>
      </c>
      <c r="K20" s="61">
        <f t="shared" si="4"/>
        <v>1775625</v>
      </c>
      <c r="L20" s="73"/>
      <c r="M20" s="41"/>
      <c r="N20" s="41"/>
      <c r="O20" s="41"/>
      <c r="P20" s="41"/>
      <c r="Q20" s="41"/>
      <c r="R20" s="41"/>
      <c r="S20" s="41"/>
      <c r="T20" s="41"/>
      <c r="U20" s="41"/>
      <c r="V20" s="41"/>
      <c r="W20" s="41"/>
      <c r="X20" s="41"/>
      <c r="Y20" s="41"/>
      <c r="Z20" s="41"/>
    </row>
    <row r="21" spans="1:26" ht="409.5">
      <c r="A21" s="49">
        <v>138</v>
      </c>
      <c r="B21" s="60" t="str">
        <f>IF(AND(A21&gt;0,A21&lt;534),VLOOKUP(A21,FICHA_2024!$A$2:$B$534,2,0),"Ingrese el numero del item")</f>
        <v>Generador eléctrico. Servicio de alquiler por 8 horas, contadas a partir del recibo a satisfacción de la entidad. // Alquiler de generador a gasolina de 100 KW continuos trifásica, debe contar con personal idóneo para su manejo y su perfecto funcionamiento durante pruebas y días de eventos. Debe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instrumentos e interruptor termo magnético, silenciador y breaker. Todos los elementos deben incluir los respectivos accesorios (parciales, bajantes, cajas de distribución (distro con salidas tomacorriente de 120V y 220V), herramientas, elementos de protección y seguridad industrial, sistema de aterrizaje, etc). Deberá contar con extintores en vehículo y planta. Todo el cableado utilizado deberá estar en perfectas condiciones de instalación teniendo en cuenta las normas de seguridad y que funcione de manera correcta a una distancia mínima de 50m.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v>
      </c>
      <c r="C21" s="56" t="s">
        <v>564</v>
      </c>
      <c r="D21" s="57" t="s">
        <v>565</v>
      </c>
      <c r="E21" s="46">
        <v>1</v>
      </c>
      <c r="F21" s="59">
        <f t="shared" si="0"/>
        <v>1790471.848739496</v>
      </c>
      <c r="G21" s="59">
        <f t="shared" si="1"/>
        <v>340189.65126050403</v>
      </c>
      <c r="H21" s="58">
        <f>IFERROR(VLOOKUP(A21,FICHA_2024!$A$2:$F$531,5,0),0)</f>
        <v>2130661.5</v>
      </c>
      <c r="I21" s="56" t="str">
        <f t="shared" si="2"/>
        <v>%</v>
      </c>
      <c r="J21" s="56" t="str">
        <f t="shared" si="3"/>
        <v>$0</v>
      </c>
      <c r="K21" s="61">
        <f t="shared" si="4"/>
        <v>2130661.5</v>
      </c>
      <c r="L21" s="48"/>
      <c r="M21" s="41"/>
      <c r="N21" s="41"/>
      <c r="O21" s="41"/>
      <c r="P21" s="41"/>
      <c r="Q21" s="41"/>
      <c r="R21" s="41"/>
      <c r="S21" s="41"/>
      <c r="T21" s="41"/>
      <c r="U21" s="41"/>
      <c r="V21" s="41"/>
      <c r="W21" s="41"/>
      <c r="X21" s="41"/>
      <c r="Y21" s="41"/>
      <c r="Z21" s="41"/>
    </row>
    <row r="22" spans="1:26" ht="225">
      <c r="A22" s="49">
        <v>1</v>
      </c>
      <c r="B22" s="60" t="str">
        <f>IF(AND(A22&gt;0,A22&lt;534),VLOOKUP(A22,FICHA_2024!$A$2:$B$534,2,0),"Ingrese el numero del item")</f>
        <v>Batería completa y platos. Servicio de alquiler por 12 horas, contadas a partir del recibo a satisfacción de la entidad. // Incluye lo siguiente: Dos (2) Toms de aire, dos (2) toms de piso, Un (1) bombo, Un (1) redoblante, Una (1) silla, Una (1) base para hi-hat, Un (1) pedal sencillo, Un (1) tapete, Cinco (5) bases para platillos y Juego de platos
  El servicio incluye transporte, instalación en el lugar y horario especificados por la FUGA para garantizar su correcta puesta en funcionamiento. Asimismo, al finalizar el período de alquiler, se llevará a cabo su desinstalación y retirada.</v>
      </c>
      <c r="C22" s="56" t="s">
        <v>564</v>
      </c>
      <c r="D22" s="57" t="s">
        <v>565</v>
      </c>
      <c r="E22" s="46">
        <v>1</v>
      </c>
      <c r="F22" s="59">
        <f t="shared" ref="F22" si="10">IFERROR(H22/1.19,0)</f>
        <v>498626.4705882353</v>
      </c>
      <c r="G22" s="59">
        <f t="shared" ref="G22" si="11">IFERROR((H22-F22),"")</f>
        <v>94739.029411764699</v>
      </c>
      <c r="H22" s="58">
        <f>IFERROR(VLOOKUP(A22,FICHA_2024!$A$2:$F$531,5,0),0)</f>
        <v>593365.5</v>
      </c>
      <c r="I22" s="56" t="str">
        <f t="shared" ref="I22" si="12">IF(C22="Si","Ingrese el porcentaje","%")</f>
        <v>%</v>
      </c>
      <c r="J22" s="56" t="str">
        <f t="shared" ref="J22" si="13">IF(C22="Si",(H22*I22),"$0")</f>
        <v>$0</v>
      </c>
      <c r="K22" s="61">
        <f t="shared" ref="K22" si="14">IFERROR(IF(C22="Si",H22-J22,H22*E22),0)</f>
        <v>593365.5</v>
      </c>
      <c r="L22" s="48"/>
      <c r="M22" s="41"/>
      <c r="N22" s="41"/>
      <c r="O22" s="41"/>
      <c r="P22" s="41"/>
      <c r="Q22" s="41"/>
      <c r="R22" s="41"/>
      <c r="S22" s="41"/>
      <c r="T22" s="41"/>
      <c r="U22" s="41"/>
      <c r="V22" s="41"/>
      <c r="W22" s="41"/>
      <c r="X22" s="41"/>
      <c r="Y22" s="41"/>
      <c r="Z22" s="41"/>
    </row>
    <row r="23" spans="1:26" ht="150">
      <c r="A23" s="49">
        <v>19</v>
      </c>
      <c r="B23" s="60" t="str">
        <f>IF(AND(A23&gt;0,A23&lt;534),VLOOKUP(A23,FICHA_2024!$A$2:$B$534,2,0),"Ingrese el numero del item")</f>
        <v>Congas. Servicio de alquiler por 12 horas, contadas a partir del recibo a satisfacción de la entidad. // Incluye lo siguiente: Tumba, tumbadora y quinto (con sus bases). 
 El servicio incluye transporte, instalación en el lugar y horario especificados por la FUGA para garantizar su correcta puesta en funcionamiento. Asimismo, al finalizar el período de alquiler, se llevará a cabo su desinstalación y retirada.</v>
      </c>
      <c r="C23" s="56" t="s">
        <v>564</v>
      </c>
      <c r="D23" s="57" t="s">
        <v>565</v>
      </c>
      <c r="E23" s="46">
        <v>1</v>
      </c>
      <c r="F23" s="59">
        <f t="shared" si="0"/>
        <v>283613.44537815126</v>
      </c>
      <c r="G23" s="59">
        <f t="shared" si="1"/>
        <v>53886.554621848743</v>
      </c>
      <c r="H23" s="58">
        <f>IFERROR(VLOOKUP(A23,FICHA_2024!$A$2:$F$531,5,0),0)</f>
        <v>337500</v>
      </c>
      <c r="I23" s="56" t="str">
        <f t="shared" si="2"/>
        <v>%</v>
      </c>
      <c r="J23" s="56" t="str">
        <f t="shared" si="3"/>
        <v>$0</v>
      </c>
      <c r="K23" s="61">
        <f t="shared" si="4"/>
        <v>337500</v>
      </c>
      <c r="L23" s="48"/>
      <c r="M23" s="41"/>
      <c r="N23" s="41"/>
      <c r="O23" s="41"/>
      <c r="P23" s="41"/>
      <c r="Q23" s="41"/>
      <c r="R23" s="41"/>
      <c r="S23" s="41"/>
      <c r="T23" s="41"/>
      <c r="U23" s="41"/>
      <c r="V23" s="41"/>
      <c r="W23" s="41"/>
      <c r="X23" s="41"/>
      <c r="Y23" s="41"/>
      <c r="Z23" s="41"/>
    </row>
    <row r="24" spans="1:26" ht="150">
      <c r="A24" s="49">
        <v>21</v>
      </c>
      <c r="B24" s="60" t="str">
        <f>IF(AND(A24&gt;0,A24&lt;534),VLOOKUP(A24,FICHA_2024!$A$2:$B$534,2,0),"Ingrese el numero del item")</f>
        <v>Bongoe. Servicio de alquiler por 12 horas, contadas a partir del recibo a satisfacción de la entidad. // Incluye lo siguiente: Bongoe con base. 
  El servicio incluye transporte, instalación en el lugar y horario especificados por la FUGA para garantizar su correcta puesta en funcionamiento. Asimismo, al finalizar el período de alquiler, se llevará a cabo su desinstalación y retirada.</v>
      </c>
      <c r="C24" s="56" t="s">
        <v>564</v>
      </c>
      <c r="D24" s="57" t="s">
        <v>565</v>
      </c>
      <c r="E24" s="46">
        <v>1</v>
      </c>
      <c r="F24" s="59">
        <f t="shared" ref="F24" si="15">IFERROR(H24/1.19,0)</f>
        <v>178345.58823529413</v>
      </c>
      <c r="G24" s="59">
        <f t="shared" ref="G24" si="16">IFERROR((H24-F24),"")</f>
        <v>33885.661764705874</v>
      </c>
      <c r="H24" s="58">
        <f>IFERROR(VLOOKUP(A24,FICHA_2024!$A$2:$F$531,5,0),0)</f>
        <v>212231.25</v>
      </c>
      <c r="I24" s="56" t="str">
        <f t="shared" ref="I24" si="17">IF(C24="Si","Ingrese el porcentaje","%")</f>
        <v>%</v>
      </c>
      <c r="J24" s="56" t="str">
        <f t="shared" ref="J24" si="18">IF(C24="Si",(H24*I24),"$0")</f>
        <v>$0</v>
      </c>
      <c r="K24" s="61">
        <f t="shared" ref="K24" si="19">IFERROR(IF(C24="Si",H24-J24,H24*E24),0)</f>
        <v>212231.25</v>
      </c>
      <c r="L24" s="48"/>
      <c r="M24" s="41"/>
      <c r="N24" s="41"/>
      <c r="O24" s="41"/>
      <c r="P24" s="41"/>
      <c r="Q24" s="41"/>
      <c r="R24" s="41"/>
      <c r="S24" s="41"/>
      <c r="T24" s="41"/>
      <c r="U24" s="41"/>
      <c r="V24" s="41"/>
      <c r="W24" s="41"/>
      <c r="X24" s="41"/>
      <c r="Y24" s="41"/>
      <c r="Z24" s="41"/>
    </row>
    <row r="25" spans="1:26" ht="165">
      <c r="A25" s="49">
        <v>33</v>
      </c>
      <c r="B25" s="60" t="str">
        <f>IF(AND(A25&gt;0,A25&lt;534),VLOOKUP(A25,FICHA_2024!$A$2:$B$534,2,0),"Ingrese el numero del item")</f>
        <v>Juego de platos. Servicio de alquiler por 12 horas, contadas a partir del recibo a satisfacción de la entidad. // Incluye lo siguiente: Mínimo 6 Platos y máquina de Hi-Hat.
  El servicio incluye transporte, instalación en el lugar y horario especificados por la FUGA para garantizar su correcta puesta en funcionamiento. Asimismo, al finalizar el período de alquiler, se llevará a cabo su desinstalación y retirada.</v>
      </c>
      <c r="C25" s="56" t="s">
        <v>564</v>
      </c>
      <c r="D25" s="57" t="s">
        <v>565</v>
      </c>
      <c r="E25" s="46">
        <v>1</v>
      </c>
      <c r="F25" s="59">
        <f t="shared" si="0"/>
        <v>191586.55462184874</v>
      </c>
      <c r="G25" s="59">
        <f t="shared" si="1"/>
        <v>36401.445378151257</v>
      </c>
      <c r="H25" s="58">
        <f>IFERROR(VLOOKUP(A25,FICHA_2024!$A$2:$F$531,5,0),0)</f>
        <v>227988</v>
      </c>
      <c r="I25" s="56" t="str">
        <f t="shared" si="2"/>
        <v>%</v>
      </c>
      <c r="J25" s="56" t="str">
        <f t="shared" si="3"/>
        <v>$0</v>
      </c>
      <c r="K25" s="61">
        <f t="shared" si="4"/>
        <v>227988</v>
      </c>
      <c r="L25" s="48"/>
      <c r="M25" s="41"/>
      <c r="N25" s="41"/>
      <c r="O25" s="41"/>
      <c r="P25" s="41"/>
      <c r="Q25" s="41"/>
      <c r="R25" s="41"/>
      <c r="S25" s="41"/>
      <c r="T25" s="41"/>
      <c r="U25" s="41"/>
      <c r="V25" s="41"/>
      <c r="W25" s="41"/>
      <c r="X25" s="41"/>
      <c r="Y25" s="41"/>
      <c r="Z25" s="41"/>
    </row>
    <row r="26" spans="1:26" ht="195">
      <c r="A26" s="49">
        <v>35</v>
      </c>
      <c r="B26" s="60" t="str">
        <f>IF(AND(A26&gt;0,A26&lt;534),VLOOKUP(A26,FICHA_2024!$A$2:$B$534,2,0),"Ingrese el numero del item")</f>
        <v>Atril para partitura. Servicio de alquiler por 12 horas, contadas a partir del recibo a satisfacción de la entidad. // Incluye lo siguiente: Atril tipo bandeja metalica para partitura de altura variable, luz de cuello plegable y sistema de fijación de páginas a la estructura.
  El servicio incluye transporte, instalación en el lugar y horario especificados por la FUGA para garantizar su correcta puesta en funcionamiento. Asimismo, al finalizar el período de alquiler, se llevará a cabo su desinstalación y retirada.</v>
      </c>
      <c r="C26" s="56" t="s">
        <v>564</v>
      </c>
      <c r="D26" s="57" t="s">
        <v>565</v>
      </c>
      <c r="E26" s="46">
        <v>30</v>
      </c>
      <c r="F26" s="59">
        <f t="shared" si="0"/>
        <v>26884.033613445379</v>
      </c>
      <c r="G26" s="59">
        <f t="shared" si="1"/>
        <v>5107.9663865546208</v>
      </c>
      <c r="H26" s="58">
        <f>IFERROR(VLOOKUP(A26,FICHA_2024!$A$2:$F$531,5,0),0)</f>
        <v>31992</v>
      </c>
      <c r="I26" s="56" t="str">
        <f t="shared" si="2"/>
        <v>%</v>
      </c>
      <c r="J26" s="56" t="str">
        <f t="shared" si="3"/>
        <v>$0</v>
      </c>
      <c r="K26" s="61">
        <f t="shared" si="4"/>
        <v>959760</v>
      </c>
      <c r="L26" s="48"/>
      <c r="M26" s="41"/>
      <c r="N26" s="41"/>
      <c r="O26" s="41"/>
      <c r="P26" s="41"/>
      <c r="Q26" s="41"/>
      <c r="R26" s="41"/>
      <c r="S26" s="41"/>
      <c r="T26" s="41"/>
      <c r="U26" s="41"/>
      <c r="V26" s="41"/>
      <c r="W26" s="41"/>
      <c r="X26" s="41"/>
      <c r="Y26" s="41"/>
      <c r="Z26" s="41"/>
    </row>
    <row r="27" spans="1:26" ht="195">
      <c r="A27" s="49">
        <v>13</v>
      </c>
      <c r="B27" s="60" t="str">
        <f>IF(AND(A27&gt;0,A27&lt;534),VLOOKUP(A27,FICHA_2024!$A$2:$B$534,2,0),"Ingrese el numero del item")</f>
        <v>Teclado profesional. Servicio de alquiler por 12 horas, contadas a partir del recibo a satisfacción de la entidad. // Incluye lo siguiente: Teclado profesional minimo 7 octavas, pedal sustain, cableado para su funcionamiento (señal y eléctrico) y stand de teclado. 
 El servicio incluye transporte, instalación en el lugar y horario especificados por la FUGA para garantizar su correcta puesta en funcionamiento. Asimismo, al finalizar el período de alquiler, se llevará a cabo su desinstalación y retirada.</v>
      </c>
      <c r="C27" s="56" t="s">
        <v>564</v>
      </c>
      <c r="D27" s="57" t="s">
        <v>565</v>
      </c>
      <c r="E27" s="46">
        <v>1</v>
      </c>
      <c r="F27" s="59">
        <f t="shared" ref="F27" si="20">IFERROR(H27/1.19,0)</f>
        <v>212710.71428571429</v>
      </c>
      <c r="G27" s="59">
        <f t="shared" ref="G27" si="21">IFERROR((H27-F27),"")</f>
        <v>40415.03571428571</v>
      </c>
      <c r="H27" s="58">
        <f>IFERROR(VLOOKUP(A27,FICHA_2024!$A$2:$F$531,5,0),0)</f>
        <v>253125.75</v>
      </c>
      <c r="I27" s="56" t="str">
        <f t="shared" ref="I27" si="22">IF(C27="Si","Ingrese el porcentaje","%")</f>
        <v>%</v>
      </c>
      <c r="J27" s="56" t="str">
        <f t="shared" ref="J27" si="23">IF(C27="Si",(H27*I27),"$0")</f>
        <v>$0</v>
      </c>
      <c r="K27" s="61">
        <f t="shared" ref="K27" si="24">IFERROR(IF(C27="Si",H27-J27,H27*E27),0)</f>
        <v>253125.75</v>
      </c>
      <c r="L27" s="48"/>
      <c r="M27" s="41"/>
      <c r="N27" s="41"/>
      <c r="O27" s="41"/>
      <c r="P27" s="41"/>
      <c r="Q27" s="41"/>
      <c r="R27" s="41"/>
      <c r="S27" s="41"/>
      <c r="T27" s="41"/>
      <c r="U27" s="41"/>
      <c r="V27" s="41"/>
      <c r="W27" s="41"/>
      <c r="X27" s="41"/>
      <c r="Y27" s="41"/>
      <c r="Z27" s="41"/>
    </row>
    <row r="28" spans="1:26" ht="240">
      <c r="A28" s="49">
        <v>59</v>
      </c>
      <c r="B28" s="60" t="str">
        <f>IF(AND(A28&gt;0,A28&lt;534),VLOOKUP(A28,FICHA_2024!$A$2:$B$534,2,0),"Ingrese el numero del item")</f>
        <v>Cabina de sonido tipo Subwoofer pasiva. Servicio de alquiler por 12 horas, contadas a partir del recibo a satisfacción de la entidad. // Incluye lo siguiente: Cabina capaz de proveer mínimo 120dB SPL (RMS), sistema de amplificación (adecuado para suplir la potencia necesaria), sistema de colgado o stacking, accesorios de conexión y empalme,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v>
      </c>
      <c r="C28" s="56" t="s">
        <v>564</v>
      </c>
      <c r="D28" s="57" t="s">
        <v>565</v>
      </c>
      <c r="E28" s="46">
        <v>6</v>
      </c>
      <c r="F28" s="59">
        <f t="shared" si="0"/>
        <v>278781.93277310923</v>
      </c>
      <c r="G28" s="59">
        <f t="shared" si="1"/>
        <v>52968.567226890766</v>
      </c>
      <c r="H28" s="58">
        <f>IFERROR(VLOOKUP(A28,FICHA_2024!$A$2:$F$531,5,0),0)</f>
        <v>331750.5</v>
      </c>
      <c r="I28" s="56" t="str">
        <f t="shared" si="2"/>
        <v>%</v>
      </c>
      <c r="J28" s="56" t="str">
        <f t="shared" si="3"/>
        <v>$0</v>
      </c>
      <c r="K28" s="61">
        <f t="shared" si="4"/>
        <v>1990503</v>
      </c>
      <c r="L28" s="48"/>
      <c r="M28" s="41"/>
      <c r="N28" s="41"/>
      <c r="O28" s="41"/>
      <c r="P28" s="41"/>
      <c r="Q28" s="41"/>
      <c r="R28" s="41"/>
      <c r="S28" s="41"/>
      <c r="T28" s="41"/>
      <c r="U28" s="41"/>
      <c r="V28" s="41"/>
      <c r="W28" s="41"/>
      <c r="X28" s="41"/>
      <c r="Y28" s="41"/>
      <c r="Z28" s="41"/>
    </row>
    <row r="29" spans="1:26" ht="210">
      <c r="A29" s="49">
        <v>99</v>
      </c>
      <c r="B29" s="60" t="str">
        <f>IF(AND(A29&gt;0,A29&lt;534),VLOOKUP(A29,FICHA_2024!$A$2:$B$534,2,0),"Ingrese el numero del item")</f>
        <v>Sistema In Ear. Servicio de alquiler por 12 horas, contadas a partir del recibo a satisfacción de la entidad. // Incluye lo siguiente: Sistema de RX y TX, sistema de trasmision UHF, beltpack, antena, combinador de antena, audífonos, baterías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v>
      </c>
      <c r="C29" s="56" t="s">
        <v>564</v>
      </c>
      <c r="D29" s="57" t="s">
        <v>565</v>
      </c>
      <c r="E29" s="46">
        <v>12</v>
      </c>
      <c r="F29" s="59">
        <f t="shared" si="0"/>
        <v>350208.40336134454</v>
      </c>
      <c r="G29" s="59">
        <f t="shared" si="1"/>
        <v>66539.596638655465</v>
      </c>
      <c r="H29" s="58">
        <f>IFERROR(VLOOKUP(A29,FICHA_2024!$A$2:$F$531,5,0),0)</f>
        <v>416748</v>
      </c>
      <c r="I29" s="56" t="str">
        <f t="shared" si="2"/>
        <v>%</v>
      </c>
      <c r="J29" s="56" t="str">
        <f t="shared" si="3"/>
        <v>$0</v>
      </c>
      <c r="K29" s="61">
        <f t="shared" si="4"/>
        <v>5000976</v>
      </c>
      <c r="L29" s="48"/>
      <c r="M29" s="41"/>
      <c r="N29" s="41"/>
      <c r="O29" s="41"/>
      <c r="P29" s="41"/>
      <c r="Q29" s="41"/>
      <c r="R29" s="41"/>
      <c r="S29" s="41"/>
      <c r="T29" s="41"/>
      <c r="U29" s="41"/>
      <c r="V29" s="41"/>
      <c r="W29" s="41"/>
      <c r="X29" s="41"/>
      <c r="Y29" s="41"/>
      <c r="Z29" s="41"/>
    </row>
    <row r="30" spans="1:26" ht="195">
      <c r="A30" s="49">
        <v>52</v>
      </c>
      <c r="B30" s="60" t="str">
        <f>IF(AND(A30&gt;0,A30&lt;534),VLOOKUP(A30,FICHA_2024!$A$2:$B$534,2,0),"Ingrese el numero del item")</f>
        <v>Cabina de sonido activa. Servicio de alquiler por 8 horas, contadas a partir del recibo a satisfacción de la entidad. // De minimo 1000 vatios c/u 10 pulgadas (Activa) en trípode. // Incluye lo siguiente: Mecanismo de soporte y cableado para su funcionamiento (señal y eléctrico).
 El servicio incluye transporte, instalación en el lugar y horario especificados por la FUGA para garantizar su correcta puesta en funcionamiento. Asimismo, al finalizar el período de alquiler, se llevará a cabo su desinstalación y retirada.</v>
      </c>
      <c r="C30" s="56" t="s">
        <v>564</v>
      </c>
      <c r="D30" s="57" t="s">
        <v>565</v>
      </c>
      <c r="E30" s="46">
        <v>6</v>
      </c>
      <c r="F30" s="59">
        <f t="shared" ref="F30" si="25">IFERROR(H30/1.19,0)</f>
        <v>252100.84033613445</v>
      </c>
      <c r="G30" s="59">
        <f t="shared" ref="G30" si="26">IFERROR((H30-F30),"")</f>
        <v>47899.159663865546</v>
      </c>
      <c r="H30" s="58">
        <f>IFERROR(VLOOKUP(A30,FICHA_2024!$A$2:$F$531,5,0),0)</f>
        <v>300000</v>
      </c>
      <c r="I30" s="56" t="str">
        <f t="shared" ref="I30" si="27">IF(C30="Si","Ingrese el porcentaje","%")</f>
        <v>%</v>
      </c>
      <c r="J30" s="56" t="str">
        <f t="shared" ref="J30" si="28">IF(C30="Si",(H30*I30),"$0")</f>
        <v>$0</v>
      </c>
      <c r="K30" s="61">
        <f t="shared" ref="K30" si="29">IFERROR(IF(C30="Si",H30-J30,H30*E30),0)</f>
        <v>1800000</v>
      </c>
      <c r="L30" s="48"/>
      <c r="M30" s="41"/>
      <c r="N30" s="41"/>
      <c r="O30" s="41"/>
      <c r="P30" s="41"/>
      <c r="Q30" s="41"/>
      <c r="R30" s="41"/>
      <c r="S30" s="41"/>
      <c r="T30" s="41"/>
      <c r="U30" s="41"/>
      <c r="V30" s="41"/>
      <c r="W30" s="41"/>
      <c r="X30" s="41"/>
      <c r="Y30" s="41"/>
      <c r="Z30" s="41"/>
    </row>
    <row r="31" spans="1:26" ht="180">
      <c r="A31" s="49">
        <v>198</v>
      </c>
      <c r="B31" s="60" t="str">
        <f>IF(AND(A31&gt;0,A31&lt;534),VLOOKUP(A31,FICHA_2024!$A$2:$B$534,2,0),"Ingrese el numero del item")</f>
        <v>Un puesto fijo digital HD para el funcionamiento del sistema, Cableado necesario, Señal de Entrada en Video: Súper video, video compuesto, HDTV, RGB, S-VHS, NTSC/PAL, PC VGA, USB, RCA. Amplificador/Distribuidor de Señal. Sistema de Reproducción y Mezcla de Video Multiformato (dvd, betacam, vhs, mini dv). Línea Salida Estéreo para Reproducción de Audio. Monitor de Video de minimo 14”, Cámara de Video para Circuito Cerrado de T.V., incluye personal.</v>
      </c>
      <c r="C31" s="56" t="s">
        <v>564</v>
      </c>
      <c r="D31" s="57" t="s">
        <v>565</v>
      </c>
      <c r="E31" s="46">
        <v>2</v>
      </c>
      <c r="F31" s="59">
        <f t="shared" si="0"/>
        <v>1448433.4033613447</v>
      </c>
      <c r="G31" s="59">
        <f t="shared" si="1"/>
        <v>275202.34663865529</v>
      </c>
      <c r="H31" s="58">
        <f>IFERROR(VLOOKUP(A31,FICHA_2024!$A$2:$F$531,5,0),0)</f>
        <v>1723635.75</v>
      </c>
      <c r="I31" s="56" t="str">
        <f t="shared" si="2"/>
        <v>%</v>
      </c>
      <c r="J31" s="56" t="str">
        <f t="shared" si="3"/>
        <v>$0</v>
      </c>
      <c r="K31" s="61">
        <f t="shared" si="4"/>
        <v>3447271.5</v>
      </c>
      <c r="L31" s="48"/>
      <c r="M31" s="41"/>
      <c r="N31" s="41"/>
      <c r="O31" s="41"/>
      <c r="P31" s="41"/>
      <c r="Q31" s="41"/>
      <c r="R31" s="41"/>
      <c r="S31" s="41"/>
      <c r="T31" s="41"/>
      <c r="U31" s="41"/>
      <c r="V31" s="41"/>
      <c r="W31" s="41"/>
      <c r="X31" s="41"/>
      <c r="Y31" s="41"/>
      <c r="Z31" s="41"/>
    </row>
    <row r="32" spans="1:26" ht="12.75" customHeight="1">
      <c r="A32" s="49">
        <v>127</v>
      </c>
      <c r="B32" s="60" t="str">
        <f>IF(AND(A32&gt;0,A32&lt;534),VLOOKUP(A32,FICHA_2024!$A$2:$B$534,2,0),"Ingrese el numero del item")</f>
        <v>Extensiones eléctricas. Servicio de alquiler por 12 horas, contadas a partir del recibo a satisfacción de la entidad // Alquiler Extensión Negra P/T 3 Toma Corrientes Nema 5 - 15 macho y hembra. minimo 30 metros.
 .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 Debe contar con operario que acompañe la instalacion, operacion durante la actividad o evento y desmontaje.</v>
      </c>
      <c r="C32" s="56" t="s">
        <v>564</v>
      </c>
      <c r="D32" s="57" t="s">
        <v>565</v>
      </c>
      <c r="E32" s="46">
        <v>10</v>
      </c>
      <c r="F32" s="59">
        <f t="shared" si="0"/>
        <v>100171.63865546219</v>
      </c>
      <c r="G32" s="59">
        <f t="shared" si="1"/>
        <v>19032.611344537814</v>
      </c>
      <c r="H32" s="58">
        <f>IFERROR(VLOOKUP(A32,FICHA_2024!$A$2:$F$531,5,0),0)</f>
        <v>119204.25</v>
      </c>
      <c r="I32" s="56" t="str">
        <f t="shared" si="2"/>
        <v>%</v>
      </c>
      <c r="J32" s="56" t="str">
        <f t="shared" si="3"/>
        <v>$0</v>
      </c>
      <c r="K32" s="61">
        <f t="shared" si="4"/>
        <v>1192042.5</v>
      </c>
      <c r="L32" s="48"/>
      <c r="M32" s="41"/>
      <c r="N32" s="41"/>
      <c r="O32" s="41"/>
      <c r="P32" s="41"/>
      <c r="Q32" s="41"/>
      <c r="R32" s="41"/>
      <c r="S32" s="41"/>
      <c r="T32" s="41"/>
      <c r="U32" s="41"/>
      <c r="V32" s="41"/>
      <c r="W32" s="41"/>
      <c r="X32" s="41"/>
      <c r="Y32" s="41"/>
      <c r="Z32" s="41"/>
    </row>
    <row r="33" spans="1:26" ht="12.75" customHeight="1">
      <c r="A33" s="49">
        <v>194</v>
      </c>
      <c r="B33" s="60" t="str">
        <f>IF(AND(A33&gt;0,A33&lt;534),VLOOKUP(A33,FICHA_2024!$A$2:$B$534,2,0),"Ingrese el numero del item")</f>
        <v>Televisor LED y /o Plasma de 42 pulgadas y una resolución de 1920 x 1080. píxeles. FullHD. Profundidad: (36cms) Contraste minimo de : 3'000.000 : 1 Potencia Parlantes: 10 Watts X 2 RMS Internet video: Conexión a internet
 Conexión: 4 HDMI, Wi-Fi Entradas: 2 USB, PC
 Voltaje: AC 100 - 240 V ~ 50 / 60 Hz Control remoto y su respectiva base</v>
      </c>
      <c r="C33" s="56" t="s">
        <v>564</v>
      </c>
      <c r="D33" s="57" t="s">
        <v>565</v>
      </c>
      <c r="E33" s="46">
        <v>1</v>
      </c>
      <c r="F33" s="59">
        <f t="shared" si="0"/>
        <v>279215.54621848743</v>
      </c>
      <c r="G33" s="59">
        <f t="shared" si="1"/>
        <v>53050.953781512566</v>
      </c>
      <c r="H33" s="58">
        <f>IFERROR(VLOOKUP(A33,FICHA_2024!$A$2:$F$531,5,0),0)</f>
        <v>332266.5</v>
      </c>
      <c r="I33" s="56" t="str">
        <f t="shared" si="2"/>
        <v>%</v>
      </c>
      <c r="J33" s="56" t="str">
        <f t="shared" si="3"/>
        <v>$0</v>
      </c>
      <c r="K33" s="61">
        <f t="shared" si="4"/>
        <v>332266.5</v>
      </c>
      <c r="L33" s="48"/>
      <c r="M33" s="41"/>
      <c r="N33" s="41"/>
      <c r="O33" s="41"/>
      <c r="P33" s="41"/>
      <c r="Q33" s="41"/>
      <c r="R33" s="41"/>
      <c r="S33" s="41"/>
      <c r="T33" s="41"/>
      <c r="U33" s="41"/>
      <c r="V33" s="41"/>
      <c r="W33" s="41"/>
      <c r="X33" s="41"/>
      <c r="Y33" s="41"/>
      <c r="Z33" s="41"/>
    </row>
    <row r="34" spans="1:26" ht="12.75" customHeight="1">
      <c r="A34" s="49">
        <v>318</v>
      </c>
      <c r="B34" s="60" t="str">
        <f>IF(AND(A34&gt;0,A34&lt;534),VLOOKUP(A34,FICHA_2024!$A$2:$B$534,2,0),"Ingrese el numero del item")</f>
        <v>Técnico Especializado en escenario (Jefe de Escenario) // servicio 1 a 12 horas</v>
      </c>
      <c r="C34" s="56" t="s">
        <v>564</v>
      </c>
      <c r="D34" s="57" t="s">
        <v>565</v>
      </c>
      <c r="E34" s="46">
        <v>1</v>
      </c>
      <c r="F34" s="59">
        <f t="shared" si="0"/>
        <v>926284.66386554623</v>
      </c>
      <c r="G34" s="59">
        <f t="shared" si="1"/>
        <v>175994.08613445377</v>
      </c>
      <c r="H34" s="58">
        <f>IFERROR(VLOOKUP(A34,FICHA_2024!$A$2:$F$531,5,0),0)</f>
        <v>1102278.75</v>
      </c>
      <c r="I34" s="56" t="str">
        <f t="shared" si="2"/>
        <v>%</v>
      </c>
      <c r="J34" s="56" t="str">
        <f t="shared" si="3"/>
        <v>$0</v>
      </c>
      <c r="K34" s="61">
        <f t="shared" si="4"/>
        <v>1102278.75</v>
      </c>
      <c r="L34" s="48"/>
      <c r="M34" s="41"/>
      <c r="N34" s="41"/>
      <c r="O34" s="41"/>
      <c r="P34" s="41"/>
      <c r="Q34" s="41"/>
      <c r="R34" s="41"/>
      <c r="S34" s="41"/>
      <c r="T34" s="41"/>
      <c r="U34" s="41"/>
      <c r="V34" s="41"/>
      <c r="W34" s="41"/>
      <c r="X34" s="41"/>
      <c r="Y34" s="41"/>
      <c r="Z34" s="41"/>
    </row>
    <row r="35" spans="1:26" ht="12.75" customHeight="1">
      <c r="A35" s="49">
        <v>321</v>
      </c>
      <c r="B35" s="60" t="str">
        <f>IF(AND(A35&gt;0,A35&lt;534),VLOOKUP(A35,FICHA_2024!$A$2:$B$534,2,0),"Ingrese el numero del item")</f>
        <v>Personal Técnico Especializado en escenario (Roadie) // servicio 1 a 12 horas</v>
      </c>
      <c r="C35" s="56" t="s">
        <v>564</v>
      </c>
      <c r="D35" s="57" t="s">
        <v>565</v>
      </c>
      <c r="E35" s="46">
        <v>2</v>
      </c>
      <c r="F35" s="59">
        <f t="shared" si="0"/>
        <v>666081.93277310929</v>
      </c>
      <c r="G35" s="59">
        <f t="shared" si="1"/>
        <v>126555.56722689071</v>
      </c>
      <c r="H35" s="58">
        <f>IFERROR(VLOOKUP(A35,FICHA_2024!$A$2:$F$531,5,0),0)</f>
        <v>792637.5</v>
      </c>
      <c r="I35" s="56" t="str">
        <f t="shared" si="2"/>
        <v>%</v>
      </c>
      <c r="J35" s="56" t="str">
        <f t="shared" si="3"/>
        <v>$0</v>
      </c>
      <c r="K35" s="61">
        <f t="shared" si="4"/>
        <v>1585275</v>
      </c>
      <c r="L35" s="48"/>
      <c r="M35" s="41"/>
      <c r="N35" s="41"/>
      <c r="O35" s="41"/>
      <c r="P35" s="41"/>
      <c r="Q35" s="41"/>
      <c r="R35" s="41"/>
      <c r="S35" s="41"/>
      <c r="T35" s="41"/>
      <c r="U35" s="41"/>
      <c r="V35" s="41"/>
      <c r="W35" s="41"/>
      <c r="X35" s="41"/>
      <c r="Y35" s="41"/>
      <c r="Z35" s="41"/>
    </row>
    <row r="36" spans="1:26" ht="12.75" customHeight="1">
      <c r="A36" s="49">
        <v>126</v>
      </c>
      <c r="B36" s="60" t="str">
        <f>IF(AND(A36&gt;0,A36&lt;534),VLOOKUP(A36,FICHA_2024!$A$2:$B$534,2,0),"Ingrese el numero del item")</f>
        <v>Pasacables (Yellow Jacket). Servicio de alquiler por 8 horas, contadas a partir del recibo a satisfacción de la entidad. // Alquiler Pasacables fabricado en poliuretano de alta densidad con textura antideslizante. Incorpora 2 carriles internos. Datos técnicos MPC 52: Dimensiones: 1000 x 250 x 45mm. Peso: 7,5kg. // 
 . El servicio incluye transporte, instalación en el lugar y horario especificados por la FUGA para garantizar su correcta puesta en funcionamiento. Asimismo, al finalizar el período de alquiler, se llevará a cabo su desinstalación y retirada. Debe contar con operario que acompañe la instalacion, operacion durante la actividad o evento y desmontaje.</v>
      </c>
      <c r="C36" s="56" t="s">
        <v>564</v>
      </c>
      <c r="D36" s="57" t="s">
        <v>565</v>
      </c>
      <c r="E36" s="46">
        <v>20</v>
      </c>
      <c r="F36" s="59">
        <f t="shared" si="0"/>
        <v>159584.24369747899</v>
      </c>
      <c r="G36" s="59">
        <f t="shared" si="1"/>
        <v>30321.006302521011</v>
      </c>
      <c r="H36" s="58">
        <f>IFERROR(VLOOKUP(A36,FICHA_2024!$A$2:$F$531,5,0),0)</f>
        <v>189905.25</v>
      </c>
      <c r="I36" s="56" t="str">
        <f t="shared" si="2"/>
        <v>%</v>
      </c>
      <c r="J36" s="56" t="str">
        <f t="shared" si="3"/>
        <v>$0</v>
      </c>
      <c r="K36" s="61">
        <f t="shared" si="4"/>
        <v>3798105</v>
      </c>
      <c r="L36" s="48"/>
      <c r="M36" s="41"/>
      <c r="N36" s="41"/>
      <c r="O36" s="41"/>
      <c r="P36" s="41"/>
      <c r="Q36" s="41"/>
      <c r="R36" s="41"/>
      <c r="S36" s="41"/>
      <c r="T36" s="41"/>
      <c r="U36" s="41"/>
      <c r="V36" s="41"/>
      <c r="W36" s="41"/>
      <c r="X36" s="41"/>
      <c r="Y36" s="41"/>
      <c r="Z36" s="41"/>
    </row>
    <row r="37" spans="1:26" ht="12.75" customHeight="1">
      <c r="A37" s="49">
        <v>506</v>
      </c>
      <c r="B37" s="60" t="str">
        <f>IF(AND(A37&gt;0,A37&lt;534),VLOOKUP(A37,FICHA_2024!$A$2:$B$534,2,0),"Ingrese el numero del item")</f>
        <v>Manillas para identificación personal en áreas de trabajo y participantes de los eventos. Manilla: Manillas de identificación para eventos en papel tyvek estampadas de diferentes colores. De 2 cm de ancho. Diseño, colores (fluorescentes), texto y logos entregado por la FUGA</v>
      </c>
      <c r="C37" s="56" t="s">
        <v>564</v>
      </c>
      <c r="D37" s="57" t="s">
        <v>565</v>
      </c>
      <c r="E37" s="46">
        <v>30</v>
      </c>
      <c r="F37" s="59">
        <f t="shared" ref="F37:F38" si="30">IFERROR(H37/1.19,0)</f>
        <v>205462.18487394959</v>
      </c>
      <c r="G37" s="59">
        <f t="shared" ref="G37:G38" si="31">IFERROR((H37-F37),"")</f>
        <v>39037.815126050409</v>
      </c>
      <c r="H37" s="58">
        <f>IFERROR(VLOOKUP(A37,FICHA_2024!$A$2:$F$531,5,0),0)</f>
        <v>244500</v>
      </c>
      <c r="I37" s="56" t="str">
        <f t="shared" ref="I37:I38" si="32">IF(C37="Si","Ingrese el porcentaje","%")</f>
        <v>%</v>
      </c>
      <c r="J37" s="56" t="str">
        <f t="shared" ref="J37:J38" si="33">IF(C37="Si",(H37*I37),"$0")</f>
        <v>$0</v>
      </c>
      <c r="K37" s="61">
        <f t="shared" ref="K37:K38" si="34">IFERROR(IF(C37="Si",H37-J37,H37*E37),0)</f>
        <v>7335000</v>
      </c>
      <c r="L37" s="48"/>
      <c r="M37" s="41"/>
      <c r="N37" s="41"/>
      <c r="O37" s="41"/>
      <c r="P37" s="41"/>
      <c r="Q37" s="41"/>
      <c r="R37" s="41"/>
      <c r="S37" s="41"/>
      <c r="T37" s="41"/>
      <c r="U37" s="41"/>
      <c r="V37" s="41"/>
      <c r="W37" s="41"/>
      <c r="X37" s="41"/>
      <c r="Y37" s="41"/>
      <c r="Z37" s="41"/>
    </row>
    <row r="38" spans="1:26" ht="12.75" customHeight="1">
      <c r="A38" s="49">
        <v>303</v>
      </c>
      <c r="B38" s="60" t="str">
        <f>IF(AND(A38&gt;0,A38&lt;534),VLOOKUP(A38,FICHA_2024!$A$2:$B$534,2,0),"Ingrese el numero del item")</f>
        <v>Servicio de transporte Van de techo alto de 15 a 19 pasajeros dentro de Bogotá por 12 horas. Modelos recientes, con una antigüedad no mayor a 10 años.</v>
      </c>
      <c r="C38" s="56" t="s">
        <v>564</v>
      </c>
      <c r="D38" s="57" t="s">
        <v>565</v>
      </c>
      <c r="E38" s="46">
        <v>2</v>
      </c>
      <c r="F38" s="59">
        <f t="shared" si="30"/>
        <v>1021009.0336134455</v>
      </c>
      <c r="G38" s="59">
        <f t="shared" si="31"/>
        <v>193991.71638655453</v>
      </c>
      <c r="H38" s="58">
        <f>IFERROR(VLOOKUP(A38,FICHA_2024!$A$2:$F$531,5,0),0)</f>
        <v>1215000.75</v>
      </c>
      <c r="I38" s="56" t="str">
        <f t="shared" si="32"/>
        <v>%</v>
      </c>
      <c r="J38" s="56" t="str">
        <f t="shared" si="33"/>
        <v>$0</v>
      </c>
      <c r="K38" s="61">
        <f t="shared" si="34"/>
        <v>2430001.5</v>
      </c>
      <c r="L38" s="48"/>
      <c r="M38" s="41"/>
      <c r="N38" s="41"/>
      <c r="O38" s="41"/>
      <c r="P38" s="41"/>
      <c r="Q38" s="41"/>
      <c r="R38" s="41"/>
      <c r="S38" s="41"/>
      <c r="T38" s="41"/>
      <c r="U38" s="41"/>
      <c r="V38" s="41"/>
      <c r="W38" s="41"/>
      <c r="X38" s="41"/>
      <c r="Y38" s="41"/>
      <c r="Z38" s="41"/>
    </row>
    <row r="39" spans="1:26" ht="12.75" customHeight="1">
      <c r="A39" s="49"/>
      <c r="B39" s="60" t="str">
        <f>IF(AND(A39&gt;0,A39&lt;534),VLOOKUP(A39,FICHA_2024!$A$2:$B$534,2,0),"Ingrese el numero del item")</f>
        <v>Ingrese el numero del item</v>
      </c>
      <c r="C39" s="56" t="s">
        <v>564</v>
      </c>
      <c r="D39" s="57" t="s">
        <v>565</v>
      </c>
      <c r="E39" s="46">
        <f t="shared" ref="E39" si="35">IF(A39&gt;0,"Ingrese la cantidad",0)</f>
        <v>0</v>
      </c>
      <c r="F39" s="59">
        <f t="shared" si="0"/>
        <v>0</v>
      </c>
      <c r="G39" s="59">
        <f t="shared" si="1"/>
        <v>0</v>
      </c>
      <c r="H39" s="58">
        <f>IFERROR(VLOOKUP(A39,FICHA_2024!$A$2:$F$531,5,0),0)</f>
        <v>0</v>
      </c>
      <c r="I39" s="56" t="str">
        <f t="shared" si="2"/>
        <v>%</v>
      </c>
      <c r="J39" s="56" t="str">
        <f t="shared" si="3"/>
        <v>$0</v>
      </c>
      <c r="K39" s="61">
        <f t="shared" si="4"/>
        <v>0</v>
      </c>
      <c r="L39" s="48"/>
      <c r="M39" s="41"/>
      <c r="N39" s="41"/>
      <c r="O39" s="41"/>
      <c r="P39" s="41"/>
      <c r="Q39" s="41"/>
      <c r="R39" s="41"/>
      <c r="S39" s="41"/>
      <c r="T39" s="41"/>
      <c r="U39" s="41"/>
      <c r="V39" s="41"/>
      <c r="W39" s="41"/>
      <c r="X39" s="41"/>
      <c r="Y39" s="41"/>
      <c r="Z39" s="41"/>
    </row>
    <row r="40" spans="1:26" ht="12.75" customHeight="1">
      <c r="A40" s="49"/>
      <c r="B40" s="60"/>
      <c r="C40" s="56"/>
      <c r="D40" s="57"/>
      <c r="E40" s="46"/>
      <c r="F40" s="59"/>
      <c r="G40" s="59"/>
      <c r="H40" s="58"/>
      <c r="I40" s="56"/>
      <c r="J40" s="72" t="s">
        <v>587</v>
      </c>
      <c r="K40" s="61">
        <f>K3+K4+K5+K6+K7+K8+K9+K10+K11+K12+K13+K14+K15+K16+K17+K18+K19+K20+K21+K22+K23+K24+K25+K26+K27+K28+K29+K30+K31+K32+K33+K34+K35+K36+K37+K38</f>
        <v>91152548.25</v>
      </c>
      <c r="L40" s="48"/>
      <c r="M40" s="41"/>
      <c r="N40" s="41"/>
      <c r="O40" s="41"/>
      <c r="P40" s="41"/>
      <c r="Q40" s="41"/>
      <c r="R40" s="41"/>
      <c r="S40" s="41"/>
      <c r="T40" s="41"/>
      <c r="U40" s="41"/>
      <c r="V40" s="41"/>
      <c r="W40" s="41"/>
      <c r="X40" s="41"/>
      <c r="Y40" s="41"/>
      <c r="Z40" s="41"/>
    </row>
    <row r="41" spans="1:26" ht="12.75" customHeight="1">
      <c r="A41" s="51"/>
      <c r="B41" s="41"/>
      <c r="C41" s="41"/>
      <c r="D41" s="41"/>
      <c r="E41" s="41"/>
      <c r="F41" s="41"/>
      <c r="G41" s="41"/>
      <c r="H41" s="41"/>
      <c r="I41" s="41"/>
      <c r="J41" s="41"/>
      <c r="K41" s="41"/>
      <c r="L41" s="50"/>
      <c r="M41" s="41"/>
      <c r="N41" s="41"/>
      <c r="O41" s="41"/>
      <c r="P41" s="41"/>
      <c r="Q41" s="41"/>
      <c r="R41" s="41"/>
      <c r="S41" s="41"/>
      <c r="T41" s="41"/>
      <c r="U41" s="41"/>
      <c r="V41" s="41"/>
      <c r="W41" s="41"/>
      <c r="X41" s="41"/>
      <c r="Y41" s="41"/>
      <c r="Z41" s="41"/>
    </row>
    <row r="42" spans="1:26" ht="12.75" customHeight="1">
      <c r="A42" s="51"/>
      <c r="B42" s="41"/>
      <c r="C42" s="41"/>
      <c r="D42" s="41"/>
      <c r="E42" s="41"/>
      <c r="F42" s="41"/>
      <c r="G42" s="41"/>
      <c r="H42" s="41"/>
      <c r="I42" s="41"/>
      <c r="J42" s="41"/>
      <c r="K42" s="41"/>
      <c r="L42" s="50"/>
      <c r="M42" s="41"/>
      <c r="N42" s="41"/>
      <c r="O42" s="41"/>
      <c r="P42" s="41"/>
      <c r="Q42" s="41"/>
      <c r="R42" s="41"/>
      <c r="S42" s="41"/>
      <c r="T42" s="41"/>
      <c r="U42" s="41"/>
      <c r="V42" s="41"/>
      <c r="W42" s="41"/>
      <c r="X42" s="41"/>
      <c r="Y42" s="41"/>
      <c r="Z42" s="41"/>
    </row>
    <row r="43" spans="1:26" ht="12.75" customHeight="1">
      <c r="A43" s="51"/>
      <c r="B43" s="41"/>
      <c r="C43" s="41"/>
      <c r="D43" s="41"/>
      <c r="E43" s="41"/>
      <c r="F43" s="41"/>
      <c r="G43" s="41"/>
      <c r="H43" s="41"/>
      <c r="I43" s="41"/>
      <c r="J43" s="41"/>
      <c r="K43" s="41"/>
      <c r="L43" s="50"/>
      <c r="M43" s="41"/>
      <c r="N43" s="41"/>
      <c r="O43" s="41"/>
      <c r="P43" s="41"/>
      <c r="Q43" s="41"/>
      <c r="R43" s="41"/>
      <c r="S43" s="41"/>
      <c r="T43" s="41"/>
      <c r="U43" s="41"/>
      <c r="V43" s="41"/>
      <c r="W43" s="41"/>
      <c r="X43" s="41"/>
      <c r="Y43" s="41"/>
      <c r="Z43" s="41"/>
    </row>
    <row r="44" spans="1:26" ht="12.75" customHeight="1">
      <c r="A44" s="51"/>
      <c r="B44" s="41"/>
      <c r="C44" s="41"/>
      <c r="D44" s="41"/>
      <c r="E44" s="41"/>
      <c r="F44" s="41"/>
      <c r="G44" s="41"/>
      <c r="H44" s="41"/>
      <c r="I44" s="41"/>
      <c r="J44" s="41"/>
      <c r="K44" s="41"/>
      <c r="L44" s="50"/>
      <c r="M44" s="41"/>
      <c r="N44" s="41"/>
      <c r="O44" s="41"/>
      <c r="P44" s="41"/>
      <c r="Q44" s="41"/>
      <c r="R44" s="41"/>
      <c r="S44" s="41"/>
      <c r="T44" s="41"/>
      <c r="U44" s="41"/>
      <c r="V44" s="41"/>
      <c r="W44" s="41"/>
      <c r="X44" s="41"/>
      <c r="Y44" s="41"/>
      <c r="Z44" s="41"/>
    </row>
    <row r="45" spans="1:26" ht="12.75" customHeight="1">
      <c r="A45" s="51"/>
      <c r="B45" s="41"/>
      <c r="C45" s="41"/>
      <c r="D45" s="41"/>
      <c r="E45" s="41"/>
      <c r="F45" s="41"/>
      <c r="G45" s="41"/>
      <c r="H45" s="41"/>
      <c r="I45" s="41"/>
      <c r="J45" s="41"/>
      <c r="K45" s="41"/>
      <c r="L45" s="50"/>
      <c r="M45" s="41"/>
      <c r="N45" s="41"/>
      <c r="O45" s="41"/>
      <c r="P45" s="41"/>
      <c r="Q45" s="41"/>
      <c r="R45" s="41"/>
      <c r="S45" s="41"/>
      <c r="T45" s="41"/>
      <c r="U45" s="41"/>
      <c r="V45" s="41"/>
      <c r="W45" s="41"/>
      <c r="X45" s="41"/>
      <c r="Y45" s="41"/>
      <c r="Z45" s="41"/>
    </row>
    <row r="46" spans="1:26" ht="12.75" customHeight="1">
      <c r="A46" s="51"/>
      <c r="B46" s="41"/>
      <c r="C46" s="41"/>
      <c r="D46" s="41"/>
      <c r="E46" s="41"/>
      <c r="F46" s="41"/>
      <c r="G46" s="41"/>
      <c r="H46" s="41"/>
      <c r="I46" s="41"/>
      <c r="J46" s="41"/>
      <c r="K46" s="41"/>
      <c r="L46" s="50"/>
      <c r="M46" s="41"/>
      <c r="N46" s="41"/>
      <c r="O46" s="41"/>
      <c r="P46" s="41"/>
      <c r="Q46" s="41"/>
      <c r="R46" s="41"/>
      <c r="S46" s="41"/>
      <c r="T46" s="41"/>
      <c r="U46" s="41"/>
      <c r="V46" s="41"/>
      <c r="W46" s="41"/>
      <c r="X46" s="41"/>
      <c r="Y46" s="41"/>
      <c r="Z46" s="41"/>
    </row>
    <row r="47" spans="1:26" ht="12.75" customHeight="1">
      <c r="A47" s="51"/>
      <c r="B47" s="41"/>
      <c r="C47" s="41"/>
      <c r="D47" s="41"/>
      <c r="E47" s="41"/>
      <c r="F47" s="41"/>
      <c r="G47" s="41"/>
      <c r="H47" s="41"/>
      <c r="I47" s="41"/>
      <c r="J47" s="41"/>
      <c r="K47" s="41"/>
      <c r="L47" s="50"/>
      <c r="M47" s="41"/>
      <c r="N47" s="41"/>
      <c r="O47" s="41"/>
      <c r="P47" s="41"/>
      <c r="Q47" s="41"/>
      <c r="R47" s="41"/>
      <c r="S47" s="41"/>
      <c r="T47" s="41"/>
      <c r="U47" s="41"/>
      <c r="V47" s="41"/>
      <c r="W47" s="41"/>
      <c r="X47" s="41"/>
      <c r="Y47" s="41"/>
      <c r="Z47" s="41"/>
    </row>
    <row r="48" spans="1:26" ht="12.75" customHeight="1">
      <c r="A48" s="51"/>
      <c r="B48" s="41"/>
      <c r="C48" s="41"/>
      <c r="D48" s="41"/>
      <c r="E48" s="41"/>
      <c r="F48" s="41"/>
      <c r="G48" s="41"/>
      <c r="H48" s="41"/>
      <c r="I48" s="41"/>
      <c r="J48" s="41"/>
      <c r="K48" s="41"/>
      <c r="L48" s="50"/>
      <c r="M48" s="41"/>
      <c r="N48" s="41"/>
      <c r="O48" s="41"/>
      <c r="P48" s="41"/>
      <c r="Q48" s="41"/>
      <c r="R48" s="41"/>
      <c r="S48" s="41"/>
      <c r="T48" s="41"/>
      <c r="U48" s="41"/>
      <c r="V48" s="41"/>
      <c r="W48" s="41"/>
      <c r="X48" s="41"/>
      <c r="Y48" s="41"/>
      <c r="Z48" s="41"/>
    </row>
    <row r="49" spans="1:26" ht="12.75" customHeight="1">
      <c r="A49" s="51"/>
      <c r="B49" s="41"/>
      <c r="C49" s="41"/>
      <c r="D49" s="41"/>
      <c r="E49" s="41"/>
      <c r="F49" s="41"/>
      <c r="G49" s="41"/>
      <c r="H49" s="41"/>
      <c r="I49" s="41"/>
      <c r="J49" s="41"/>
      <c r="K49" s="41"/>
      <c r="L49" s="50"/>
      <c r="M49" s="41"/>
      <c r="N49" s="41"/>
      <c r="O49" s="41"/>
      <c r="P49" s="41"/>
      <c r="Q49" s="41"/>
      <c r="R49" s="41"/>
      <c r="S49" s="41"/>
      <c r="T49" s="41"/>
      <c r="U49" s="41"/>
      <c r="V49" s="41"/>
      <c r="W49" s="41"/>
      <c r="X49" s="41"/>
      <c r="Y49" s="41"/>
      <c r="Z49" s="41"/>
    </row>
    <row r="50" spans="1:26" ht="12.75" customHeight="1">
      <c r="A50" s="51"/>
      <c r="B50" s="41"/>
      <c r="C50" s="41"/>
      <c r="D50" s="41"/>
      <c r="E50" s="41"/>
      <c r="F50" s="41"/>
      <c r="G50" s="41"/>
      <c r="H50" s="41"/>
      <c r="I50" s="41"/>
      <c r="J50" s="41"/>
      <c r="K50" s="41"/>
      <c r="L50" s="50"/>
      <c r="M50" s="41"/>
      <c r="N50" s="41"/>
      <c r="O50" s="41"/>
      <c r="P50" s="41"/>
      <c r="Q50" s="41"/>
      <c r="R50" s="41"/>
      <c r="S50" s="41"/>
      <c r="T50" s="41"/>
      <c r="U50" s="41"/>
      <c r="V50" s="41"/>
      <c r="W50" s="41"/>
      <c r="X50" s="41"/>
      <c r="Y50" s="41"/>
      <c r="Z50" s="41"/>
    </row>
    <row r="51" spans="1:26" ht="12.75" customHeight="1">
      <c r="A51" s="51"/>
      <c r="B51" s="41"/>
      <c r="C51" s="41"/>
      <c r="D51" s="41"/>
      <c r="E51" s="41"/>
      <c r="F51" s="41"/>
      <c r="G51" s="41"/>
      <c r="H51" s="41"/>
      <c r="I51" s="41"/>
      <c r="J51" s="41"/>
      <c r="K51" s="41"/>
      <c r="L51" s="50"/>
      <c r="M51" s="41"/>
      <c r="N51" s="41"/>
      <c r="O51" s="41"/>
      <c r="P51" s="41"/>
      <c r="Q51" s="41"/>
      <c r="R51" s="41"/>
      <c r="S51" s="41"/>
      <c r="T51" s="41"/>
      <c r="U51" s="41"/>
      <c r="V51" s="41"/>
      <c r="W51" s="41"/>
      <c r="X51" s="41"/>
      <c r="Y51" s="41"/>
      <c r="Z51" s="41"/>
    </row>
    <row r="52" spans="1:26" ht="12.75" customHeight="1">
      <c r="A52" s="51"/>
      <c r="B52" s="41"/>
      <c r="C52" s="41"/>
      <c r="D52" s="41"/>
      <c r="E52" s="41"/>
      <c r="F52" s="41"/>
      <c r="G52" s="41"/>
      <c r="H52" s="41"/>
      <c r="I52" s="41"/>
      <c r="J52" s="41"/>
      <c r="K52" s="41"/>
      <c r="L52" s="50"/>
      <c r="M52" s="41"/>
      <c r="N52" s="41"/>
      <c r="O52" s="41"/>
      <c r="P52" s="41"/>
      <c r="Q52" s="41"/>
      <c r="R52" s="41"/>
      <c r="S52" s="41"/>
      <c r="T52" s="41"/>
      <c r="U52" s="41"/>
      <c r="V52" s="41"/>
      <c r="W52" s="41"/>
      <c r="X52" s="41"/>
      <c r="Y52" s="41"/>
      <c r="Z52" s="41"/>
    </row>
    <row r="53" spans="1:26" ht="12.75" customHeight="1">
      <c r="A53" s="51"/>
      <c r="B53" s="41"/>
      <c r="C53" s="41"/>
      <c r="D53" s="41"/>
      <c r="E53" s="41"/>
      <c r="F53" s="41"/>
      <c r="G53" s="41"/>
      <c r="H53" s="41"/>
      <c r="I53" s="41"/>
      <c r="J53" s="41"/>
      <c r="K53" s="41"/>
      <c r="L53" s="50"/>
      <c r="M53" s="41"/>
      <c r="N53" s="41"/>
      <c r="O53" s="41"/>
      <c r="P53" s="41"/>
      <c r="Q53" s="41"/>
      <c r="R53" s="41"/>
      <c r="S53" s="41"/>
      <c r="T53" s="41"/>
      <c r="U53" s="41"/>
      <c r="V53" s="41"/>
      <c r="W53" s="41"/>
      <c r="X53" s="41"/>
      <c r="Y53" s="41"/>
      <c r="Z53" s="41"/>
    </row>
    <row r="54" spans="1:26" ht="12.75" customHeight="1">
      <c r="A54" s="51"/>
      <c r="B54" s="41"/>
      <c r="C54" s="41"/>
      <c r="D54" s="41"/>
      <c r="E54" s="41"/>
      <c r="F54" s="41"/>
      <c r="G54" s="41"/>
      <c r="H54" s="41"/>
      <c r="I54" s="41"/>
      <c r="J54" s="41"/>
      <c r="K54" s="41"/>
      <c r="L54" s="50"/>
      <c r="M54" s="41"/>
      <c r="N54" s="41"/>
      <c r="O54" s="41"/>
      <c r="P54" s="41"/>
      <c r="Q54" s="41"/>
      <c r="R54" s="41"/>
      <c r="S54" s="41"/>
      <c r="T54" s="41"/>
      <c r="U54" s="41"/>
      <c r="V54" s="41"/>
      <c r="W54" s="41"/>
      <c r="X54" s="41"/>
      <c r="Y54" s="41"/>
      <c r="Z54" s="41"/>
    </row>
    <row r="55" spans="1:26" ht="12.75" customHeight="1">
      <c r="A55" s="51"/>
      <c r="B55" s="41"/>
      <c r="C55" s="41"/>
      <c r="D55" s="41"/>
      <c r="E55" s="41"/>
      <c r="F55" s="41"/>
      <c r="G55" s="41"/>
      <c r="H55" s="41"/>
      <c r="I55" s="41"/>
      <c r="J55" s="41"/>
      <c r="K55" s="41"/>
      <c r="L55" s="50"/>
      <c r="M55" s="41"/>
      <c r="N55" s="41"/>
      <c r="O55" s="41"/>
      <c r="P55" s="41"/>
      <c r="Q55" s="41"/>
      <c r="R55" s="41"/>
      <c r="S55" s="41"/>
      <c r="T55" s="41"/>
      <c r="U55" s="41"/>
      <c r="V55" s="41"/>
      <c r="W55" s="41"/>
      <c r="X55" s="41"/>
      <c r="Y55" s="41"/>
      <c r="Z55" s="41"/>
    </row>
    <row r="56" spans="1:26" ht="12.75" customHeight="1">
      <c r="A56" s="51"/>
      <c r="B56" s="41"/>
      <c r="C56" s="41"/>
      <c r="D56" s="41"/>
      <c r="E56" s="41"/>
      <c r="F56" s="41"/>
      <c r="G56" s="41"/>
      <c r="H56" s="41"/>
      <c r="I56" s="41"/>
      <c r="J56" s="41"/>
      <c r="K56" s="41"/>
      <c r="L56" s="50"/>
      <c r="M56" s="41"/>
      <c r="N56" s="41"/>
      <c r="O56" s="41"/>
      <c r="P56" s="41"/>
      <c r="Q56" s="41"/>
      <c r="R56" s="41"/>
      <c r="S56" s="41"/>
      <c r="T56" s="41"/>
      <c r="U56" s="41"/>
      <c r="V56" s="41"/>
      <c r="W56" s="41"/>
      <c r="X56" s="41"/>
      <c r="Y56" s="41"/>
      <c r="Z56" s="41"/>
    </row>
    <row r="57" spans="1:26" ht="12.75" customHeight="1">
      <c r="A57" s="51"/>
      <c r="B57" s="41"/>
      <c r="C57" s="41"/>
      <c r="D57" s="41"/>
      <c r="E57" s="41"/>
      <c r="F57" s="41"/>
      <c r="G57" s="41"/>
      <c r="H57" s="41"/>
      <c r="I57" s="41"/>
      <c r="J57" s="41"/>
      <c r="K57" s="41"/>
      <c r="L57" s="50"/>
      <c r="M57" s="41"/>
      <c r="N57" s="41"/>
      <c r="O57" s="41"/>
      <c r="P57" s="41"/>
      <c r="Q57" s="41"/>
      <c r="R57" s="41"/>
      <c r="S57" s="41"/>
      <c r="T57" s="41"/>
      <c r="U57" s="41"/>
      <c r="V57" s="41"/>
      <c r="W57" s="41"/>
      <c r="X57" s="41"/>
      <c r="Y57" s="41"/>
      <c r="Z57" s="41"/>
    </row>
    <row r="58" spans="1:26" ht="12.75" customHeight="1">
      <c r="A58" s="51"/>
      <c r="B58" s="41"/>
      <c r="C58" s="41"/>
      <c r="D58" s="41"/>
      <c r="E58" s="41"/>
      <c r="F58" s="41"/>
      <c r="G58" s="41"/>
      <c r="H58" s="41"/>
      <c r="I58" s="41"/>
      <c r="J58" s="41"/>
      <c r="K58" s="41"/>
      <c r="L58" s="50"/>
      <c r="M58" s="41"/>
      <c r="N58" s="41"/>
      <c r="O58" s="41"/>
      <c r="P58" s="41"/>
      <c r="Q58" s="41"/>
      <c r="R58" s="41"/>
      <c r="S58" s="41"/>
      <c r="T58" s="41"/>
      <c r="U58" s="41"/>
      <c r="V58" s="41"/>
      <c r="W58" s="41"/>
      <c r="X58" s="41"/>
      <c r="Y58" s="41"/>
      <c r="Z58" s="41"/>
    </row>
    <row r="59" spans="1:26" ht="12.75" customHeight="1">
      <c r="A59" s="51"/>
      <c r="B59" s="41"/>
      <c r="C59" s="41"/>
      <c r="D59" s="41"/>
      <c r="E59" s="41"/>
      <c r="F59" s="41"/>
      <c r="G59" s="41"/>
      <c r="H59" s="41"/>
      <c r="I59" s="41"/>
      <c r="J59" s="41"/>
      <c r="K59" s="41"/>
      <c r="L59" s="50"/>
      <c r="M59" s="41"/>
      <c r="N59" s="41"/>
      <c r="O59" s="41"/>
      <c r="P59" s="41"/>
      <c r="Q59" s="41"/>
      <c r="R59" s="41"/>
      <c r="S59" s="41"/>
      <c r="T59" s="41"/>
      <c r="U59" s="41"/>
      <c r="V59" s="41"/>
      <c r="W59" s="41"/>
      <c r="X59" s="41"/>
      <c r="Y59" s="41"/>
      <c r="Z59" s="41"/>
    </row>
    <row r="60" spans="1:26" ht="12.75" customHeight="1">
      <c r="A60" s="51"/>
      <c r="B60" s="41"/>
      <c r="C60" s="41"/>
      <c r="D60" s="41"/>
      <c r="E60" s="41"/>
      <c r="F60" s="41"/>
      <c r="G60" s="41"/>
      <c r="H60" s="41"/>
      <c r="I60" s="41"/>
      <c r="J60" s="41"/>
      <c r="K60" s="41"/>
      <c r="L60" s="50"/>
      <c r="M60" s="41"/>
      <c r="N60" s="41"/>
      <c r="O60" s="41"/>
      <c r="P60" s="41"/>
      <c r="Q60" s="41"/>
      <c r="R60" s="41"/>
      <c r="S60" s="41"/>
      <c r="T60" s="41"/>
      <c r="U60" s="41"/>
      <c r="V60" s="41"/>
      <c r="W60" s="41"/>
      <c r="X60" s="41"/>
      <c r="Y60" s="41"/>
      <c r="Z60" s="41"/>
    </row>
    <row r="61" spans="1:26" ht="12.75" customHeight="1">
      <c r="A61" s="51"/>
      <c r="B61" s="41"/>
      <c r="C61" s="41"/>
      <c r="D61" s="41"/>
      <c r="E61" s="41"/>
      <c r="F61" s="41"/>
      <c r="G61" s="41"/>
      <c r="H61" s="41"/>
      <c r="I61" s="41"/>
      <c r="J61" s="41"/>
      <c r="K61" s="41"/>
      <c r="L61" s="50"/>
      <c r="M61" s="41"/>
      <c r="N61" s="41"/>
      <c r="O61" s="41"/>
      <c r="P61" s="41"/>
      <c r="Q61" s="41"/>
      <c r="R61" s="41"/>
      <c r="S61" s="41"/>
      <c r="T61" s="41"/>
      <c r="U61" s="41"/>
      <c r="V61" s="41"/>
      <c r="W61" s="41"/>
      <c r="X61" s="41"/>
      <c r="Y61" s="41"/>
      <c r="Z61" s="41"/>
    </row>
    <row r="62" spans="1:26" ht="12.75" customHeight="1">
      <c r="A62" s="51"/>
      <c r="B62" s="41"/>
      <c r="C62" s="41"/>
      <c r="D62" s="41"/>
      <c r="E62" s="41"/>
      <c r="F62" s="41"/>
      <c r="G62" s="41"/>
      <c r="H62" s="41"/>
      <c r="I62" s="41"/>
      <c r="J62" s="41"/>
      <c r="K62" s="41"/>
      <c r="L62" s="50"/>
      <c r="M62" s="41"/>
      <c r="N62" s="41"/>
      <c r="O62" s="41"/>
      <c r="P62" s="41"/>
      <c r="Q62" s="41"/>
      <c r="R62" s="41"/>
      <c r="S62" s="41"/>
      <c r="T62" s="41"/>
      <c r="U62" s="41"/>
      <c r="V62" s="41"/>
      <c r="W62" s="41"/>
      <c r="X62" s="41"/>
      <c r="Y62" s="41"/>
      <c r="Z62" s="41"/>
    </row>
    <row r="63" spans="1:26" ht="12.75" customHeight="1">
      <c r="A63" s="51"/>
      <c r="B63" s="41"/>
      <c r="C63" s="41"/>
      <c r="D63" s="41"/>
      <c r="E63" s="41"/>
      <c r="F63" s="41"/>
      <c r="G63" s="41"/>
      <c r="H63" s="41"/>
      <c r="I63" s="41"/>
      <c r="J63" s="41"/>
      <c r="K63" s="41"/>
      <c r="L63" s="50"/>
      <c r="M63" s="41"/>
      <c r="N63" s="41"/>
      <c r="O63" s="41"/>
      <c r="P63" s="41"/>
      <c r="Q63" s="41"/>
      <c r="R63" s="41"/>
      <c r="S63" s="41"/>
      <c r="T63" s="41"/>
      <c r="U63" s="41"/>
      <c r="V63" s="41"/>
      <c r="W63" s="41"/>
      <c r="X63" s="41"/>
      <c r="Y63" s="41"/>
      <c r="Z63" s="41"/>
    </row>
    <row r="64" spans="1:26" ht="12.75" customHeight="1">
      <c r="A64" s="51"/>
      <c r="B64" s="41"/>
      <c r="C64" s="41"/>
      <c r="D64" s="41"/>
      <c r="E64" s="41"/>
      <c r="F64" s="41"/>
      <c r="G64" s="41"/>
      <c r="H64" s="41"/>
      <c r="I64" s="41"/>
      <c r="J64" s="41"/>
      <c r="K64" s="41"/>
      <c r="L64" s="50"/>
      <c r="M64" s="41"/>
      <c r="N64" s="41"/>
      <c r="O64" s="41"/>
      <c r="P64" s="41"/>
      <c r="Q64" s="41"/>
      <c r="R64" s="41"/>
      <c r="S64" s="41"/>
      <c r="T64" s="41"/>
      <c r="U64" s="41"/>
      <c r="V64" s="41"/>
      <c r="W64" s="41"/>
      <c r="X64" s="41"/>
      <c r="Y64" s="41"/>
      <c r="Z64" s="41"/>
    </row>
    <row r="65" spans="1:26" ht="12.75" customHeight="1">
      <c r="A65" s="51"/>
      <c r="B65" s="41"/>
      <c r="C65" s="41"/>
      <c r="D65" s="41"/>
      <c r="E65" s="41"/>
      <c r="F65" s="41"/>
      <c r="G65" s="41"/>
      <c r="H65" s="41"/>
      <c r="I65" s="41"/>
      <c r="J65" s="41"/>
      <c r="K65" s="41"/>
      <c r="L65" s="50"/>
      <c r="M65" s="41"/>
      <c r="N65" s="41"/>
      <c r="O65" s="41"/>
      <c r="P65" s="41"/>
      <c r="Q65" s="41"/>
      <c r="R65" s="41"/>
      <c r="S65" s="41"/>
      <c r="T65" s="41"/>
      <c r="U65" s="41"/>
      <c r="V65" s="41"/>
      <c r="W65" s="41"/>
      <c r="X65" s="41"/>
      <c r="Y65" s="41"/>
      <c r="Z65" s="41"/>
    </row>
    <row r="66" spans="1:26" ht="12.75" customHeight="1">
      <c r="A66" s="51"/>
      <c r="B66" s="41"/>
      <c r="C66" s="41"/>
      <c r="D66" s="41"/>
      <c r="E66" s="41"/>
      <c r="F66" s="41"/>
      <c r="G66" s="41"/>
      <c r="H66" s="41"/>
      <c r="I66" s="41"/>
      <c r="J66" s="41"/>
      <c r="K66" s="41"/>
      <c r="L66" s="50"/>
      <c r="M66" s="41"/>
      <c r="N66" s="41"/>
      <c r="O66" s="41"/>
      <c r="P66" s="41"/>
      <c r="Q66" s="41"/>
      <c r="R66" s="41"/>
      <c r="S66" s="41"/>
      <c r="T66" s="41"/>
      <c r="U66" s="41"/>
      <c r="V66" s="41"/>
      <c r="W66" s="41"/>
      <c r="X66" s="41"/>
      <c r="Y66" s="41"/>
      <c r="Z66" s="41"/>
    </row>
    <row r="67" spans="1:26" ht="12.75" customHeight="1">
      <c r="A67" s="51"/>
      <c r="B67" s="41"/>
      <c r="C67" s="41"/>
      <c r="D67" s="41"/>
      <c r="E67" s="41"/>
      <c r="F67" s="41"/>
      <c r="G67" s="41"/>
      <c r="H67" s="41"/>
      <c r="I67" s="41"/>
      <c r="J67" s="41"/>
      <c r="K67" s="41"/>
      <c r="L67" s="50"/>
      <c r="M67" s="41"/>
      <c r="N67" s="41"/>
      <c r="O67" s="41"/>
      <c r="P67" s="41"/>
      <c r="Q67" s="41"/>
      <c r="R67" s="41"/>
      <c r="S67" s="41"/>
      <c r="T67" s="41"/>
      <c r="U67" s="41"/>
      <c r="V67" s="41"/>
      <c r="W67" s="41"/>
      <c r="X67" s="41"/>
      <c r="Y67" s="41"/>
      <c r="Z67" s="41"/>
    </row>
    <row r="68" spans="1:26" ht="12.75" customHeight="1">
      <c r="A68" s="51"/>
      <c r="B68" s="41"/>
      <c r="C68" s="41"/>
      <c r="D68" s="41"/>
      <c r="E68" s="41"/>
      <c r="F68" s="41"/>
      <c r="G68" s="41"/>
      <c r="H68" s="41"/>
      <c r="I68" s="41"/>
      <c r="J68" s="41"/>
      <c r="K68" s="41"/>
      <c r="L68" s="50"/>
      <c r="M68" s="41"/>
      <c r="N68" s="41"/>
      <c r="O68" s="41"/>
      <c r="P68" s="41"/>
      <c r="Q68" s="41"/>
      <c r="R68" s="41"/>
      <c r="S68" s="41"/>
      <c r="T68" s="41"/>
      <c r="U68" s="41"/>
      <c r="V68" s="41"/>
      <c r="W68" s="41"/>
      <c r="X68" s="41"/>
      <c r="Y68" s="41"/>
      <c r="Z68" s="41"/>
    </row>
    <row r="69" spans="1:26" ht="12.75" customHeight="1">
      <c r="A69" s="51"/>
      <c r="B69" s="41"/>
      <c r="C69" s="41"/>
      <c r="D69" s="41"/>
      <c r="E69" s="41"/>
      <c r="F69" s="41"/>
      <c r="G69" s="41"/>
      <c r="H69" s="41"/>
      <c r="I69" s="41"/>
      <c r="J69" s="41"/>
      <c r="K69" s="41"/>
      <c r="L69" s="50"/>
      <c r="M69" s="41"/>
      <c r="N69" s="41"/>
      <c r="O69" s="41"/>
      <c r="P69" s="41"/>
      <c r="Q69" s="41"/>
      <c r="R69" s="41"/>
      <c r="S69" s="41"/>
      <c r="T69" s="41"/>
      <c r="U69" s="41"/>
      <c r="V69" s="41"/>
      <c r="W69" s="41"/>
      <c r="X69" s="41"/>
      <c r="Y69" s="41"/>
      <c r="Z69" s="41"/>
    </row>
    <row r="70" spans="1:26" ht="12.75" customHeight="1">
      <c r="A70" s="51"/>
      <c r="B70" s="41"/>
      <c r="C70" s="41"/>
      <c r="D70" s="41"/>
      <c r="E70" s="41"/>
      <c r="F70" s="41"/>
      <c r="G70" s="41"/>
      <c r="H70" s="41"/>
      <c r="I70" s="41"/>
      <c r="J70" s="41"/>
      <c r="K70" s="41"/>
      <c r="L70" s="50"/>
      <c r="M70" s="41"/>
      <c r="N70" s="41"/>
      <c r="O70" s="41"/>
      <c r="P70" s="41"/>
      <c r="Q70" s="41"/>
      <c r="R70" s="41"/>
      <c r="S70" s="41"/>
      <c r="T70" s="41"/>
      <c r="U70" s="41"/>
      <c r="V70" s="41"/>
      <c r="W70" s="41"/>
      <c r="X70" s="41"/>
      <c r="Y70" s="41"/>
      <c r="Z70" s="41"/>
    </row>
    <row r="71" spans="1:26" ht="12.75" customHeight="1">
      <c r="A71" s="51"/>
      <c r="B71" s="41"/>
      <c r="C71" s="41"/>
      <c r="D71" s="41"/>
      <c r="E71" s="41"/>
      <c r="F71" s="41"/>
      <c r="G71" s="41"/>
      <c r="H71" s="41"/>
      <c r="I71" s="41"/>
      <c r="J71" s="41"/>
      <c r="K71" s="41"/>
      <c r="L71" s="50"/>
      <c r="M71" s="41"/>
      <c r="N71" s="41"/>
      <c r="O71" s="41"/>
      <c r="P71" s="41"/>
      <c r="Q71" s="41"/>
      <c r="R71" s="41"/>
      <c r="S71" s="41"/>
      <c r="T71" s="41"/>
      <c r="U71" s="41"/>
      <c r="V71" s="41"/>
      <c r="W71" s="41"/>
      <c r="X71" s="41"/>
      <c r="Y71" s="41"/>
      <c r="Z71" s="41"/>
    </row>
    <row r="72" spans="1:26" ht="12.75" customHeight="1">
      <c r="A72" s="51"/>
      <c r="B72" s="41"/>
      <c r="C72" s="41"/>
      <c r="D72" s="41"/>
      <c r="E72" s="41"/>
      <c r="F72" s="41"/>
      <c r="G72" s="41"/>
      <c r="H72" s="41"/>
      <c r="I72" s="41"/>
      <c r="J72" s="41"/>
      <c r="K72" s="41"/>
      <c r="L72" s="50"/>
      <c r="M72" s="41"/>
      <c r="N72" s="41"/>
      <c r="O72" s="41"/>
      <c r="P72" s="41"/>
      <c r="Q72" s="41"/>
      <c r="R72" s="41"/>
      <c r="S72" s="41"/>
      <c r="T72" s="41"/>
      <c r="U72" s="41"/>
      <c r="V72" s="41"/>
      <c r="W72" s="41"/>
      <c r="X72" s="41"/>
      <c r="Y72" s="41"/>
      <c r="Z72" s="41"/>
    </row>
    <row r="73" spans="1:26" ht="12.75" customHeight="1">
      <c r="A73" s="51"/>
      <c r="B73" s="41"/>
      <c r="C73" s="41"/>
      <c r="D73" s="41"/>
      <c r="E73" s="41"/>
      <c r="F73" s="41"/>
      <c r="G73" s="41"/>
      <c r="H73" s="41"/>
      <c r="I73" s="41"/>
      <c r="J73" s="41"/>
      <c r="K73" s="41"/>
      <c r="L73" s="50"/>
      <c r="M73" s="41"/>
      <c r="N73" s="41"/>
      <c r="O73" s="41"/>
      <c r="P73" s="41"/>
      <c r="Q73" s="41"/>
      <c r="R73" s="41"/>
      <c r="S73" s="41"/>
      <c r="T73" s="41"/>
      <c r="U73" s="41"/>
      <c r="V73" s="41"/>
      <c r="W73" s="41"/>
      <c r="X73" s="41"/>
      <c r="Y73" s="41"/>
      <c r="Z73" s="41"/>
    </row>
    <row r="74" spans="1:26" ht="12.75" customHeight="1">
      <c r="A74" s="51"/>
      <c r="B74" s="41"/>
      <c r="C74" s="41"/>
      <c r="D74" s="41"/>
      <c r="E74" s="41"/>
      <c r="F74" s="41"/>
      <c r="G74" s="41"/>
      <c r="H74" s="41"/>
      <c r="I74" s="41"/>
      <c r="J74" s="41"/>
      <c r="K74" s="41"/>
      <c r="L74" s="50"/>
      <c r="M74" s="41"/>
      <c r="N74" s="41"/>
      <c r="O74" s="41"/>
      <c r="P74" s="41"/>
      <c r="Q74" s="41"/>
      <c r="R74" s="41"/>
      <c r="S74" s="41"/>
      <c r="T74" s="41"/>
      <c r="U74" s="41"/>
      <c r="V74" s="41"/>
      <c r="W74" s="41"/>
      <c r="X74" s="41"/>
      <c r="Y74" s="41"/>
      <c r="Z74" s="41"/>
    </row>
    <row r="75" spans="1:26" ht="12.75" customHeight="1">
      <c r="A75" s="51"/>
      <c r="B75" s="41"/>
      <c r="C75" s="41"/>
      <c r="D75" s="41"/>
      <c r="E75" s="41"/>
      <c r="F75" s="41"/>
      <c r="G75" s="41"/>
      <c r="H75" s="41"/>
      <c r="I75" s="41"/>
      <c r="J75" s="41"/>
      <c r="K75" s="41"/>
      <c r="L75" s="50"/>
      <c r="M75" s="41"/>
      <c r="N75" s="41"/>
      <c r="O75" s="41"/>
      <c r="P75" s="41"/>
      <c r="Q75" s="41"/>
      <c r="R75" s="41"/>
      <c r="S75" s="41"/>
      <c r="T75" s="41"/>
      <c r="U75" s="41"/>
      <c r="V75" s="41"/>
      <c r="W75" s="41"/>
      <c r="X75" s="41"/>
      <c r="Y75" s="41"/>
      <c r="Z75" s="41"/>
    </row>
    <row r="76" spans="1:26" ht="12.75" customHeight="1">
      <c r="A76" s="51"/>
      <c r="B76" s="41"/>
      <c r="C76" s="41"/>
      <c r="D76" s="41"/>
      <c r="E76" s="41"/>
      <c r="F76" s="41"/>
      <c r="G76" s="41"/>
      <c r="H76" s="41"/>
      <c r="I76" s="41"/>
      <c r="J76" s="41"/>
      <c r="K76" s="41"/>
      <c r="L76" s="50"/>
      <c r="M76" s="41"/>
      <c r="N76" s="41"/>
      <c r="O76" s="41"/>
      <c r="P76" s="41"/>
      <c r="Q76" s="41"/>
      <c r="R76" s="41"/>
      <c r="S76" s="41"/>
      <c r="T76" s="41"/>
      <c r="U76" s="41"/>
      <c r="V76" s="41"/>
      <c r="W76" s="41"/>
      <c r="X76" s="41"/>
      <c r="Y76" s="41"/>
      <c r="Z76" s="41"/>
    </row>
    <row r="77" spans="1:26" ht="12.75" customHeight="1">
      <c r="A77" s="51"/>
      <c r="B77" s="41"/>
      <c r="C77" s="41"/>
      <c r="D77" s="41"/>
      <c r="E77" s="41"/>
      <c r="F77" s="41"/>
      <c r="G77" s="41"/>
      <c r="H77" s="41"/>
      <c r="I77" s="41"/>
      <c r="J77" s="41"/>
      <c r="K77" s="41"/>
      <c r="L77" s="50"/>
      <c r="M77" s="41"/>
      <c r="N77" s="41"/>
      <c r="O77" s="41"/>
      <c r="P77" s="41"/>
      <c r="Q77" s="41"/>
      <c r="R77" s="41"/>
      <c r="S77" s="41"/>
      <c r="T77" s="41"/>
      <c r="U77" s="41"/>
      <c r="V77" s="41"/>
      <c r="W77" s="41"/>
      <c r="X77" s="41"/>
      <c r="Y77" s="41"/>
      <c r="Z77" s="41"/>
    </row>
    <row r="78" spans="1:26" ht="12.75" customHeight="1">
      <c r="A78" s="51"/>
      <c r="B78" s="41"/>
      <c r="C78" s="41"/>
      <c r="D78" s="41"/>
      <c r="E78" s="41"/>
      <c r="F78" s="41"/>
      <c r="G78" s="41"/>
      <c r="H78" s="41"/>
      <c r="I78" s="41"/>
      <c r="J78" s="41"/>
      <c r="K78" s="41"/>
      <c r="L78" s="50"/>
      <c r="M78" s="41"/>
      <c r="N78" s="41"/>
      <c r="O78" s="41"/>
      <c r="P78" s="41"/>
      <c r="Q78" s="41"/>
      <c r="R78" s="41"/>
      <c r="S78" s="41"/>
      <c r="T78" s="41"/>
      <c r="U78" s="41"/>
      <c r="V78" s="41"/>
      <c r="W78" s="41"/>
      <c r="X78" s="41"/>
      <c r="Y78" s="41"/>
      <c r="Z78" s="41"/>
    </row>
    <row r="79" spans="1:26" ht="12.75" customHeight="1">
      <c r="A79" s="51"/>
      <c r="B79" s="41"/>
      <c r="C79" s="41"/>
      <c r="D79" s="41"/>
      <c r="E79" s="41"/>
      <c r="F79" s="41"/>
      <c r="G79" s="41"/>
      <c r="H79" s="41"/>
      <c r="I79" s="41"/>
      <c r="J79" s="41"/>
      <c r="K79" s="41"/>
      <c r="L79" s="50"/>
      <c r="M79" s="41"/>
      <c r="N79" s="41"/>
      <c r="O79" s="41"/>
      <c r="P79" s="41"/>
      <c r="Q79" s="41"/>
      <c r="R79" s="41"/>
      <c r="S79" s="41"/>
      <c r="T79" s="41"/>
      <c r="U79" s="41"/>
      <c r="V79" s="41"/>
      <c r="W79" s="41"/>
      <c r="X79" s="41"/>
      <c r="Y79" s="41"/>
      <c r="Z79" s="41"/>
    </row>
    <row r="80" spans="1:26" ht="12.75" customHeight="1">
      <c r="A80" s="51"/>
      <c r="B80" s="41"/>
      <c r="C80" s="41"/>
      <c r="D80" s="41"/>
      <c r="E80" s="41"/>
      <c r="F80" s="41"/>
      <c r="G80" s="41"/>
      <c r="H80" s="41"/>
      <c r="I80" s="41"/>
      <c r="J80" s="41"/>
      <c r="K80" s="41"/>
      <c r="L80" s="50"/>
      <c r="M80" s="41"/>
      <c r="N80" s="41"/>
      <c r="O80" s="41"/>
      <c r="P80" s="41"/>
      <c r="Q80" s="41"/>
      <c r="R80" s="41"/>
      <c r="S80" s="41"/>
      <c r="T80" s="41"/>
      <c r="U80" s="41"/>
      <c r="V80" s="41"/>
      <c r="W80" s="41"/>
      <c r="X80" s="41"/>
      <c r="Y80" s="41"/>
      <c r="Z80" s="41"/>
    </row>
    <row r="81" spans="1:26" ht="12.75" customHeight="1">
      <c r="A81" s="51"/>
      <c r="B81" s="41"/>
      <c r="C81" s="41"/>
      <c r="D81" s="41"/>
      <c r="E81" s="41"/>
      <c r="F81" s="41"/>
      <c r="G81" s="41"/>
      <c r="H81" s="41"/>
      <c r="I81" s="41"/>
      <c r="J81" s="41"/>
      <c r="K81" s="41"/>
      <c r="L81" s="50"/>
      <c r="M81" s="41"/>
      <c r="N81" s="41"/>
      <c r="O81" s="41"/>
      <c r="P81" s="41"/>
      <c r="Q81" s="41"/>
      <c r="R81" s="41"/>
      <c r="S81" s="41"/>
      <c r="T81" s="41"/>
      <c r="U81" s="41"/>
      <c r="V81" s="41"/>
      <c r="W81" s="41"/>
      <c r="X81" s="41"/>
      <c r="Y81" s="41"/>
      <c r="Z81" s="41"/>
    </row>
    <row r="82" spans="1:26" ht="12.75" customHeight="1">
      <c r="A82" s="51"/>
      <c r="B82" s="41"/>
      <c r="C82" s="41"/>
      <c r="D82" s="41"/>
      <c r="E82" s="41"/>
      <c r="F82" s="41"/>
      <c r="G82" s="41"/>
      <c r="H82" s="41"/>
      <c r="I82" s="41"/>
      <c r="J82" s="41"/>
      <c r="K82" s="41"/>
      <c r="L82" s="50"/>
      <c r="M82" s="41"/>
      <c r="N82" s="41"/>
      <c r="O82" s="41"/>
      <c r="P82" s="41"/>
      <c r="Q82" s="41"/>
      <c r="R82" s="41"/>
      <c r="S82" s="41"/>
      <c r="T82" s="41"/>
      <c r="U82" s="41"/>
      <c r="V82" s="41"/>
      <c r="W82" s="41"/>
      <c r="X82" s="41"/>
      <c r="Y82" s="41"/>
      <c r="Z82" s="41"/>
    </row>
    <row r="83" spans="1:26" ht="12.75" customHeight="1">
      <c r="A83" s="51"/>
      <c r="B83" s="41"/>
      <c r="C83" s="41"/>
      <c r="D83" s="41"/>
      <c r="E83" s="41"/>
      <c r="F83" s="41"/>
      <c r="G83" s="41"/>
      <c r="H83" s="41"/>
      <c r="I83" s="41"/>
      <c r="J83" s="41"/>
      <c r="K83" s="41"/>
      <c r="L83" s="50"/>
      <c r="M83" s="41"/>
      <c r="N83" s="41"/>
      <c r="O83" s="41"/>
      <c r="P83" s="41"/>
      <c r="Q83" s="41"/>
      <c r="R83" s="41"/>
      <c r="S83" s="41"/>
      <c r="T83" s="41"/>
      <c r="U83" s="41"/>
      <c r="V83" s="41"/>
      <c r="W83" s="41"/>
      <c r="X83" s="41"/>
      <c r="Y83" s="41"/>
      <c r="Z83" s="41"/>
    </row>
    <row r="84" spans="1:26" ht="12.75" customHeight="1">
      <c r="A84" s="51"/>
      <c r="B84" s="41"/>
      <c r="C84" s="41"/>
      <c r="D84" s="41"/>
      <c r="E84" s="41"/>
      <c r="F84" s="41"/>
      <c r="G84" s="41"/>
      <c r="H84" s="41"/>
      <c r="I84" s="41"/>
      <c r="J84" s="41"/>
      <c r="K84" s="41"/>
      <c r="L84" s="50"/>
      <c r="M84" s="41"/>
      <c r="N84" s="41"/>
      <c r="O84" s="41"/>
      <c r="P84" s="41"/>
      <c r="Q84" s="41"/>
      <c r="R84" s="41"/>
      <c r="S84" s="41"/>
      <c r="T84" s="41"/>
      <c r="U84" s="41"/>
      <c r="V84" s="41"/>
      <c r="W84" s="41"/>
      <c r="X84" s="41"/>
      <c r="Y84" s="41"/>
      <c r="Z84" s="41"/>
    </row>
    <row r="85" spans="1:26" ht="12.75" customHeight="1">
      <c r="A85" s="51"/>
      <c r="B85" s="41"/>
      <c r="C85" s="41"/>
      <c r="D85" s="41"/>
      <c r="E85" s="41"/>
      <c r="F85" s="41"/>
      <c r="G85" s="41"/>
      <c r="H85" s="41"/>
      <c r="I85" s="41"/>
      <c r="J85" s="41"/>
      <c r="K85" s="41"/>
      <c r="L85" s="50"/>
      <c r="M85" s="41"/>
      <c r="N85" s="41"/>
      <c r="O85" s="41"/>
      <c r="P85" s="41"/>
      <c r="Q85" s="41"/>
      <c r="R85" s="41"/>
      <c r="S85" s="41"/>
      <c r="T85" s="41"/>
      <c r="U85" s="41"/>
      <c r="V85" s="41"/>
      <c r="W85" s="41"/>
      <c r="X85" s="41"/>
      <c r="Y85" s="41"/>
      <c r="Z85" s="41"/>
    </row>
    <row r="86" spans="1:26" ht="12.75" customHeight="1">
      <c r="A86" s="51"/>
      <c r="B86" s="41"/>
      <c r="C86" s="41"/>
      <c r="D86" s="41"/>
      <c r="E86" s="41"/>
      <c r="F86" s="41"/>
      <c r="G86" s="41"/>
      <c r="H86" s="41"/>
      <c r="I86" s="41"/>
      <c r="J86" s="41"/>
      <c r="K86" s="41"/>
      <c r="L86" s="50"/>
      <c r="M86" s="41"/>
      <c r="N86" s="41"/>
      <c r="O86" s="41"/>
      <c r="P86" s="41"/>
      <c r="Q86" s="41"/>
      <c r="R86" s="41"/>
      <c r="S86" s="41"/>
      <c r="T86" s="41"/>
      <c r="U86" s="41"/>
      <c r="V86" s="41"/>
      <c r="W86" s="41"/>
      <c r="X86" s="41"/>
      <c r="Y86" s="41"/>
      <c r="Z86" s="41"/>
    </row>
    <row r="87" spans="1:26" ht="12.75" customHeight="1">
      <c r="A87" s="51"/>
      <c r="B87" s="41"/>
      <c r="C87" s="41"/>
      <c r="D87" s="41"/>
      <c r="E87" s="41"/>
      <c r="F87" s="41"/>
      <c r="G87" s="41"/>
      <c r="H87" s="41"/>
      <c r="I87" s="41"/>
      <c r="J87" s="41"/>
      <c r="K87" s="41"/>
      <c r="L87" s="50"/>
      <c r="M87" s="41"/>
      <c r="N87" s="41"/>
      <c r="O87" s="41"/>
      <c r="P87" s="41"/>
      <c r="Q87" s="41"/>
      <c r="R87" s="41"/>
      <c r="S87" s="41"/>
      <c r="T87" s="41"/>
      <c r="U87" s="41"/>
      <c r="V87" s="41"/>
      <c r="W87" s="41"/>
      <c r="X87" s="41"/>
      <c r="Y87" s="41"/>
      <c r="Z87" s="41"/>
    </row>
    <row r="88" spans="1:26" ht="12.75" customHeight="1">
      <c r="A88" s="51"/>
      <c r="B88" s="41"/>
      <c r="C88" s="41"/>
      <c r="D88" s="41"/>
      <c r="E88" s="41"/>
      <c r="F88" s="41"/>
      <c r="G88" s="41"/>
      <c r="H88" s="41"/>
      <c r="I88" s="41"/>
      <c r="J88" s="41"/>
      <c r="K88" s="41"/>
      <c r="L88" s="50"/>
      <c r="M88" s="41"/>
      <c r="N88" s="41"/>
      <c r="O88" s="41"/>
      <c r="P88" s="41"/>
      <c r="Q88" s="41"/>
      <c r="R88" s="41"/>
      <c r="S88" s="41"/>
      <c r="T88" s="41"/>
      <c r="U88" s="41"/>
      <c r="V88" s="41"/>
      <c r="W88" s="41"/>
      <c r="X88" s="41"/>
      <c r="Y88" s="41"/>
      <c r="Z88" s="41"/>
    </row>
    <row r="89" spans="1:26" ht="12.75" customHeight="1">
      <c r="A89" s="51"/>
      <c r="B89" s="41"/>
      <c r="C89" s="41"/>
      <c r="D89" s="41"/>
      <c r="E89" s="41"/>
      <c r="F89" s="41"/>
      <c r="G89" s="41"/>
      <c r="H89" s="41"/>
      <c r="I89" s="41"/>
      <c r="J89" s="41"/>
      <c r="K89" s="41"/>
      <c r="L89" s="50"/>
      <c r="M89" s="41"/>
      <c r="N89" s="41"/>
      <c r="O89" s="41"/>
      <c r="P89" s="41"/>
      <c r="Q89" s="41"/>
      <c r="R89" s="41"/>
      <c r="S89" s="41"/>
      <c r="T89" s="41"/>
      <c r="U89" s="41"/>
      <c r="V89" s="41"/>
      <c r="W89" s="41"/>
      <c r="X89" s="41"/>
      <c r="Y89" s="41"/>
      <c r="Z89" s="41"/>
    </row>
    <row r="90" spans="1:26" ht="12.75" customHeight="1">
      <c r="A90" s="51"/>
      <c r="B90" s="41"/>
      <c r="C90" s="41"/>
      <c r="D90" s="41"/>
      <c r="E90" s="41"/>
      <c r="F90" s="41"/>
      <c r="G90" s="41"/>
      <c r="H90" s="41"/>
      <c r="I90" s="41"/>
      <c r="J90" s="41"/>
      <c r="K90" s="41"/>
      <c r="L90" s="50"/>
      <c r="M90" s="41"/>
      <c r="N90" s="41"/>
      <c r="O90" s="41"/>
      <c r="P90" s="41"/>
      <c r="Q90" s="41"/>
      <c r="R90" s="41"/>
      <c r="S90" s="41"/>
      <c r="T90" s="41"/>
      <c r="U90" s="41"/>
      <c r="V90" s="41"/>
      <c r="W90" s="41"/>
      <c r="X90" s="41"/>
      <c r="Y90" s="41"/>
      <c r="Z90" s="41"/>
    </row>
    <row r="91" spans="1:26" ht="12.75" customHeight="1">
      <c r="A91" s="51"/>
      <c r="B91" s="41"/>
      <c r="C91" s="41"/>
      <c r="D91" s="41"/>
      <c r="E91" s="41"/>
      <c r="F91" s="41"/>
      <c r="G91" s="41"/>
      <c r="H91" s="41"/>
      <c r="I91" s="41"/>
      <c r="J91" s="41"/>
      <c r="K91" s="41"/>
      <c r="L91" s="50"/>
      <c r="M91" s="41"/>
      <c r="N91" s="41"/>
      <c r="O91" s="41"/>
      <c r="P91" s="41"/>
      <c r="Q91" s="41"/>
      <c r="R91" s="41"/>
      <c r="S91" s="41"/>
      <c r="T91" s="41"/>
      <c r="U91" s="41"/>
      <c r="V91" s="41"/>
      <c r="W91" s="41"/>
      <c r="X91" s="41"/>
      <c r="Y91" s="41"/>
      <c r="Z91" s="41"/>
    </row>
    <row r="92" spans="1:26" ht="12.75" customHeight="1">
      <c r="A92" s="51"/>
      <c r="B92" s="41"/>
      <c r="C92" s="41"/>
      <c r="D92" s="41"/>
      <c r="E92" s="41"/>
      <c r="F92" s="41"/>
      <c r="G92" s="41"/>
      <c r="H92" s="41"/>
      <c r="I92" s="41"/>
      <c r="J92" s="41"/>
      <c r="K92" s="41"/>
      <c r="L92" s="50"/>
      <c r="M92" s="41"/>
      <c r="N92" s="41"/>
      <c r="O92" s="41"/>
      <c r="P92" s="41"/>
      <c r="Q92" s="41"/>
      <c r="R92" s="41"/>
      <c r="S92" s="41"/>
      <c r="T92" s="41"/>
      <c r="U92" s="41"/>
      <c r="V92" s="41"/>
      <c r="W92" s="41"/>
      <c r="X92" s="41"/>
      <c r="Y92" s="41"/>
      <c r="Z92" s="41"/>
    </row>
    <row r="93" spans="1:26" ht="12.75" customHeight="1">
      <c r="A93" s="51"/>
      <c r="B93" s="41"/>
      <c r="C93" s="41"/>
      <c r="D93" s="41"/>
      <c r="E93" s="41"/>
      <c r="F93" s="41"/>
      <c r="G93" s="41"/>
      <c r="H93" s="41"/>
      <c r="I93" s="41"/>
      <c r="J93" s="41"/>
      <c r="K93" s="41"/>
      <c r="L93" s="50"/>
      <c r="M93" s="41"/>
      <c r="N93" s="41"/>
      <c r="O93" s="41"/>
      <c r="P93" s="41"/>
      <c r="Q93" s="41"/>
      <c r="R93" s="41"/>
      <c r="S93" s="41"/>
      <c r="T93" s="41"/>
      <c r="U93" s="41"/>
      <c r="V93" s="41"/>
      <c r="W93" s="41"/>
      <c r="X93" s="41"/>
      <c r="Y93" s="41"/>
      <c r="Z93" s="41"/>
    </row>
    <row r="94" spans="1:26" ht="12.75" customHeight="1">
      <c r="A94" s="51"/>
      <c r="B94" s="41"/>
      <c r="C94" s="41"/>
      <c r="D94" s="41"/>
      <c r="E94" s="41"/>
      <c r="F94" s="41"/>
      <c r="G94" s="41"/>
      <c r="H94" s="41"/>
      <c r="I94" s="41"/>
      <c r="J94" s="41"/>
      <c r="K94" s="41"/>
      <c r="L94" s="50"/>
      <c r="M94" s="41"/>
      <c r="N94" s="41"/>
      <c r="O94" s="41"/>
      <c r="P94" s="41"/>
      <c r="Q94" s="41"/>
      <c r="R94" s="41"/>
      <c r="S94" s="41"/>
      <c r="T94" s="41"/>
      <c r="U94" s="41"/>
      <c r="V94" s="41"/>
      <c r="W94" s="41"/>
      <c r="X94" s="41"/>
      <c r="Y94" s="41"/>
      <c r="Z94" s="41"/>
    </row>
    <row r="95" spans="1:26" ht="12.75" customHeight="1">
      <c r="A95" s="51"/>
      <c r="B95" s="41"/>
      <c r="C95" s="41"/>
      <c r="D95" s="41"/>
      <c r="E95" s="41"/>
      <c r="F95" s="41"/>
      <c r="G95" s="41"/>
      <c r="H95" s="41"/>
      <c r="I95" s="41"/>
      <c r="J95" s="41"/>
      <c r="K95" s="41"/>
      <c r="L95" s="50"/>
      <c r="M95" s="41"/>
      <c r="N95" s="41"/>
      <c r="O95" s="41"/>
      <c r="P95" s="41"/>
      <c r="Q95" s="41"/>
      <c r="R95" s="41"/>
      <c r="S95" s="41"/>
      <c r="T95" s="41"/>
      <c r="U95" s="41"/>
      <c r="V95" s="41"/>
      <c r="W95" s="41"/>
      <c r="X95" s="41"/>
      <c r="Y95" s="41"/>
      <c r="Z95" s="41"/>
    </row>
    <row r="96" spans="1:26" ht="12.75" customHeight="1">
      <c r="A96" s="51"/>
      <c r="B96" s="41"/>
      <c r="C96" s="41"/>
      <c r="D96" s="41"/>
      <c r="E96" s="41"/>
      <c r="F96" s="41"/>
      <c r="G96" s="41"/>
      <c r="H96" s="41"/>
      <c r="I96" s="41"/>
      <c r="J96" s="41"/>
      <c r="K96" s="41"/>
      <c r="L96" s="50"/>
      <c r="M96" s="41"/>
      <c r="N96" s="41"/>
      <c r="O96" s="41"/>
      <c r="P96" s="41"/>
      <c r="Q96" s="41"/>
      <c r="R96" s="41"/>
      <c r="S96" s="41"/>
      <c r="T96" s="41"/>
      <c r="U96" s="41"/>
      <c r="V96" s="41"/>
      <c r="W96" s="41"/>
      <c r="X96" s="41"/>
      <c r="Y96" s="41"/>
      <c r="Z96" s="41"/>
    </row>
    <row r="97" spans="1:26" ht="12.75" customHeight="1">
      <c r="A97" s="51"/>
      <c r="B97" s="41"/>
      <c r="C97" s="41"/>
      <c r="D97" s="41"/>
      <c r="E97" s="41"/>
      <c r="F97" s="41"/>
      <c r="G97" s="41"/>
      <c r="H97" s="41"/>
      <c r="I97" s="41"/>
      <c r="J97" s="41"/>
      <c r="K97" s="41"/>
      <c r="L97" s="50"/>
      <c r="M97" s="41"/>
      <c r="N97" s="41"/>
      <c r="O97" s="41"/>
      <c r="P97" s="41"/>
      <c r="Q97" s="41"/>
      <c r="R97" s="41"/>
      <c r="S97" s="41"/>
      <c r="T97" s="41"/>
      <c r="U97" s="41"/>
      <c r="V97" s="41"/>
      <c r="W97" s="41"/>
      <c r="X97" s="41"/>
      <c r="Y97" s="41"/>
      <c r="Z97" s="41"/>
    </row>
    <row r="98" spans="1:26" ht="12.75" customHeight="1">
      <c r="A98" s="51"/>
      <c r="B98" s="41"/>
      <c r="C98" s="41"/>
      <c r="D98" s="41"/>
      <c r="E98" s="41"/>
      <c r="F98" s="41"/>
      <c r="G98" s="41"/>
      <c r="H98" s="41"/>
      <c r="I98" s="41"/>
      <c r="J98" s="41"/>
      <c r="K98" s="41"/>
      <c r="L98" s="50"/>
      <c r="M98" s="41"/>
      <c r="N98" s="41"/>
      <c r="O98" s="41"/>
      <c r="P98" s="41"/>
      <c r="Q98" s="41"/>
      <c r="R98" s="41"/>
      <c r="S98" s="41"/>
      <c r="T98" s="41"/>
      <c r="U98" s="41"/>
      <c r="V98" s="41"/>
      <c r="W98" s="41"/>
      <c r="X98" s="41"/>
      <c r="Y98" s="41"/>
      <c r="Z98" s="41"/>
    </row>
    <row r="99" spans="1:26" ht="12.75" customHeight="1">
      <c r="A99" s="51"/>
      <c r="B99" s="41"/>
      <c r="C99" s="41"/>
      <c r="D99" s="41"/>
      <c r="E99" s="41"/>
      <c r="F99" s="41"/>
      <c r="G99" s="41"/>
      <c r="H99" s="41"/>
      <c r="I99" s="41"/>
      <c r="J99" s="41"/>
      <c r="K99" s="41"/>
      <c r="L99" s="50"/>
      <c r="M99" s="41"/>
      <c r="N99" s="41"/>
      <c r="O99" s="41"/>
      <c r="P99" s="41"/>
      <c r="Q99" s="41"/>
      <c r="R99" s="41"/>
      <c r="S99" s="41"/>
      <c r="T99" s="41"/>
      <c r="U99" s="41"/>
      <c r="V99" s="41"/>
      <c r="W99" s="41"/>
      <c r="X99" s="41"/>
      <c r="Y99" s="41"/>
      <c r="Z99" s="41"/>
    </row>
    <row r="100" spans="1:26" ht="12.75" customHeight="1">
      <c r="A100" s="51"/>
      <c r="B100" s="41"/>
      <c r="C100" s="41"/>
      <c r="D100" s="41"/>
      <c r="E100" s="41"/>
      <c r="F100" s="41"/>
      <c r="G100" s="41"/>
      <c r="H100" s="41"/>
      <c r="I100" s="41"/>
      <c r="J100" s="41"/>
      <c r="K100" s="41"/>
      <c r="L100" s="50"/>
      <c r="M100" s="41"/>
      <c r="N100" s="41"/>
      <c r="O100" s="41"/>
      <c r="P100" s="41"/>
      <c r="Q100" s="41"/>
      <c r="R100" s="41"/>
      <c r="S100" s="41"/>
      <c r="T100" s="41"/>
      <c r="U100" s="41"/>
      <c r="V100" s="41"/>
      <c r="W100" s="41"/>
      <c r="X100" s="41"/>
      <c r="Y100" s="41"/>
      <c r="Z100" s="41"/>
    </row>
    <row r="101" spans="1:26" ht="12.75" customHeight="1">
      <c r="A101" s="51"/>
      <c r="B101" s="41"/>
      <c r="C101" s="41"/>
      <c r="D101" s="41"/>
      <c r="E101" s="41"/>
      <c r="F101" s="41"/>
      <c r="G101" s="41"/>
      <c r="H101" s="41"/>
      <c r="I101" s="41"/>
      <c r="J101" s="41"/>
      <c r="K101" s="41"/>
      <c r="L101" s="50"/>
      <c r="M101" s="41"/>
      <c r="N101" s="41"/>
      <c r="O101" s="41"/>
      <c r="P101" s="41"/>
      <c r="Q101" s="41"/>
      <c r="R101" s="41"/>
      <c r="S101" s="41"/>
      <c r="T101" s="41"/>
      <c r="U101" s="41"/>
      <c r="V101" s="41"/>
      <c r="W101" s="41"/>
      <c r="X101" s="41"/>
      <c r="Y101" s="41"/>
      <c r="Z101" s="41"/>
    </row>
    <row r="102" spans="1:26" ht="12.75" customHeight="1">
      <c r="A102" s="51"/>
      <c r="B102" s="41"/>
      <c r="C102" s="41"/>
      <c r="D102" s="41"/>
      <c r="E102" s="41"/>
      <c r="F102" s="41"/>
      <c r="G102" s="41"/>
      <c r="H102" s="41"/>
      <c r="I102" s="41"/>
      <c r="J102" s="41"/>
      <c r="K102" s="41"/>
      <c r="L102" s="50"/>
      <c r="M102" s="41"/>
      <c r="N102" s="41"/>
      <c r="O102" s="41"/>
      <c r="P102" s="41"/>
      <c r="Q102" s="41"/>
      <c r="R102" s="41"/>
      <c r="S102" s="41"/>
      <c r="T102" s="41"/>
      <c r="U102" s="41"/>
      <c r="V102" s="41"/>
      <c r="W102" s="41"/>
      <c r="X102" s="41"/>
      <c r="Y102" s="41"/>
      <c r="Z102" s="41"/>
    </row>
    <row r="103" spans="1:26" ht="12.75" customHeight="1">
      <c r="A103" s="51"/>
      <c r="B103" s="41"/>
      <c r="C103" s="41"/>
      <c r="D103" s="41"/>
      <c r="E103" s="41"/>
      <c r="F103" s="41"/>
      <c r="G103" s="41"/>
      <c r="H103" s="41"/>
      <c r="I103" s="41"/>
      <c r="J103" s="41"/>
      <c r="K103" s="41"/>
      <c r="L103" s="50"/>
      <c r="M103" s="41"/>
      <c r="N103" s="41"/>
      <c r="O103" s="41"/>
      <c r="P103" s="41"/>
      <c r="Q103" s="41"/>
      <c r="R103" s="41"/>
      <c r="S103" s="41"/>
      <c r="T103" s="41"/>
      <c r="U103" s="41"/>
      <c r="V103" s="41"/>
      <c r="W103" s="41"/>
      <c r="X103" s="41"/>
      <c r="Y103" s="41"/>
      <c r="Z103" s="41"/>
    </row>
    <row r="104" spans="1:26" ht="12.75" customHeight="1">
      <c r="A104" s="51"/>
      <c r="B104" s="41"/>
      <c r="C104" s="41"/>
      <c r="D104" s="41"/>
      <c r="E104" s="41"/>
      <c r="F104" s="41"/>
      <c r="G104" s="41"/>
      <c r="H104" s="41"/>
      <c r="I104" s="41"/>
      <c r="J104" s="41"/>
      <c r="K104" s="41"/>
      <c r="L104" s="50"/>
      <c r="M104" s="41"/>
      <c r="N104" s="41"/>
      <c r="O104" s="41"/>
      <c r="P104" s="41"/>
      <c r="Q104" s="41"/>
      <c r="R104" s="41"/>
      <c r="S104" s="41"/>
      <c r="T104" s="41"/>
      <c r="U104" s="41"/>
      <c r="V104" s="41"/>
      <c r="W104" s="41"/>
      <c r="X104" s="41"/>
      <c r="Y104" s="41"/>
      <c r="Z104" s="41"/>
    </row>
    <row r="105" spans="1:26" ht="12.75" customHeight="1">
      <c r="A105" s="51"/>
      <c r="B105" s="41"/>
      <c r="C105" s="41"/>
      <c r="D105" s="41"/>
      <c r="E105" s="41"/>
      <c r="F105" s="41"/>
      <c r="G105" s="41"/>
      <c r="H105" s="41"/>
      <c r="I105" s="41"/>
      <c r="J105" s="41"/>
      <c r="K105" s="41"/>
      <c r="L105" s="50"/>
      <c r="M105" s="41"/>
      <c r="N105" s="41"/>
      <c r="O105" s="41"/>
      <c r="P105" s="41"/>
      <c r="Q105" s="41"/>
      <c r="R105" s="41"/>
      <c r="S105" s="41"/>
      <c r="T105" s="41"/>
      <c r="U105" s="41"/>
      <c r="V105" s="41"/>
      <c r="W105" s="41"/>
      <c r="X105" s="41"/>
      <c r="Y105" s="41"/>
      <c r="Z105" s="41"/>
    </row>
    <row r="106" spans="1:26" ht="12.75" customHeight="1">
      <c r="A106" s="51"/>
      <c r="B106" s="41"/>
      <c r="C106" s="41"/>
      <c r="D106" s="41"/>
      <c r="E106" s="41"/>
      <c r="F106" s="41"/>
      <c r="G106" s="41"/>
      <c r="H106" s="41"/>
      <c r="I106" s="41"/>
      <c r="J106" s="41"/>
      <c r="K106" s="41"/>
      <c r="L106" s="50"/>
      <c r="M106" s="41"/>
      <c r="N106" s="41"/>
      <c r="O106" s="41"/>
      <c r="P106" s="41"/>
      <c r="Q106" s="41"/>
      <c r="R106" s="41"/>
      <c r="S106" s="41"/>
      <c r="T106" s="41"/>
      <c r="U106" s="41"/>
      <c r="V106" s="41"/>
      <c r="W106" s="41"/>
      <c r="X106" s="41"/>
      <c r="Y106" s="41"/>
      <c r="Z106" s="41"/>
    </row>
    <row r="107" spans="1:26" ht="12.75" customHeight="1">
      <c r="A107" s="51"/>
      <c r="B107" s="41"/>
      <c r="C107" s="41"/>
      <c r="D107" s="41"/>
      <c r="E107" s="41"/>
      <c r="F107" s="41"/>
      <c r="G107" s="41"/>
      <c r="H107" s="41"/>
      <c r="I107" s="41"/>
      <c r="J107" s="41"/>
      <c r="K107" s="41"/>
      <c r="L107" s="50"/>
      <c r="M107" s="41"/>
      <c r="N107" s="41"/>
      <c r="O107" s="41"/>
      <c r="P107" s="41"/>
      <c r="Q107" s="41"/>
      <c r="R107" s="41"/>
      <c r="S107" s="41"/>
      <c r="T107" s="41"/>
      <c r="U107" s="41"/>
      <c r="V107" s="41"/>
      <c r="W107" s="41"/>
      <c r="X107" s="41"/>
      <c r="Y107" s="41"/>
      <c r="Z107" s="41"/>
    </row>
    <row r="108" spans="1:26" ht="12.75" customHeight="1">
      <c r="A108" s="51"/>
      <c r="B108" s="41"/>
      <c r="C108" s="41"/>
      <c r="D108" s="41"/>
      <c r="E108" s="41"/>
      <c r="F108" s="41"/>
      <c r="G108" s="41"/>
      <c r="H108" s="41"/>
      <c r="I108" s="41"/>
      <c r="J108" s="41"/>
      <c r="K108" s="41"/>
      <c r="L108" s="50"/>
      <c r="M108" s="41"/>
      <c r="N108" s="41"/>
      <c r="O108" s="41"/>
      <c r="P108" s="41"/>
      <c r="Q108" s="41"/>
      <c r="R108" s="41"/>
      <c r="S108" s="41"/>
      <c r="T108" s="41"/>
      <c r="U108" s="41"/>
      <c r="V108" s="41"/>
      <c r="W108" s="41"/>
      <c r="X108" s="41"/>
      <c r="Y108" s="41"/>
      <c r="Z108" s="41"/>
    </row>
    <row r="109" spans="1:26" ht="12.75" customHeight="1">
      <c r="A109" s="51"/>
      <c r="B109" s="41"/>
      <c r="C109" s="41"/>
      <c r="D109" s="41"/>
      <c r="E109" s="41"/>
      <c r="F109" s="41"/>
      <c r="G109" s="41"/>
      <c r="H109" s="41"/>
      <c r="I109" s="41"/>
      <c r="J109" s="41"/>
      <c r="K109" s="41"/>
      <c r="L109" s="50"/>
      <c r="M109" s="41"/>
      <c r="N109" s="41"/>
      <c r="O109" s="41"/>
      <c r="P109" s="41"/>
      <c r="Q109" s="41"/>
      <c r="R109" s="41"/>
      <c r="S109" s="41"/>
      <c r="T109" s="41"/>
      <c r="U109" s="41"/>
      <c r="V109" s="41"/>
      <c r="W109" s="41"/>
      <c r="X109" s="41"/>
      <c r="Y109" s="41"/>
      <c r="Z109" s="41"/>
    </row>
    <row r="110" spans="1:26" ht="12.75" customHeight="1">
      <c r="A110" s="51"/>
      <c r="B110" s="41"/>
      <c r="C110" s="41"/>
      <c r="D110" s="41"/>
      <c r="E110" s="41"/>
      <c r="F110" s="41"/>
      <c r="G110" s="41"/>
      <c r="H110" s="41"/>
      <c r="I110" s="41"/>
      <c r="J110" s="41"/>
      <c r="K110" s="41"/>
      <c r="L110" s="50"/>
      <c r="M110" s="41"/>
      <c r="N110" s="41"/>
      <c r="O110" s="41"/>
      <c r="P110" s="41"/>
      <c r="Q110" s="41"/>
      <c r="R110" s="41"/>
      <c r="S110" s="41"/>
      <c r="T110" s="41"/>
      <c r="U110" s="41"/>
      <c r="V110" s="41"/>
      <c r="W110" s="41"/>
      <c r="X110" s="41"/>
      <c r="Y110" s="41"/>
      <c r="Z110" s="41"/>
    </row>
    <row r="111" spans="1:26" ht="12.75" customHeight="1">
      <c r="A111" s="51"/>
      <c r="B111" s="41"/>
      <c r="C111" s="41"/>
      <c r="D111" s="41"/>
      <c r="E111" s="41"/>
      <c r="F111" s="41"/>
      <c r="G111" s="41"/>
      <c r="H111" s="41"/>
      <c r="I111" s="41"/>
      <c r="J111" s="41"/>
      <c r="K111" s="41"/>
      <c r="L111" s="50"/>
      <c r="M111" s="41"/>
      <c r="N111" s="41"/>
      <c r="O111" s="41"/>
      <c r="P111" s="41"/>
      <c r="Q111" s="41"/>
      <c r="R111" s="41"/>
      <c r="S111" s="41"/>
      <c r="T111" s="41"/>
      <c r="U111" s="41"/>
      <c r="V111" s="41"/>
      <c r="W111" s="41"/>
      <c r="X111" s="41"/>
      <c r="Y111" s="41"/>
      <c r="Z111" s="41"/>
    </row>
    <row r="112" spans="1:26" ht="12.75" customHeight="1">
      <c r="A112" s="51"/>
      <c r="B112" s="41"/>
      <c r="C112" s="41"/>
      <c r="D112" s="41"/>
      <c r="E112" s="41"/>
      <c r="F112" s="41"/>
      <c r="G112" s="41"/>
      <c r="H112" s="41"/>
      <c r="I112" s="41"/>
      <c r="J112" s="41"/>
      <c r="K112" s="41"/>
      <c r="L112" s="50"/>
      <c r="M112" s="41"/>
      <c r="N112" s="41"/>
      <c r="O112" s="41"/>
      <c r="P112" s="41"/>
      <c r="Q112" s="41"/>
      <c r="R112" s="41"/>
      <c r="S112" s="41"/>
      <c r="T112" s="41"/>
      <c r="U112" s="41"/>
      <c r="V112" s="41"/>
      <c r="W112" s="41"/>
      <c r="X112" s="41"/>
      <c r="Y112" s="41"/>
      <c r="Z112" s="41"/>
    </row>
    <row r="113" spans="1:26" ht="12.75" customHeight="1">
      <c r="A113" s="51"/>
      <c r="B113" s="41"/>
      <c r="C113" s="41"/>
      <c r="D113" s="41"/>
      <c r="E113" s="41"/>
      <c r="F113" s="41"/>
      <c r="G113" s="41"/>
      <c r="H113" s="41"/>
      <c r="I113" s="41"/>
      <c r="J113" s="41"/>
      <c r="K113" s="41"/>
      <c r="L113" s="50"/>
      <c r="M113" s="41"/>
      <c r="N113" s="41"/>
      <c r="O113" s="41"/>
      <c r="P113" s="41"/>
      <c r="Q113" s="41"/>
      <c r="R113" s="41"/>
      <c r="S113" s="41"/>
      <c r="T113" s="41"/>
      <c r="U113" s="41"/>
      <c r="V113" s="41"/>
      <c r="W113" s="41"/>
      <c r="X113" s="41"/>
      <c r="Y113" s="41"/>
      <c r="Z113" s="41"/>
    </row>
    <row r="114" spans="1:26" ht="12.75" customHeight="1">
      <c r="A114" s="51"/>
      <c r="B114" s="41"/>
      <c r="C114" s="41"/>
      <c r="D114" s="41"/>
      <c r="E114" s="41"/>
      <c r="F114" s="41"/>
      <c r="G114" s="41"/>
      <c r="H114" s="41"/>
      <c r="I114" s="41"/>
      <c r="J114" s="41"/>
      <c r="K114" s="41"/>
      <c r="L114" s="50"/>
      <c r="M114" s="41"/>
      <c r="N114" s="41"/>
      <c r="O114" s="41"/>
      <c r="P114" s="41"/>
      <c r="Q114" s="41"/>
      <c r="R114" s="41"/>
      <c r="S114" s="41"/>
      <c r="T114" s="41"/>
      <c r="U114" s="41"/>
      <c r="V114" s="41"/>
      <c r="W114" s="41"/>
      <c r="X114" s="41"/>
      <c r="Y114" s="41"/>
      <c r="Z114" s="41"/>
    </row>
    <row r="115" spans="1:26" ht="12.75" customHeight="1">
      <c r="A115" s="51"/>
      <c r="B115" s="41"/>
      <c r="C115" s="41"/>
      <c r="D115" s="41"/>
      <c r="E115" s="41"/>
      <c r="F115" s="41"/>
      <c r="G115" s="41"/>
      <c r="H115" s="41"/>
      <c r="I115" s="41"/>
      <c r="J115" s="41"/>
      <c r="K115" s="41"/>
      <c r="L115" s="50"/>
      <c r="M115" s="41"/>
      <c r="N115" s="41"/>
      <c r="O115" s="41"/>
      <c r="P115" s="41"/>
      <c r="Q115" s="41"/>
      <c r="R115" s="41"/>
      <c r="S115" s="41"/>
      <c r="T115" s="41"/>
      <c r="U115" s="41"/>
      <c r="V115" s="41"/>
      <c r="W115" s="41"/>
      <c r="X115" s="41"/>
      <c r="Y115" s="41"/>
      <c r="Z115" s="41"/>
    </row>
    <row r="116" spans="1:26" ht="12.75" customHeight="1">
      <c r="A116" s="51"/>
      <c r="B116" s="41"/>
      <c r="C116" s="41"/>
      <c r="D116" s="41"/>
      <c r="E116" s="41"/>
      <c r="F116" s="41"/>
      <c r="G116" s="41"/>
      <c r="H116" s="41"/>
      <c r="I116" s="41"/>
      <c r="J116" s="41"/>
      <c r="K116" s="41"/>
      <c r="L116" s="50"/>
      <c r="M116" s="41"/>
      <c r="N116" s="41"/>
      <c r="O116" s="41"/>
      <c r="P116" s="41"/>
      <c r="Q116" s="41"/>
      <c r="R116" s="41"/>
      <c r="S116" s="41"/>
      <c r="T116" s="41"/>
      <c r="U116" s="41"/>
      <c r="V116" s="41"/>
      <c r="W116" s="41"/>
      <c r="X116" s="41"/>
      <c r="Y116" s="41"/>
      <c r="Z116" s="41"/>
    </row>
    <row r="117" spans="1:26" ht="12.75" customHeight="1">
      <c r="A117" s="51"/>
      <c r="B117" s="41"/>
      <c r="C117" s="41"/>
      <c r="D117" s="41"/>
      <c r="E117" s="41"/>
      <c r="F117" s="41"/>
      <c r="G117" s="41"/>
      <c r="H117" s="41"/>
      <c r="I117" s="41"/>
      <c r="J117" s="41"/>
      <c r="K117" s="41"/>
      <c r="L117" s="50"/>
      <c r="M117" s="41"/>
      <c r="N117" s="41"/>
      <c r="O117" s="41"/>
      <c r="P117" s="41"/>
      <c r="Q117" s="41"/>
      <c r="R117" s="41"/>
      <c r="S117" s="41"/>
      <c r="T117" s="41"/>
      <c r="U117" s="41"/>
      <c r="V117" s="41"/>
      <c r="W117" s="41"/>
      <c r="X117" s="41"/>
      <c r="Y117" s="41"/>
      <c r="Z117" s="41"/>
    </row>
    <row r="118" spans="1:26" ht="12.75" customHeight="1">
      <c r="A118" s="51"/>
      <c r="B118" s="41"/>
      <c r="C118" s="41"/>
      <c r="D118" s="41"/>
      <c r="E118" s="41"/>
      <c r="F118" s="41"/>
      <c r="G118" s="41"/>
      <c r="H118" s="41"/>
      <c r="I118" s="41"/>
      <c r="J118" s="41"/>
      <c r="K118" s="41"/>
      <c r="L118" s="50"/>
      <c r="M118" s="41"/>
      <c r="N118" s="41"/>
      <c r="O118" s="41"/>
      <c r="P118" s="41"/>
      <c r="Q118" s="41"/>
      <c r="R118" s="41"/>
      <c r="S118" s="41"/>
      <c r="T118" s="41"/>
      <c r="U118" s="41"/>
      <c r="V118" s="41"/>
      <c r="W118" s="41"/>
      <c r="X118" s="41"/>
      <c r="Y118" s="41"/>
      <c r="Z118" s="41"/>
    </row>
    <row r="119" spans="1:26" ht="12.75" customHeight="1">
      <c r="A119" s="51"/>
      <c r="B119" s="41"/>
      <c r="C119" s="41"/>
      <c r="D119" s="41"/>
      <c r="E119" s="41"/>
      <c r="F119" s="41"/>
      <c r="G119" s="41"/>
      <c r="H119" s="41"/>
      <c r="I119" s="41"/>
      <c r="J119" s="41"/>
      <c r="K119" s="41"/>
      <c r="L119" s="50"/>
      <c r="M119" s="41"/>
      <c r="N119" s="41"/>
      <c r="O119" s="41"/>
      <c r="P119" s="41"/>
      <c r="Q119" s="41"/>
      <c r="R119" s="41"/>
      <c r="S119" s="41"/>
      <c r="T119" s="41"/>
      <c r="U119" s="41"/>
      <c r="V119" s="41"/>
      <c r="W119" s="41"/>
      <c r="X119" s="41"/>
      <c r="Y119" s="41"/>
      <c r="Z119" s="41"/>
    </row>
    <row r="120" spans="1:26" ht="12.75" customHeight="1">
      <c r="A120" s="51"/>
      <c r="B120" s="41"/>
      <c r="C120" s="41"/>
      <c r="D120" s="41"/>
      <c r="E120" s="41"/>
      <c r="F120" s="41"/>
      <c r="G120" s="41"/>
      <c r="H120" s="41"/>
      <c r="I120" s="41"/>
      <c r="J120" s="41"/>
      <c r="K120" s="41"/>
      <c r="L120" s="50"/>
      <c r="M120" s="41"/>
      <c r="N120" s="41"/>
      <c r="O120" s="41"/>
      <c r="P120" s="41"/>
      <c r="Q120" s="41"/>
      <c r="R120" s="41"/>
      <c r="S120" s="41"/>
      <c r="T120" s="41"/>
      <c r="U120" s="41"/>
      <c r="V120" s="41"/>
      <c r="W120" s="41"/>
      <c r="X120" s="41"/>
      <c r="Y120" s="41"/>
      <c r="Z120" s="41"/>
    </row>
    <row r="121" spans="1:26" ht="12.75" customHeight="1">
      <c r="A121" s="51"/>
      <c r="B121" s="41"/>
      <c r="C121" s="41"/>
      <c r="D121" s="41"/>
      <c r="E121" s="41"/>
      <c r="F121" s="41"/>
      <c r="G121" s="41"/>
      <c r="H121" s="41"/>
      <c r="I121" s="41"/>
      <c r="J121" s="41"/>
      <c r="K121" s="41"/>
      <c r="L121" s="50"/>
      <c r="M121" s="41"/>
      <c r="N121" s="41"/>
      <c r="O121" s="41"/>
      <c r="P121" s="41"/>
      <c r="Q121" s="41"/>
      <c r="R121" s="41"/>
      <c r="S121" s="41"/>
      <c r="T121" s="41"/>
      <c r="U121" s="41"/>
      <c r="V121" s="41"/>
      <c r="W121" s="41"/>
      <c r="X121" s="41"/>
      <c r="Y121" s="41"/>
      <c r="Z121" s="41"/>
    </row>
    <row r="122" spans="1:26" ht="12.75" customHeight="1">
      <c r="A122" s="51"/>
      <c r="B122" s="41"/>
      <c r="C122" s="41"/>
      <c r="D122" s="41"/>
      <c r="E122" s="41"/>
      <c r="F122" s="41"/>
      <c r="G122" s="41"/>
      <c r="H122" s="41"/>
      <c r="I122" s="41"/>
      <c r="J122" s="41"/>
      <c r="K122" s="41"/>
      <c r="L122" s="50"/>
      <c r="M122" s="41"/>
      <c r="N122" s="41"/>
      <c r="O122" s="41"/>
      <c r="P122" s="41"/>
      <c r="Q122" s="41"/>
      <c r="R122" s="41"/>
      <c r="S122" s="41"/>
      <c r="T122" s="41"/>
      <c r="U122" s="41"/>
      <c r="V122" s="41"/>
      <c r="W122" s="41"/>
      <c r="X122" s="41"/>
      <c r="Y122" s="41"/>
      <c r="Z122" s="41"/>
    </row>
    <row r="123" spans="1:26" ht="12.75" customHeight="1">
      <c r="A123" s="51"/>
      <c r="B123" s="41"/>
      <c r="C123" s="41"/>
      <c r="D123" s="41"/>
      <c r="E123" s="41"/>
      <c r="F123" s="41"/>
      <c r="G123" s="41"/>
      <c r="H123" s="41"/>
      <c r="I123" s="41"/>
      <c r="J123" s="41"/>
      <c r="K123" s="41"/>
      <c r="L123" s="50"/>
      <c r="M123" s="41"/>
      <c r="N123" s="41"/>
      <c r="O123" s="41"/>
      <c r="P123" s="41"/>
      <c r="Q123" s="41"/>
      <c r="R123" s="41"/>
      <c r="S123" s="41"/>
      <c r="T123" s="41"/>
      <c r="U123" s="41"/>
      <c r="V123" s="41"/>
      <c r="W123" s="41"/>
      <c r="X123" s="41"/>
      <c r="Y123" s="41"/>
      <c r="Z123" s="41"/>
    </row>
    <row r="124" spans="1:26" ht="12.75" customHeight="1">
      <c r="A124" s="51"/>
      <c r="B124" s="41"/>
      <c r="C124" s="41"/>
      <c r="D124" s="41"/>
      <c r="E124" s="41"/>
      <c r="F124" s="41"/>
      <c r="G124" s="41"/>
      <c r="H124" s="41"/>
      <c r="I124" s="41"/>
      <c r="J124" s="41"/>
      <c r="K124" s="41"/>
      <c r="L124" s="50"/>
      <c r="M124" s="41"/>
      <c r="N124" s="41"/>
      <c r="O124" s="41"/>
      <c r="P124" s="41"/>
      <c r="Q124" s="41"/>
      <c r="R124" s="41"/>
      <c r="S124" s="41"/>
      <c r="T124" s="41"/>
      <c r="U124" s="41"/>
      <c r="V124" s="41"/>
      <c r="W124" s="41"/>
      <c r="X124" s="41"/>
      <c r="Y124" s="41"/>
      <c r="Z124" s="41"/>
    </row>
    <row r="125" spans="1:26" ht="12.75" customHeight="1">
      <c r="A125" s="51"/>
      <c r="B125" s="41"/>
      <c r="C125" s="41"/>
      <c r="D125" s="41"/>
      <c r="E125" s="41"/>
      <c r="F125" s="41"/>
      <c r="G125" s="41"/>
      <c r="H125" s="41"/>
      <c r="I125" s="41"/>
      <c r="J125" s="41"/>
      <c r="K125" s="41"/>
      <c r="L125" s="50"/>
      <c r="M125" s="41"/>
      <c r="N125" s="41"/>
      <c r="O125" s="41"/>
      <c r="P125" s="41"/>
      <c r="Q125" s="41"/>
      <c r="R125" s="41"/>
      <c r="S125" s="41"/>
      <c r="T125" s="41"/>
      <c r="U125" s="41"/>
      <c r="V125" s="41"/>
      <c r="W125" s="41"/>
      <c r="X125" s="41"/>
      <c r="Y125" s="41"/>
      <c r="Z125" s="41"/>
    </row>
    <row r="126" spans="1:26" ht="12.75" customHeight="1">
      <c r="A126" s="51"/>
      <c r="B126" s="41"/>
      <c r="C126" s="41"/>
      <c r="D126" s="41"/>
      <c r="E126" s="41"/>
      <c r="F126" s="41"/>
      <c r="G126" s="41"/>
      <c r="H126" s="41"/>
      <c r="I126" s="41"/>
      <c r="J126" s="41"/>
      <c r="K126" s="41"/>
      <c r="L126" s="50"/>
      <c r="M126" s="41"/>
      <c r="N126" s="41"/>
      <c r="O126" s="41"/>
      <c r="P126" s="41"/>
      <c r="Q126" s="41"/>
      <c r="R126" s="41"/>
      <c r="S126" s="41"/>
      <c r="T126" s="41"/>
      <c r="U126" s="41"/>
      <c r="V126" s="41"/>
      <c r="W126" s="41"/>
      <c r="X126" s="41"/>
      <c r="Y126" s="41"/>
      <c r="Z126" s="41"/>
    </row>
    <row r="127" spans="1:26" ht="12.75" customHeight="1">
      <c r="A127" s="51"/>
      <c r="B127" s="41"/>
      <c r="C127" s="41"/>
      <c r="D127" s="41"/>
      <c r="E127" s="41"/>
      <c r="F127" s="41"/>
      <c r="G127" s="41"/>
      <c r="H127" s="41"/>
      <c r="I127" s="41"/>
      <c r="J127" s="41"/>
      <c r="K127" s="41"/>
      <c r="L127" s="50"/>
      <c r="M127" s="41"/>
      <c r="N127" s="41"/>
      <c r="O127" s="41"/>
      <c r="P127" s="41"/>
      <c r="Q127" s="41"/>
      <c r="R127" s="41"/>
      <c r="S127" s="41"/>
      <c r="T127" s="41"/>
      <c r="U127" s="41"/>
      <c r="V127" s="41"/>
      <c r="W127" s="41"/>
      <c r="X127" s="41"/>
      <c r="Y127" s="41"/>
      <c r="Z127" s="41"/>
    </row>
    <row r="128" spans="1:26" ht="12.75" customHeight="1">
      <c r="A128" s="51"/>
      <c r="B128" s="41"/>
      <c r="C128" s="41"/>
      <c r="D128" s="41"/>
      <c r="E128" s="41"/>
      <c r="F128" s="41"/>
      <c r="G128" s="41"/>
      <c r="H128" s="41"/>
      <c r="I128" s="41"/>
      <c r="J128" s="41"/>
      <c r="K128" s="41"/>
      <c r="L128" s="50"/>
      <c r="M128" s="41"/>
      <c r="N128" s="41"/>
      <c r="O128" s="41"/>
      <c r="P128" s="41"/>
      <c r="Q128" s="41"/>
      <c r="R128" s="41"/>
      <c r="S128" s="41"/>
      <c r="T128" s="41"/>
      <c r="U128" s="41"/>
      <c r="V128" s="41"/>
      <c r="W128" s="41"/>
      <c r="X128" s="41"/>
      <c r="Y128" s="41"/>
      <c r="Z128" s="41"/>
    </row>
    <row r="129" spans="1:26" ht="12.75" customHeight="1">
      <c r="A129" s="51"/>
      <c r="B129" s="41"/>
      <c r="C129" s="41"/>
      <c r="D129" s="41"/>
      <c r="E129" s="41"/>
      <c r="F129" s="41"/>
      <c r="G129" s="41"/>
      <c r="H129" s="41"/>
      <c r="I129" s="41"/>
      <c r="J129" s="41"/>
      <c r="K129" s="41"/>
      <c r="L129" s="50"/>
      <c r="M129" s="41"/>
      <c r="N129" s="41"/>
      <c r="O129" s="41"/>
      <c r="P129" s="41"/>
      <c r="Q129" s="41"/>
      <c r="R129" s="41"/>
      <c r="S129" s="41"/>
      <c r="T129" s="41"/>
      <c r="U129" s="41"/>
      <c r="V129" s="41"/>
      <c r="W129" s="41"/>
      <c r="X129" s="41"/>
      <c r="Y129" s="41"/>
      <c r="Z129" s="41"/>
    </row>
    <row r="130" spans="1:26" ht="12.75" customHeight="1">
      <c r="A130" s="51"/>
      <c r="B130" s="41"/>
      <c r="C130" s="41"/>
      <c r="D130" s="41"/>
      <c r="E130" s="41"/>
      <c r="F130" s="41"/>
      <c r="G130" s="41"/>
      <c r="H130" s="41"/>
      <c r="I130" s="41"/>
      <c r="J130" s="41"/>
      <c r="K130" s="41"/>
      <c r="L130" s="50"/>
      <c r="M130" s="41"/>
      <c r="N130" s="41"/>
      <c r="O130" s="41"/>
      <c r="P130" s="41"/>
      <c r="Q130" s="41"/>
      <c r="R130" s="41"/>
      <c r="S130" s="41"/>
      <c r="T130" s="41"/>
      <c r="U130" s="41"/>
      <c r="V130" s="41"/>
      <c r="W130" s="41"/>
      <c r="X130" s="41"/>
      <c r="Y130" s="41"/>
      <c r="Z130" s="41"/>
    </row>
    <row r="131" spans="1:26" ht="12.75" customHeight="1">
      <c r="A131" s="51"/>
      <c r="B131" s="41"/>
      <c r="C131" s="41"/>
      <c r="D131" s="41"/>
      <c r="E131" s="41"/>
      <c r="F131" s="41"/>
      <c r="G131" s="41"/>
      <c r="H131" s="41"/>
      <c r="I131" s="41"/>
      <c r="J131" s="41"/>
      <c r="K131" s="41"/>
      <c r="L131" s="50"/>
      <c r="M131" s="41"/>
      <c r="N131" s="41"/>
      <c r="O131" s="41"/>
      <c r="P131" s="41"/>
      <c r="Q131" s="41"/>
      <c r="R131" s="41"/>
      <c r="S131" s="41"/>
      <c r="T131" s="41"/>
      <c r="U131" s="41"/>
      <c r="V131" s="41"/>
      <c r="W131" s="41"/>
      <c r="X131" s="41"/>
      <c r="Y131" s="41"/>
      <c r="Z131" s="41"/>
    </row>
    <row r="132" spans="1:26" ht="12.75" customHeight="1">
      <c r="A132" s="51"/>
      <c r="B132" s="41"/>
      <c r="C132" s="41"/>
      <c r="D132" s="41"/>
      <c r="E132" s="41"/>
      <c r="F132" s="41"/>
      <c r="G132" s="41"/>
      <c r="H132" s="41"/>
      <c r="I132" s="41"/>
      <c r="J132" s="41"/>
      <c r="K132" s="41"/>
      <c r="L132" s="50"/>
      <c r="M132" s="41"/>
      <c r="N132" s="41"/>
      <c r="O132" s="41"/>
      <c r="P132" s="41"/>
      <c r="Q132" s="41"/>
      <c r="R132" s="41"/>
      <c r="S132" s="41"/>
      <c r="T132" s="41"/>
      <c r="U132" s="41"/>
      <c r="V132" s="41"/>
      <c r="W132" s="41"/>
      <c r="X132" s="41"/>
      <c r="Y132" s="41"/>
      <c r="Z132" s="41"/>
    </row>
    <row r="133" spans="1:26" ht="12.75" customHeight="1">
      <c r="A133" s="51"/>
      <c r="B133" s="41"/>
      <c r="C133" s="41"/>
      <c r="D133" s="41"/>
      <c r="E133" s="41"/>
      <c r="F133" s="41"/>
      <c r="G133" s="41"/>
      <c r="H133" s="41"/>
      <c r="I133" s="41"/>
      <c r="J133" s="41"/>
      <c r="K133" s="41"/>
      <c r="L133" s="50"/>
      <c r="M133" s="41"/>
      <c r="N133" s="41"/>
      <c r="O133" s="41"/>
      <c r="P133" s="41"/>
      <c r="Q133" s="41"/>
      <c r="R133" s="41"/>
      <c r="S133" s="41"/>
      <c r="T133" s="41"/>
      <c r="U133" s="41"/>
      <c r="V133" s="41"/>
      <c r="W133" s="41"/>
      <c r="X133" s="41"/>
      <c r="Y133" s="41"/>
      <c r="Z133" s="41"/>
    </row>
    <row r="134" spans="1:26" ht="12.75" customHeight="1">
      <c r="A134" s="51"/>
      <c r="B134" s="41"/>
      <c r="C134" s="41"/>
      <c r="D134" s="41"/>
      <c r="E134" s="41"/>
      <c r="F134" s="41"/>
      <c r="G134" s="41"/>
      <c r="H134" s="41"/>
      <c r="I134" s="41"/>
      <c r="J134" s="41"/>
      <c r="K134" s="41"/>
      <c r="L134" s="50"/>
      <c r="M134" s="41"/>
      <c r="N134" s="41"/>
      <c r="O134" s="41"/>
      <c r="P134" s="41"/>
      <c r="Q134" s="41"/>
      <c r="R134" s="41"/>
      <c r="S134" s="41"/>
      <c r="T134" s="41"/>
      <c r="U134" s="41"/>
      <c r="V134" s="41"/>
      <c r="W134" s="41"/>
      <c r="X134" s="41"/>
      <c r="Y134" s="41"/>
      <c r="Z134" s="41"/>
    </row>
    <row r="135" spans="1:26" ht="12.75" customHeight="1">
      <c r="A135" s="51"/>
      <c r="B135" s="41"/>
      <c r="C135" s="41"/>
      <c r="D135" s="41"/>
      <c r="E135" s="41"/>
      <c r="F135" s="41"/>
      <c r="G135" s="41"/>
      <c r="H135" s="41"/>
      <c r="I135" s="41"/>
      <c r="J135" s="41"/>
      <c r="K135" s="41"/>
      <c r="L135" s="50"/>
      <c r="M135" s="41"/>
      <c r="N135" s="41"/>
      <c r="O135" s="41"/>
      <c r="P135" s="41"/>
      <c r="Q135" s="41"/>
      <c r="R135" s="41"/>
      <c r="S135" s="41"/>
      <c r="T135" s="41"/>
      <c r="U135" s="41"/>
      <c r="V135" s="41"/>
      <c r="W135" s="41"/>
      <c r="X135" s="41"/>
      <c r="Y135" s="41"/>
      <c r="Z135" s="41"/>
    </row>
    <row r="136" spans="1:26" ht="12.75" customHeight="1">
      <c r="A136" s="51"/>
      <c r="B136" s="41"/>
      <c r="C136" s="41"/>
      <c r="D136" s="41"/>
      <c r="E136" s="41"/>
      <c r="F136" s="41"/>
      <c r="G136" s="41"/>
      <c r="H136" s="41"/>
      <c r="I136" s="41"/>
      <c r="J136" s="41"/>
      <c r="K136" s="41"/>
      <c r="L136" s="50"/>
      <c r="M136" s="41"/>
      <c r="N136" s="41"/>
      <c r="O136" s="41"/>
      <c r="P136" s="41"/>
      <c r="Q136" s="41"/>
      <c r="R136" s="41"/>
      <c r="S136" s="41"/>
      <c r="T136" s="41"/>
      <c r="U136" s="41"/>
      <c r="V136" s="41"/>
      <c r="W136" s="41"/>
      <c r="X136" s="41"/>
      <c r="Y136" s="41"/>
      <c r="Z136" s="41"/>
    </row>
    <row r="137" spans="1:26" ht="12.75" customHeight="1">
      <c r="A137" s="51"/>
      <c r="B137" s="41"/>
      <c r="C137" s="41"/>
      <c r="D137" s="41"/>
      <c r="E137" s="41"/>
      <c r="F137" s="41"/>
      <c r="G137" s="41"/>
      <c r="H137" s="41"/>
      <c r="I137" s="41"/>
      <c r="J137" s="41"/>
      <c r="K137" s="41"/>
      <c r="L137" s="50"/>
      <c r="M137" s="41"/>
      <c r="N137" s="41"/>
      <c r="O137" s="41"/>
      <c r="P137" s="41"/>
      <c r="Q137" s="41"/>
      <c r="R137" s="41"/>
      <c r="S137" s="41"/>
      <c r="T137" s="41"/>
      <c r="U137" s="41"/>
      <c r="V137" s="41"/>
      <c r="W137" s="41"/>
      <c r="X137" s="41"/>
      <c r="Y137" s="41"/>
      <c r="Z137" s="41"/>
    </row>
    <row r="138" spans="1:26" ht="12.75" customHeight="1">
      <c r="A138" s="51"/>
      <c r="B138" s="41"/>
      <c r="C138" s="41"/>
      <c r="D138" s="41"/>
      <c r="E138" s="41"/>
      <c r="F138" s="41"/>
      <c r="G138" s="41"/>
      <c r="H138" s="41"/>
      <c r="I138" s="41"/>
      <c r="J138" s="41"/>
      <c r="K138" s="41"/>
      <c r="L138" s="50"/>
      <c r="M138" s="41"/>
      <c r="N138" s="41"/>
      <c r="O138" s="41"/>
      <c r="P138" s="41"/>
      <c r="Q138" s="41"/>
      <c r="R138" s="41"/>
      <c r="S138" s="41"/>
      <c r="T138" s="41"/>
      <c r="U138" s="41"/>
      <c r="V138" s="41"/>
      <c r="W138" s="41"/>
      <c r="X138" s="41"/>
      <c r="Y138" s="41"/>
      <c r="Z138" s="41"/>
    </row>
    <row r="139" spans="1:26" ht="12.75" customHeight="1">
      <c r="A139" s="51"/>
      <c r="B139" s="41"/>
      <c r="C139" s="41"/>
      <c r="D139" s="41"/>
      <c r="E139" s="41"/>
      <c r="F139" s="41"/>
      <c r="G139" s="41"/>
      <c r="H139" s="41"/>
      <c r="I139" s="41"/>
      <c r="J139" s="41"/>
      <c r="K139" s="41"/>
      <c r="L139" s="50"/>
      <c r="M139" s="41"/>
      <c r="N139" s="41"/>
      <c r="O139" s="41"/>
      <c r="P139" s="41"/>
      <c r="Q139" s="41"/>
      <c r="R139" s="41"/>
      <c r="S139" s="41"/>
      <c r="T139" s="41"/>
      <c r="U139" s="41"/>
      <c r="V139" s="41"/>
      <c r="W139" s="41"/>
      <c r="X139" s="41"/>
      <c r="Y139" s="41"/>
      <c r="Z139" s="41"/>
    </row>
    <row r="140" spans="1:26" ht="12.75" customHeight="1">
      <c r="A140" s="51"/>
      <c r="B140" s="41"/>
      <c r="C140" s="41"/>
      <c r="D140" s="41"/>
      <c r="E140" s="41"/>
      <c r="F140" s="41"/>
      <c r="G140" s="41"/>
      <c r="H140" s="41"/>
      <c r="I140" s="41"/>
      <c r="J140" s="41"/>
      <c r="K140" s="41"/>
      <c r="L140" s="50"/>
      <c r="M140" s="41"/>
      <c r="N140" s="41"/>
      <c r="O140" s="41"/>
      <c r="P140" s="41"/>
      <c r="Q140" s="41"/>
      <c r="R140" s="41"/>
      <c r="S140" s="41"/>
      <c r="T140" s="41"/>
      <c r="U140" s="41"/>
      <c r="V140" s="41"/>
      <c r="W140" s="41"/>
      <c r="X140" s="41"/>
      <c r="Y140" s="41"/>
      <c r="Z140" s="41"/>
    </row>
    <row r="141" spans="1:26" ht="12.75" customHeight="1">
      <c r="A141" s="51"/>
      <c r="B141" s="41"/>
      <c r="C141" s="41"/>
      <c r="D141" s="41"/>
      <c r="E141" s="41"/>
      <c r="F141" s="41"/>
      <c r="G141" s="41"/>
      <c r="H141" s="41"/>
      <c r="I141" s="41"/>
      <c r="J141" s="41"/>
      <c r="K141" s="41"/>
      <c r="L141" s="50"/>
      <c r="M141" s="41"/>
      <c r="N141" s="41"/>
      <c r="O141" s="41"/>
      <c r="P141" s="41"/>
      <c r="Q141" s="41"/>
      <c r="R141" s="41"/>
      <c r="S141" s="41"/>
      <c r="T141" s="41"/>
      <c r="U141" s="41"/>
      <c r="V141" s="41"/>
      <c r="W141" s="41"/>
      <c r="X141" s="41"/>
      <c r="Y141" s="41"/>
      <c r="Z141" s="41"/>
    </row>
    <row r="142" spans="1:26" ht="12.75" customHeight="1">
      <c r="A142" s="51"/>
      <c r="B142" s="41"/>
      <c r="C142" s="41"/>
      <c r="D142" s="41"/>
      <c r="E142" s="41"/>
      <c r="F142" s="41"/>
      <c r="G142" s="41"/>
      <c r="H142" s="41"/>
      <c r="I142" s="41"/>
      <c r="J142" s="41"/>
      <c r="K142" s="41"/>
      <c r="L142" s="50"/>
      <c r="M142" s="41"/>
      <c r="N142" s="41"/>
      <c r="O142" s="41"/>
      <c r="P142" s="41"/>
      <c r="Q142" s="41"/>
      <c r="R142" s="41"/>
      <c r="S142" s="41"/>
      <c r="T142" s="41"/>
      <c r="U142" s="41"/>
      <c r="V142" s="41"/>
      <c r="W142" s="41"/>
      <c r="X142" s="41"/>
      <c r="Y142" s="41"/>
      <c r="Z142" s="41"/>
    </row>
    <row r="143" spans="1:26" ht="12.75" customHeight="1">
      <c r="A143" s="51"/>
      <c r="B143" s="41"/>
      <c r="C143" s="41"/>
      <c r="D143" s="41"/>
      <c r="E143" s="41"/>
      <c r="F143" s="41"/>
      <c r="G143" s="41"/>
      <c r="H143" s="41"/>
      <c r="I143" s="41"/>
      <c r="J143" s="41"/>
      <c r="K143" s="41"/>
      <c r="L143" s="50"/>
      <c r="M143" s="41"/>
      <c r="N143" s="41"/>
      <c r="O143" s="41"/>
      <c r="P143" s="41"/>
      <c r="Q143" s="41"/>
      <c r="R143" s="41"/>
      <c r="S143" s="41"/>
      <c r="T143" s="41"/>
      <c r="U143" s="41"/>
      <c r="V143" s="41"/>
      <c r="W143" s="41"/>
      <c r="X143" s="41"/>
      <c r="Y143" s="41"/>
      <c r="Z143" s="41"/>
    </row>
    <row r="144" spans="1:26" ht="12.75" customHeight="1">
      <c r="A144" s="51"/>
      <c r="B144" s="41"/>
      <c r="C144" s="41"/>
      <c r="D144" s="41"/>
      <c r="E144" s="41"/>
      <c r="F144" s="41"/>
      <c r="G144" s="41"/>
      <c r="H144" s="41"/>
      <c r="I144" s="41"/>
      <c r="J144" s="41"/>
      <c r="K144" s="41"/>
      <c r="L144" s="50"/>
      <c r="M144" s="41"/>
      <c r="N144" s="41"/>
      <c r="O144" s="41"/>
      <c r="P144" s="41"/>
      <c r="Q144" s="41"/>
      <c r="R144" s="41"/>
      <c r="S144" s="41"/>
      <c r="T144" s="41"/>
      <c r="U144" s="41"/>
      <c r="V144" s="41"/>
      <c r="W144" s="41"/>
      <c r="X144" s="41"/>
      <c r="Y144" s="41"/>
      <c r="Z144" s="41"/>
    </row>
    <row r="145" spans="1:26" ht="12.75" customHeight="1">
      <c r="A145" s="51"/>
      <c r="B145" s="41"/>
      <c r="C145" s="41"/>
      <c r="D145" s="41"/>
      <c r="E145" s="41"/>
      <c r="F145" s="41"/>
      <c r="G145" s="41"/>
      <c r="H145" s="41"/>
      <c r="I145" s="41"/>
      <c r="J145" s="41"/>
      <c r="K145" s="41"/>
      <c r="L145" s="50"/>
      <c r="M145" s="41"/>
      <c r="N145" s="41"/>
      <c r="O145" s="41"/>
      <c r="P145" s="41"/>
      <c r="Q145" s="41"/>
      <c r="R145" s="41"/>
      <c r="S145" s="41"/>
      <c r="T145" s="41"/>
      <c r="U145" s="41"/>
      <c r="V145" s="41"/>
      <c r="W145" s="41"/>
      <c r="X145" s="41"/>
      <c r="Y145" s="41"/>
      <c r="Z145" s="41"/>
    </row>
    <row r="146" spans="1:26" ht="12.75" customHeight="1">
      <c r="A146" s="51"/>
      <c r="B146" s="41"/>
      <c r="C146" s="41"/>
      <c r="D146" s="41"/>
      <c r="E146" s="41"/>
      <c r="F146" s="41"/>
      <c r="G146" s="41"/>
      <c r="H146" s="41"/>
      <c r="I146" s="41"/>
      <c r="J146" s="41"/>
      <c r="K146" s="41"/>
      <c r="L146" s="50"/>
      <c r="M146" s="41"/>
      <c r="N146" s="41"/>
      <c r="O146" s="41"/>
      <c r="P146" s="41"/>
      <c r="Q146" s="41"/>
      <c r="R146" s="41"/>
      <c r="S146" s="41"/>
      <c r="T146" s="41"/>
      <c r="U146" s="41"/>
      <c r="V146" s="41"/>
      <c r="W146" s="41"/>
      <c r="X146" s="41"/>
      <c r="Y146" s="41"/>
      <c r="Z146" s="41"/>
    </row>
    <row r="147" spans="1:26" ht="12.75" customHeight="1">
      <c r="A147" s="51"/>
      <c r="B147" s="41"/>
      <c r="C147" s="41"/>
      <c r="D147" s="41"/>
      <c r="E147" s="41"/>
      <c r="F147" s="41"/>
      <c r="G147" s="41"/>
      <c r="H147" s="41"/>
      <c r="I147" s="41"/>
      <c r="J147" s="41"/>
      <c r="K147" s="41"/>
      <c r="L147" s="50"/>
      <c r="M147" s="41"/>
      <c r="N147" s="41"/>
      <c r="O147" s="41"/>
      <c r="P147" s="41"/>
      <c r="Q147" s="41"/>
      <c r="R147" s="41"/>
      <c r="S147" s="41"/>
      <c r="T147" s="41"/>
      <c r="U147" s="41"/>
      <c r="V147" s="41"/>
      <c r="W147" s="41"/>
      <c r="X147" s="41"/>
      <c r="Y147" s="41"/>
      <c r="Z147" s="41"/>
    </row>
    <row r="148" spans="1:26" ht="12.75" customHeight="1">
      <c r="A148" s="51"/>
      <c r="B148" s="41"/>
      <c r="C148" s="41"/>
      <c r="D148" s="41"/>
      <c r="E148" s="41"/>
      <c r="F148" s="41"/>
      <c r="G148" s="41"/>
      <c r="H148" s="41"/>
      <c r="I148" s="41"/>
      <c r="J148" s="41"/>
      <c r="K148" s="41"/>
      <c r="L148" s="50"/>
      <c r="M148" s="41"/>
      <c r="N148" s="41"/>
      <c r="O148" s="41"/>
      <c r="P148" s="41"/>
      <c r="Q148" s="41"/>
      <c r="R148" s="41"/>
      <c r="S148" s="41"/>
      <c r="T148" s="41"/>
      <c r="U148" s="41"/>
      <c r="V148" s="41"/>
      <c r="W148" s="41"/>
      <c r="X148" s="41"/>
      <c r="Y148" s="41"/>
      <c r="Z148" s="41"/>
    </row>
    <row r="149" spans="1:26" ht="12.75" customHeight="1">
      <c r="A149" s="51"/>
      <c r="B149" s="41"/>
      <c r="C149" s="41"/>
      <c r="D149" s="41"/>
      <c r="E149" s="41"/>
      <c r="F149" s="41"/>
      <c r="G149" s="41"/>
      <c r="H149" s="41"/>
      <c r="I149" s="41"/>
      <c r="J149" s="41"/>
      <c r="K149" s="41"/>
      <c r="L149" s="50"/>
      <c r="M149" s="41"/>
      <c r="N149" s="41"/>
      <c r="O149" s="41"/>
      <c r="P149" s="41"/>
      <c r="Q149" s="41"/>
      <c r="R149" s="41"/>
      <c r="S149" s="41"/>
      <c r="T149" s="41"/>
      <c r="U149" s="41"/>
      <c r="V149" s="41"/>
      <c r="W149" s="41"/>
      <c r="X149" s="41"/>
      <c r="Y149" s="41"/>
      <c r="Z149" s="41"/>
    </row>
    <row r="150" spans="1:26" ht="12.75" customHeight="1">
      <c r="A150" s="51"/>
      <c r="B150" s="41"/>
      <c r="C150" s="41"/>
      <c r="D150" s="41"/>
      <c r="E150" s="41"/>
      <c r="F150" s="41"/>
      <c r="G150" s="41"/>
      <c r="H150" s="41"/>
      <c r="I150" s="41"/>
      <c r="J150" s="41"/>
      <c r="K150" s="41"/>
      <c r="L150" s="50"/>
      <c r="M150" s="41"/>
      <c r="N150" s="41"/>
      <c r="O150" s="41"/>
      <c r="P150" s="41"/>
      <c r="Q150" s="41"/>
      <c r="R150" s="41"/>
      <c r="S150" s="41"/>
      <c r="T150" s="41"/>
      <c r="U150" s="41"/>
      <c r="V150" s="41"/>
      <c r="W150" s="41"/>
      <c r="X150" s="41"/>
      <c r="Y150" s="41"/>
      <c r="Z150" s="41"/>
    </row>
    <row r="151" spans="1:26" ht="12.75" customHeight="1">
      <c r="A151" s="51"/>
      <c r="B151" s="41"/>
      <c r="C151" s="41"/>
      <c r="D151" s="41"/>
      <c r="E151" s="41"/>
      <c r="F151" s="41"/>
      <c r="G151" s="41"/>
      <c r="H151" s="41"/>
      <c r="I151" s="41"/>
      <c r="J151" s="41"/>
      <c r="K151" s="41"/>
      <c r="L151" s="50"/>
      <c r="M151" s="41"/>
      <c r="N151" s="41"/>
      <c r="O151" s="41"/>
      <c r="P151" s="41"/>
      <c r="Q151" s="41"/>
      <c r="R151" s="41"/>
      <c r="S151" s="41"/>
      <c r="T151" s="41"/>
      <c r="U151" s="41"/>
      <c r="V151" s="41"/>
      <c r="W151" s="41"/>
      <c r="X151" s="41"/>
      <c r="Y151" s="41"/>
      <c r="Z151" s="41"/>
    </row>
    <row r="152" spans="1:26" ht="12.75" customHeight="1">
      <c r="A152" s="51"/>
      <c r="B152" s="41"/>
      <c r="C152" s="41"/>
      <c r="D152" s="41"/>
      <c r="E152" s="41"/>
      <c r="F152" s="41"/>
      <c r="G152" s="41"/>
      <c r="H152" s="41"/>
      <c r="I152" s="41"/>
      <c r="J152" s="41"/>
      <c r="K152" s="41"/>
      <c r="L152" s="50"/>
      <c r="M152" s="41"/>
      <c r="N152" s="41"/>
      <c r="O152" s="41"/>
      <c r="P152" s="41"/>
      <c r="Q152" s="41"/>
      <c r="R152" s="41"/>
      <c r="S152" s="41"/>
      <c r="T152" s="41"/>
      <c r="U152" s="41"/>
      <c r="V152" s="41"/>
      <c r="W152" s="41"/>
      <c r="X152" s="41"/>
      <c r="Y152" s="41"/>
      <c r="Z152" s="41"/>
    </row>
    <row r="153" spans="1:26" ht="12.75" customHeight="1">
      <c r="A153" s="51"/>
      <c r="B153" s="41"/>
      <c r="C153" s="41"/>
      <c r="D153" s="41"/>
      <c r="E153" s="41"/>
      <c r="F153" s="41"/>
      <c r="G153" s="41"/>
      <c r="H153" s="41"/>
      <c r="I153" s="41"/>
      <c r="J153" s="41"/>
      <c r="K153" s="41"/>
      <c r="L153" s="50"/>
      <c r="M153" s="41"/>
      <c r="N153" s="41"/>
      <c r="O153" s="41"/>
      <c r="P153" s="41"/>
      <c r="Q153" s="41"/>
      <c r="R153" s="41"/>
      <c r="S153" s="41"/>
      <c r="T153" s="41"/>
      <c r="U153" s="41"/>
      <c r="V153" s="41"/>
      <c r="W153" s="41"/>
      <c r="X153" s="41"/>
      <c r="Y153" s="41"/>
      <c r="Z153" s="41"/>
    </row>
    <row r="154" spans="1:26" ht="12.75" customHeight="1">
      <c r="A154" s="51"/>
      <c r="B154" s="41"/>
      <c r="C154" s="41"/>
      <c r="D154" s="41"/>
      <c r="E154" s="41"/>
      <c r="F154" s="41"/>
      <c r="G154" s="41"/>
      <c r="H154" s="41"/>
      <c r="I154" s="41"/>
      <c r="J154" s="41"/>
      <c r="K154" s="41"/>
      <c r="L154" s="50"/>
      <c r="M154" s="41"/>
      <c r="N154" s="41"/>
      <c r="O154" s="41"/>
      <c r="P154" s="41"/>
      <c r="Q154" s="41"/>
      <c r="R154" s="41"/>
      <c r="S154" s="41"/>
      <c r="T154" s="41"/>
      <c r="U154" s="41"/>
      <c r="V154" s="41"/>
      <c r="W154" s="41"/>
      <c r="X154" s="41"/>
      <c r="Y154" s="41"/>
      <c r="Z154" s="41"/>
    </row>
    <row r="155" spans="1:26" ht="12.75" customHeight="1">
      <c r="A155" s="51"/>
      <c r="B155" s="41"/>
      <c r="C155" s="41"/>
      <c r="D155" s="41"/>
      <c r="E155" s="41"/>
      <c r="F155" s="41"/>
      <c r="G155" s="41"/>
      <c r="H155" s="41"/>
      <c r="I155" s="41"/>
      <c r="J155" s="41"/>
      <c r="K155" s="41"/>
      <c r="L155" s="50"/>
      <c r="M155" s="41"/>
      <c r="N155" s="41"/>
      <c r="O155" s="41"/>
      <c r="P155" s="41"/>
      <c r="Q155" s="41"/>
      <c r="R155" s="41"/>
      <c r="S155" s="41"/>
      <c r="T155" s="41"/>
      <c r="U155" s="41"/>
      <c r="V155" s="41"/>
      <c r="W155" s="41"/>
      <c r="X155" s="41"/>
      <c r="Y155" s="41"/>
      <c r="Z155" s="41"/>
    </row>
    <row r="156" spans="1:26" ht="12.75" customHeight="1">
      <c r="A156" s="51"/>
      <c r="B156" s="41"/>
      <c r="C156" s="41"/>
      <c r="D156" s="41"/>
      <c r="E156" s="41"/>
      <c r="F156" s="41"/>
      <c r="G156" s="41"/>
      <c r="H156" s="41"/>
      <c r="I156" s="41"/>
      <c r="J156" s="41"/>
      <c r="K156" s="41"/>
      <c r="L156" s="50"/>
      <c r="M156" s="41"/>
      <c r="N156" s="41"/>
      <c r="O156" s="41"/>
      <c r="P156" s="41"/>
      <c r="Q156" s="41"/>
      <c r="R156" s="41"/>
      <c r="S156" s="41"/>
      <c r="T156" s="41"/>
      <c r="U156" s="41"/>
      <c r="V156" s="41"/>
      <c r="W156" s="41"/>
      <c r="X156" s="41"/>
      <c r="Y156" s="41"/>
      <c r="Z156" s="41"/>
    </row>
    <row r="157" spans="1:26" ht="12.75" customHeight="1">
      <c r="A157" s="51"/>
      <c r="B157" s="41"/>
      <c r="C157" s="41"/>
      <c r="D157" s="41"/>
      <c r="E157" s="41"/>
      <c r="F157" s="41"/>
      <c r="G157" s="41"/>
      <c r="H157" s="41"/>
      <c r="I157" s="41"/>
      <c r="J157" s="41"/>
      <c r="K157" s="41"/>
      <c r="L157" s="50"/>
      <c r="M157" s="41"/>
      <c r="N157" s="41"/>
      <c r="O157" s="41"/>
      <c r="P157" s="41"/>
      <c r="Q157" s="41"/>
      <c r="R157" s="41"/>
      <c r="S157" s="41"/>
      <c r="T157" s="41"/>
      <c r="U157" s="41"/>
      <c r="V157" s="41"/>
      <c r="W157" s="41"/>
      <c r="X157" s="41"/>
      <c r="Y157" s="41"/>
      <c r="Z157" s="41"/>
    </row>
    <row r="158" spans="1:26" ht="12.75" customHeight="1">
      <c r="A158" s="51"/>
      <c r="B158" s="41"/>
      <c r="C158" s="41"/>
      <c r="D158" s="41"/>
      <c r="E158" s="41"/>
      <c r="F158" s="41"/>
      <c r="G158" s="41"/>
      <c r="H158" s="41"/>
      <c r="I158" s="41"/>
      <c r="J158" s="41"/>
      <c r="K158" s="41"/>
      <c r="L158" s="50"/>
      <c r="M158" s="41"/>
      <c r="N158" s="41"/>
      <c r="O158" s="41"/>
      <c r="P158" s="41"/>
      <c r="Q158" s="41"/>
      <c r="R158" s="41"/>
      <c r="S158" s="41"/>
      <c r="T158" s="41"/>
      <c r="U158" s="41"/>
      <c r="V158" s="41"/>
      <c r="W158" s="41"/>
      <c r="X158" s="41"/>
      <c r="Y158" s="41"/>
      <c r="Z158" s="41"/>
    </row>
    <row r="159" spans="1:26" ht="12.75" customHeight="1">
      <c r="A159" s="51"/>
      <c r="B159" s="41"/>
      <c r="C159" s="41"/>
      <c r="D159" s="41"/>
      <c r="E159" s="41"/>
      <c r="F159" s="41"/>
      <c r="G159" s="41"/>
      <c r="H159" s="41"/>
      <c r="I159" s="41"/>
      <c r="J159" s="41"/>
      <c r="K159" s="41"/>
      <c r="L159" s="50"/>
      <c r="M159" s="41"/>
      <c r="N159" s="41"/>
      <c r="O159" s="41"/>
      <c r="P159" s="41"/>
      <c r="Q159" s="41"/>
      <c r="R159" s="41"/>
      <c r="S159" s="41"/>
      <c r="T159" s="41"/>
      <c r="U159" s="41"/>
      <c r="V159" s="41"/>
      <c r="W159" s="41"/>
      <c r="X159" s="41"/>
      <c r="Y159" s="41"/>
      <c r="Z159" s="41"/>
    </row>
    <row r="160" spans="1:26" ht="12.75" customHeight="1">
      <c r="A160" s="51"/>
      <c r="B160" s="41"/>
      <c r="C160" s="41"/>
      <c r="D160" s="41"/>
      <c r="E160" s="41"/>
      <c r="F160" s="41"/>
      <c r="G160" s="41"/>
      <c r="H160" s="41"/>
      <c r="I160" s="41"/>
      <c r="J160" s="41"/>
      <c r="K160" s="41"/>
      <c r="L160" s="50"/>
      <c r="M160" s="41"/>
      <c r="N160" s="41"/>
      <c r="O160" s="41"/>
      <c r="P160" s="41"/>
      <c r="Q160" s="41"/>
      <c r="R160" s="41"/>
      <c r="S160" s="41"/>
      <c r="T160" s="41"/>
      <c r="U160" s="41"/>
      <c r="V160" s="41"/>
      <c r="W160" s="41"/>
      <c r="X160" s="41"/>
      <c r="Y160" s="41"/>
      <c r="Z160" s="41"/>
    </row>
    <row r="161" spans="1:26" ht="12.75" customHeight="1">
      <c r="A161" s="51"/>
      <c r="B161" s="41"/>
      <c r="C161" s="41"/>
      <c r="D161" s="41"/>
      <c r="E161" s="41"/>
      <c r="F161" s="41"/>
      <c r="G161" s="41"/>
      <c r="H161" s="41"/>
      <c r="I161" s="41"/>
      <c r="J161" s="41"/>
      <c r="K161" s="41"/>
      <c r="L161" s="50"/>
      <c r="M161" s="41"/>
      <c r="N161" s="41"/>
      <c r="O161" s="41"/>
      <c r="P161" s="41"/>
      <c r="Q161" s="41"/>
      <c r="R161" s="41"/>
      <c r="S161" s="41"/>
      <c r="T161" s="41"/>
      <c r="U161" s="41"/>
      <c r="V161" s="41"/>
      <c r="W161" s="41"/>
      <c r="X161" s="41"/>
      <c r="Y161" s="41"/>
      <c r="Z161" s="41"/>
    </row>
    <row r="162" spans="1:26" ht="12.75" customHeight="1">
      <c r="A162" s="51"/>
      <c r="B162" s="41"/>
      <c r="C162" s="41"/>
      <c r="D162" s="41"/>
      <c r="E162" s="41"/>
      <c r="F162" s="41"/>
      <c r="G162" s="41"/>
      <c r="H162" s="41"/>
      <c r="I162" s="41"/>
      <c r="J162" s="41"/>
      <c r="K162" s="41"/>
      <c r="L162" s="50"/>
      <c r="M162" s="41"/>
      <c r="N162" s="41"/>
      <c r="O162" s="41"/>
      <c r="P162" s="41"/>
      <c r="Q162" s="41"/>
      <c r="R162" s="41"/>
      <c r="S162" s="41"/>
      <c r="T162" s="41"/>
      <c r="U162" s="41"/>
      <c r="V162" s="41"/>
      <c r="W162" s="41"/>
      <c r="X162" s="41"/>
      <c r="Y162" s="41"/>
      <c r="Z162" s="41"/>
    </row>
    <row r="163" spans="1:26" ht="12.75" customHeight="1">
      <c r="A163" s="51"/>
      <c r="B163" s="41"/>
      <c r="C163" s="41"/>
      <c r="D163" s="41"/>
      <c r="E163" s="41"/>
      <c r="F163" s="41"/>
      <c r="G163" s="41"/>
      <c r="H163" s="41"/>
      <c r="I163" s="41"/>
      <c r="J163" s="41"/>
      <c r="K163" s="41"/>
      <c r="L163" s="50"/>
      <c r="M163" s="41"/>
      <c r="N163" s="41"/>
      <c r="O163" s="41"/>
      <c r="P163" s="41"/>
      <c r="Q163" s="41"/>
      <c r="R163" s="41"/>
      <c r="S163" s="41"/>
      <c r="T163" s="41"/>
      <c r="U163" s="41"/>
      <c r="V163" s="41"/>
      <c r="W163" s="41"/>
      <c r="X163" s="41"/>
      <c r="Y163" s="41"/>
      <c r="Z163" s="41"/>
    </row>
    <row r="164" spans="1:26" ht="12.75" customHeight="1">
      <c r="A164" s="51"/>
      <c r="B164" s="41"/>
      <c r="C164" s="41"/>
      <c r="D164" s="41"/>
      <c r="E164" s="41"/>
      <c r="F164" s="41"/>
      <c r="G164" s="41"/>
      <c r="H164" s="41"/>
      <c r="I164" s="41"/>
      <c r="J164" s="41"/>
      <c r="K164" s="41"/>
      <c r="L164" s="50"/>
      <c r="M164" s="41"/>
      <c r="N164" s="41"/>
      <c r="O164" s="41"/>
      <c r="P164" s="41"/>
      <c r="Q164" s="41"/>
      <c r="R164" s="41"/>
      <c r="S164" s="41"/>
      <c r="T164" s="41"/>
      <c r="U164" s="41"/>
      <c r="V164" s="41"/>
      <c r="W164" s="41"/>
      <c r="X164" s="41"/>
      <c r="Y164" s="41"/>
      <c r="Z164" s="41"/>
    </row>
    <row r="165" spans="1:26" ht="12.75" customHeight="1">
      <c r="A165" s="51"/>
      <c r="B165" s="41"/>
      <c r="C165" s="41"/>
      <c r="D165" s="41"/>
      <c r="E165" s="41"/>
      <c r="F165" s="41"/>
      <c r="G165" s="41"/>
      <c r="H165" s="41"/>
      <c r="I165" s="41"/>
      <c r="J165" s="41"/>
      <c r="K165" s="41"/>
      <c r="L165" s="50"/>
      <c r="M165" s="41"/>
      <c r="N165" s="41"/>
      <c r="O165" s="41"/>
      <c r="P165" s="41"/>
      <c r="Q165" s="41"/>
      <c r="R165" s="41"/>
      <c r="S165" s="41"/>
      <c r="T165" s="41"/>
      <c r="U165" s="41"/>
      <c r="V165" s="41"/>
      <c r="W165" s="41"/>
      <c r="X165" s="41"/>
      <c r="Y165" s="41"/>
      <c r="Z165" s="41"/>
    </row>
    <row r="166" spans="1:26" ht="12.75" customHeight="1">
      <c r="A166" s="51"/>
      <c r="B166" s="41"/>
      <c r="C166" s="41"/>
      <c r="D166" s="41"/>
      <c r="E166" s="41"/>
      <c r="F166" s="41"/>
      <c r="G166" s="41"/>
      <c r="H166" s="41"/>
      <c r="I166" s="41"/>
      <c r="J166" s="41"/>
      <c r="K166" s="41"/>
      <c r="L166" s="50"/>
      <c r="M166" s="41"/>
      <c r="N166" s="41"/>
      <c r="O166" s="41"/>
      <c r="P166" s="41"/>
      <c r="Q166" s="41"/>
      <c r="R166" s="41"/>
      <c r="S166" s="41"/>
      <c r="T166" s="41"/>
      <c r="U166" s="41"/>
      <c r="V166" s="41"/>
      <c r="W166" s="41"/>
      <c r="X166" s="41"/>
      <c r="Y166" s="41"/>
      <c r="Z166" s="41"/>
    </row>
    <row r="167" spans="1:26" ht="12.75" customHeight="1">
      <c r="A167" s="51"/>
      <c r="B167" s="41"/>
      <c r="C167" s="41"/>
      <c r="D167" s="41"/>
      <c r="E167" s="41"/>
      <c r="F167" s="41"/>
      <c r="G167" s="41"/>
      <c r="H167" s="41"/>
      <c r="I167" s="41"/>
      <c r="J167" s="41"/>
      <c r="K167" s="41"/>
      <c r="L167" s="50"/>
      <c r="M167" s="41"/>
      <c r="N167" s="41"/>
      <c r="O167" s="41"/>
      <c r="P167" s="41"/>
      <c r="Q167" s="41"/>
      <c r="R167" s="41"/>
      <c r="S167" s="41"/>
      <c r="T167" s="41"/>
      <c r="U167" s="41"/>
      <c r="V167" s="41"/>
      <c r="W167" s="41"/>
      <c r="X167" s="41"/>
      <c r="Y167" s="41"/>
      <c r="Z167" s="41"/>
    </row>
    <row r="168" spans="1:26" ht="12.75" customHeight="1">
      <c r="A168" s="51"/>
      <c r="B168" s="41"/>
      <c r="C168" s="41"/>
      <c r="D168" s="41"/>
      <c r="E168" s="41"/>
      <c r="F168" s="41"/>
      <c r="G168" s="41"/>
      <c r="H168" s="41"/>
      <c r="I168" s="41"/>
      <c r="J168" s="41"/>
      <c r="K168" s="41"/>
      <c r="L168" s="50"/>
      <c r="M168" s="41"/>
      <c r="N168" s="41"/>
      <c r="O168" s="41"/>
      <c r="P168" s="41"/>
      <c r="Q168" s="41"/>
      <c r="R168" s="41"/>
      <c r="S168" s="41"/>
      <c r="T168" s="41"/>
      <c r="U168" s="41"/>
      <c r="V168" s="41"/>
      <c r="W168" s="41"/>
      <c r="X168" s="41"/>
      <c r="Y168" s="41"/>
      <c r="Z168" s="41"/>
    </row>
    <row r="169" spans="1:26" ht="12.75" customHeight="1">
      <c r="A169" s="51"/>
      <c r="B169" s="41"/>
      <c r="C169" s="41"/>
      <c r="D169" s="41"/>
      <c r="E169" s="41"/>
      <c r="F169" s="41"/>
      <c r="G169" s="41"/>
      <c r="H169" s="41"/>
      <c r="I169" s="41"/>
      <c r="J169" s="41"/>
      <c r="K169" s="41"/>
      <c r="L169" s="50"/>
      <c r="M169" s="41"/>
      <c r="N169" s="41"/>
      <c r="O169" s="41"/>
      <c r="P169" s="41"/>
      <c r="Q169" s="41"/>
      <c r="R169" s="41"/>
      <c r="S169" s="41"/>
      <c r="T169" s="41"/>
      <c r="U169" s="41"/>
      <c r="V169" s="41"/>
      <c r="W169" s="41"/>
      <c r="X169" s="41"/>
      <c r="Y169" s="41"/>
      <c r="Z169" s="41"/>
    </row>
    <row r="170" spans="1:26" ht="12.75" customHeight="1">
      <c r="A170" s="51"/>
      <c r="B170" s="41"/>
      <c r="C170" s="41"/>
      <c r="D170" s="41"/>
      <c r="E170" s="41"/>
      <c r="F170" s="41"/>
      <c r="G170" s="41"/>
      <c r="H170" s="41"/>
      <c r="I170" s="41"/>
      <c r="J170" s="41"/>
      <c r="K170" s="41"/>
      <c r="L170" s="50"/>
      <c r="M170" s="41"/>
      <c r="N170" s="41"/>
      <c r="O170" s="41"/>
      <c r="P170" s="41"/>
      <c r="Q170" s="41"/>
      <c r="R170" s="41"/>
      <c r="S170" s="41"/>
      <c r="T170" s="41"/>
      <c r="U170" s="41"/>
      <c r="V170" s="41"/>
      <c r="W170" s="41"/>
      <c r="X170" s="41"/>
      <c r="Y170" s="41"/>
      <c r="Z170" s="41"/>
    </row>
    <row r="171" spans="1:26" ht="12.75" customHeight="1">
      <c r="A171" s="51"/>
      <c r="B171" s="41"/>
      <c r="C171" s="41"/>
      <c r="D171" s="41"/>
      <c r="E171" s="41"/>
      <c r="F171" s="41"/>
      <c r="G171" s="41"/>
      <c r="H171" s="41"/>
      <c r="I171" s="41"/>
      <c r="J171" s="41"/>
      <c r="K171" s="41"/>
      <c r="L171" s="50"/>
      <c r="M171" s="41"/>
      <c r="N171" s="41"/>
      <c r="O171" s="41"/>
      <c r="P171" s="41"/>
      <c r="Q171" s="41"/>
      <c r="R171" s="41"/>
      <c r="S171" s="41"/>
      <c r="T171" s="41"/>
      <c r="U171" s="41"/>
      <c r="V171" s="41"/>
      <c r="W171" s="41"/>
      <c r="X171" s="41"/>
      <c r="Y171" s="41"/>
      <c r="Z171" s="41"/>
    </row>
    <row r="172" spans="1:26" ht="12.75" customHeight="1">
      <c r="A172" s="51"/>
      <c r="B172" s="41"/>
      <c r="C172" s="41"/>
      <c r="D172" s="41"/>
      <c r="E172" s="41"/>
      <c r="F172" s="41"/>
      <c r="G172" s="41"/>
      <c r="H172" s="41"/>
      <c r="I172" s="41"/>
      <c r="J172" s="41"/>
      <c r="K172" s="41"/>
      <c r="L172" s="50"/>
      <c r="M172" s="41"/>
      <c r="N172" s="41"/>
      <c r="O172" s="41"/>
      <c r="P172" s="41"/>
      <c r="Q172" s="41"/>
      <c r="R172" s="41"/>
      <c r="S172" s="41"/>
      <c r="T172" s="41"/>
      <c r="U172" s="41"/>
      <c r="V172" s="41"/>
      <c r="W172" s="41"/>
      <c r="X172" s="41"/>
      <c r="Y172" s="41"/>
      <c r="Z172" s="41"/>
    </row>
    <row r="173" spans="1:26" ht="12.75" customHeight="1">
      <c r="A173" s="51"/>
      <c r="B173" s="41"/>
      <c r="C173" s="41"/>
      <c r="D173" s="41"/>
      <c r="E173" s="41"/>
      <c r="F173" s="41"/>
      <c r="G173" s="41"/>
      <c r="H173" s="41"/>
      <c r="I173" s="41"/>
      <c r="J173" s="41"/>
      <c r="K173" s="41"/>
      <c r="L173" s="50"/>
      <c r="M173" s="41"/>
      <c r="N173" s="41"/>
      <c r="O173" s="41"/>
      <c r="P173" s="41"/>
      <c r="Q173" s="41"/>
      <c r="R173" s="41"/>
      <c r="S173" s="41"/>
      <c r="T173" s="41"/>
      <c r="U173" s="41"/>
      <c r="V173" s="41"/>
      <c r="W173" s="41"/>
      <c r="X173" s="41"/>
      <c r="Y173" s="41"/>
      <c r="Z173" s="41"/>
    </row>
    <row r="174" spans="1:26" ht="12.75" customHeight="1">
      <c r="A174" s="51"/>
      <c r="B174" s="41"/>
      <c r="C174" s="41"/>
      <c r="D174" s="41"/>
      <c r="E174" s="41"/>
      <c r="F174" s="41"/>
      <c r="G174" s="41"/>
      <c r="H174" s="41"/>
      <c r="I174" s="41"/>
      <c r="J174" s="41"/>
      <c r="K174" s="41"/>
      <c r="L174" s="50"/>
      <c r="M174" s="41"/>
      <c r="N174" s="41"/>
      <c r="O174" s="41"/>
      <c r="P174" s="41"/>
      <c r="Q174" s="41"/>
      <c r="R174" s="41"/>
      <c r="S174" s="41"/>
      <c r="T174" s="41"/>
      <c r="U174" s="41"/>
      <c r="V174" s="41"/>
      <c r="W174" s="41"/>
      <c r="X174" s="41"/>
      <c r="Y174" s="41"/>
      <c r="Z174" s="41"/>
    </row>
    <row r="175" spans="1:26" ht="12.75" customHeight="1">
      <c r="A175" s="51"/>
      <c r="B175" s="41"/>
      <c r="C175" s="41"/>
      <c r="D175" s="41"/>
      <c r="E175" s="41"/>
      <c r="F175" s="41"/>
      <c r="G175" s="41"/>
      <c r="H175" s="41"/>
      <c r="I175" s="41"/>
      <c r="J175" s="41"/>
      <c r="K175" s="41"/>
      <c r="L175" s="50"/>
      <c r="M175" s="41"/>
      <c r="N175" s="41"/>
      <c r="O175" s="41"/>
      <c r="P175" s="41"/>
      <c r="Q175" s="41"/>
      <c r="R175" s="41"/>
      <c r="S175" s="41"/>
      <c r="T175" s="41"/>
      <c r="U175" s="41"/>
      <c r="V175" s="41"/>
      <c r="W175" s="41"/>
      <c r="X175" s="41"/>
      <c r="Y175" s="41"/>
      <c r="Z175" s="41"/>
    </row>
    <row r="176" spans="1:26" ht="12.75" customHeight="1">
      <c r="A176" s="51"/>
      <c r="B176" s="41"/>
      <c r="C176" s="41"/>
      <c r="D176" s="41"/>
      <c r="E176" s="41"/>
      <c r="F176" s="41"/>
      <c r="G176" s="41"/>
      <c r="H176" s="41"/>
      <c r="I176" s="41"/>
      <c r="J176" s="41"/>
      <c r="K176" s="41"/>
      <c r="L176" s="50"/>
      <c r="M176" s="41"/>
      <c r="N176" s="41"/>
      <c r="O176" s="41"/>
      <c r="P176" s="41"/>
      <c r="Q176" s="41"/>
      <c r="R176" s="41"/>
      <c r="S176" s="41"/>
      <c r="T176" s="41"/>
      <c r="U176" s="41"/>
      <c r="V176" s="41"/>
      <c r="W176" s="41"/>
      <c r="X176" s="41"/>
      <c r="Y176" s="41"/>
      <c r="Z176" s="41"/>
    </row>
    <row r="177" spans="1:26" ht="12.75" customHeight="1">
      <c r="A177" s="51"/>
      <c r="B177" s="41"/>
      <c r="C177" s="41"/>
      <c r="D177" s="41"/>
      <c r="E177" s="41"/>
      <c r="F177" s="41"/>
      <c r="G177" s="41"/>
      <c r="H177" s="41"/>
      <c r="I177" s="41"/>
      <c r="J177" s="41"/>
      <c r="K177" s="41"/>
      <c r="L177" s="50"/>
      <c r="M177" s="41"/>
      <c r="N177" s="41"/>
      <c r="O177" s="41"/>
      <c r="P177" s="41"/>
      <c r="Q177" s="41"/>
      <c r="R177" s="41"/>
      <c r="S177" s="41"/>
      <c r="T177" s="41"/>
      <c r="U177" s="41"/>
      <c r="V177" s="41"/>
      <c r="W177" s="41"/>
      <c r="X177" s="41"/>
      <c r="Y177" s="41"/>
      <c r="Z177" s="41"/>
    </row>
    <row r="178" spans="1:26" ht="12.75" customHeight="1">
      <c r="A178" s="51"/>
      <c r="B178" s="41"/>
      <c r="C178" s="41"/>
      <c r="D178" s="41"/>
      <c r="E178" s="41"/>
      <c r="F178" s="41"/>
      <c r="G178" s="41"/>
      <c r="H178" s="41"/>
      <c r="I178" s="41"/>
      <c r="J178" s="41"/>
      <c r="K178" s="41"/>
      <c r="L178" s="50"/>
      <c r="M178" s="41"/>
      <c r="N178" s="41"/>
      <c r="O178" s="41"/>
      <c r="P178" s="41"/>
      <c r="Q178" s="41"/>
      <c r="R178" s="41"/>
      <c r="S178" s="41"/>
      <c r="T178" s="41"/>
      <c r="U178" s="41"/>
      <c r="V178" s="41"/>
      <c r="W178" s="41"/>
      <c r="X178" s="41"/>
      <c r="Y178" s="41"/>
      <c r="Z178" s="41"/>
    </row>
    <row r="179" spans="1:26" ht="12.75" customHeight="1">
      <c r="A179" s="51"/>
      <c r="B179" s="41"/>
      <c r="C179" s="41"/>
      <c r="D179" s="41"/>
      <c r="E179" s="41"/>
      <c r="F179" s="41"/>
      <c r="G179" s="41"/>
      <c r="H179" s="41"/>
      <c r="I179" s="41"/>
      <c r="J179" s="41"/>
      <c r="K179" s="41"/>
      <c r="L179" s="50"/>
      <c r="M179" s="41"/>
      <c r="N179" s="41"/>
      <c r="O179" s="41"/>
      <c r="P179" s="41"/>
      <c r="Q179" s="41"/>
      <c r="R179" s="41"/>
      <c r="S179" s="41"/>
      <c r="T179" s="41"/>
      <c r="U179" s="41"/>
      <c r="V179" s="41"/>
      <c r="W179" s="41"/>
      <c r="X179" s="41"/>
      <c r="Y179" s="41"/>
      <c r="Z179" s="41"/>
    </row>
    <row r="180" spans="1:26" ht="12.75" customHeight="1">
      <c r="A180" s="51"/>
      <c r="B180" s="41"/>
      <c r="C180" s="41"/>
      <c r="D180" s="41"/>
      <c r="E180" s="41"/>
      <c r="F180" s="41"/>
      <c r="G180" s="41"/>
      <c r="H180" s="41"/>
      <c r="I180" s="41"/>
      <c r="J180" s="41"/>
      <c r="K180" s="41"/>
      <c r="L180" s="50"/>
      <c r="M180" s="41"/>
      <c r="N180" s="41"/>
      <c r="O180" s="41"/>
      <c r="P180" s="41"/>
      <c r="Q180" s="41"/>
      <c r="R180" s="41"/>
      <c r="S180" s="41"/>
      <c r="T180" s="41"/>
      <c r="U180" s="41"/>
      <c r="V180" s="41"/>
      <c r="W180" s="41"/>
      <c r="X180" s="41"/>
      <c r="Y180" s="41"/>
      <c r="Z180" s="41"/>
    </row>
    <row r="181" spans="1:26" ht="12.75" customHeight="1">
      <c r="A181" s="51"/>
      <c r="B181" s="41"/>
      <c r="C181" s="41"/>
      <c r="D181" s="41"/>
      <c r="E181" s="41"/>
      <c r="F181" s="41"/>
      <c r="G181" s="41"/>
      <c r="H181" s="41"/>
      <c r="I181" s="41"/>
      <c r="J181" s="41"/>
      <c r="K181" s="41"/>
      <c r="L181" s="50"/>
      <c r="M181" s="41"/>
      <c r="N181" s="41"/>
      <c r="O181" s="41"/>
      <c r="P181" s="41"/>
      <c r="Q181" s="41"/>
      <c r="R181" s="41"/>
      <c r="S181" s="41"/>
      <c r="T181" s="41"/>
      <c r="U181" s="41"/>
      <c r="V181" s="41"/>
      <c r="W181" s="41"/>
      <c r="X181" s="41"/>
      <c r="Y181" s="41"/>
      <c r="Z181" s="41"/>
    </row>
    <row r="182" spans="1:26" ht="12.75" customHeight="1">
      <c r="A182" s="51"/>
      <c r="B182" s="41"/>
      <c r="C182" s="41"/>
      <c r="D182" s="41"/>
      <c r="E182" s="41"/>
      <c r="F182" s="41"/>
      <c r="G182" s="41"/>
      <c r="H182" s="41"/>
      <c r="I182" s="41"/>
      <c r="J182" s="41"/>
      <c r="K182" s="41"/>
      <c r="L182" s="50"/>
      <c r="M182" s="41"/>
      <c r="N182" s="41"/>
      <c r="O182" s="41"/>
      <c r="P182" s="41"/>
      <c r="Q182" s="41"/>
      <c r="R182" s="41"/>
      <c r="S182" s="41"/>
      <c r="T182" s="41"/>
      <c r="U182" s="41"/>
      <c r="V182" s="41"/>
      <c r="W182" s="41"/>
      <c r="X182" s="41"/>
      <c r="Y182" s="41"/>
      <c r="Z182" s="41"/>
    </row>
    <row r="183" spans="1:26" ht="12.75" customHeight="1">
      <c r="A183" s="51"/>
      <c r="B183" s="41"/>
      <c r="C183" s="41"/>
      <c r="D183" s="41"/>
      <c r="E183" s="41"/>
      <c r="F183" s="41"/>
      <c r="G183" s="41"/>
      <c r="H183" s="41"/>
      <c r="I183" s="41"/>
      <c r="J183" s="41"/>
      <c r="K183" s="41"/>
      <c r="L183" s="50"/>
      <c r="M183" s="41"/>
      <c r="N183" s="41"/>
      <c r="O183" s="41"/>
      <c r="P183" s="41"/>
      <c r="Q183" s="41"/>
      <c r="R183" s="41"/>
      <c r="S183" s="41"/>
      <c r="T183" s="41"/>
      <c r="U183" s="41"/>
      <c r="V183" s="41"/>
      <c r="W183" s="41"/>
      <c r="X183" s="41"/>
      <c r="Y183" s="41"/>
      <c r="Z183" s="41"/>
    </row>
    <row r="184" spans="1:26" ht="12.75" customHeight="1">
      <c r="A184" s="51"/>
      <c r="B184" s="41"/>
      <c r="C184" s="41"/>
      <c r="D184" s="41"/>
      <c r="E184" s="41"/>
      <c r="F184" s="41"/>
      <c r="G184" s="41"/>
      <c r="H184" s="41"/>
      <c r="I184" s="41"/>
      <c r="J184" s="41"/>
      <c r="K184" s="41"/>
      <c r="L184" s="50"/>
      <c r="M184" s="41"/>
      <c r="N184" s="41"/>
      <c r="O184" s="41"/>
      <c r="P184" s="41"/>
      <c r="Q184" s="41"/>
      <c r="R184" s="41"/>
      <c r="S184" s="41"/>
      <c r="T184" s="41"/>
      <c r="U184" s="41"/>
      <c r="V184" s="41"/>
      <c r="W184" s="41"/>
      <c r="X184" s="41"/>
      <c r="Y184" s="41"/>
      <c r="Z184" s="41"/>
    </row>
    <row r="185" spans="1:26" ht="12.75" customHeight="1">
      <c r="A185" s="51"/>
      <c r="B185" s="41"/>
      <c r="C185" s="41"/>
      <c r="D185" s="41"/>
      <c r="E185" s="41"/>
      <c r="F185" s="41"/>
      <c r="G185" s="41"/>
      <c r="H185" s="41"/>
      <c r="I185" s="41"/>
      <c r="J185" s="41"/>
      <c r="K185" s="41"/>
      <c r="L185" s="50"/>
      <c r="M185" s="41"/>
      <c r="N185" s="41"/>
      <c r="O185" s="41"/>
      <c r="P185" s="41"/>
      <c r="Q185" s="41"/>
      <c r="R185" s="41"/>
      <c r="S185" s="41"/>
      <c r="T185" s="41"/>
      <c r="U185" s="41"/>
      <c r="V185" s="41"/>
      <c r="W185" s="41"/>
      <c r="X185" s="41"/>
      <c r="Y185" s="41"/>
      <c r="Z185" s="41"/>
    </row>
    <row r="186" spans="1:26" ht="12.75" customHeight="1">
      <c r="A186" s="51"/>
      <c r="B186" s="41"/>
      <c r="C186" s="41"/>
      <c r="D186" s="41"/>
      <c r="E186" s="41"/>
      <c r="F186" s="41"/>
      <c r="G186" s="41"/>
      <c r="H186" s="41"/>
      <c r="I186" s="41"/>
      <c r="J186" s="41"/>
      <c r="K186" s="41"/>
      <c r="L186" s="50"/>
      <c r="M186" s="41"/>
      <c r="N186" s="41"/>
      <c r="O186" s="41"/>
      <c r="P186" s="41"/>
      <c r="Q186" s="41"/>
      <c r="R186" s="41"/>
      <c r="S186" s="41"/>
      <c r="T186" s="41"/>
      <c r="U186" s="41"/>
      <c r="V186" s="41"/>
      <c r="W186" s="41"/>
      <c r="X186" s="41"/>
      <c r="Y186" s="41"/>
      <c r="Z186" s="41"/>
    </row>
    <row r="187" spans="1:26" ht="12.75" customHeight="1">
      <c r="A187" s="51"/>
      <c r="B187" s="41"/>
      <c r="C187" s="41"/>
      <c r="D187" s="41"/>
      <c r="E187" s="41"/>
      <c r="F187" s="41"/>
      <c r="G187" s="41"/>
      <c r="H187" s="41"/>
      <c r="I187" s="41"/>
      <c r="J187" s="41"/>
      <c r="K187" s="41"/>
      <c r="L187" s="50"/>
      <c r="M187" s="41"/>
      <c r="N187" s="41"/>
      <c r="O187" s="41"/>
      <c r="P187" s="41"/>
      <c r="Q187" s="41"/>
      <c r="R187" s="41"/>
      <c r="S187" s="41"/>
      <c r="T187" s="41"/>
      <c r="U187" s="41"/>
      <c r="V187" s="41"/>
      <c r="W187" s="41"/>
      <c r="X187" s="41"/>
      <c r="Y187" s="41"/>
      <c r="Z187" s="41"/>
    </row>
    <row r="188" spans="1:26" ht="12.75" customHeight="1">
      <c r="A188" s="51"/>
      <c r="B188" s="41"/>
      <c r="C188" s="41"/>
      <c r="D188" s="41"/>
      <c r="E188" s="41"/>
      <c r="F188" s="41"/>
      <c r="G188" s="41"/>
      <c r="H188" s="41"/>
      <c r="I188" s="41"/>
      <c r="J188" s="41"/>
      <c r="K188" s="41"/>
      <c r="L188" s="50"/>
      <c r="M188" s="41"/>
      <c r="N188" s="41"/>
      <c r="O188" s="41"/>
      <c r="P188" s="41"/>
      <c r="Q188" s="41"/>
      <c r="R188" s="41"/>
      <c r="S188" s="41"/>
      <c r="T188" s="41"/>
      <c r="U188" s="41"/>
      <c r="V188" s="41"/>
      <c r="W188" s="41"/>
      <c r="X188" s="41"/>
      <c r="Y188" s="41"/>
      <c r="Z188" s="41"/>
    </row>
    <row r="189" spans="1:26" ht="12.75" customHeight="1">
      <c r="A189" s="51"/>
      <c r="B189" s="41"/>
      <c r="C189" s="41"/>
      <c r="D189" s="41"/>
      <c r="E189" s="41"/>
      <c r="F189" s="41"/>
      <c r="G189" s="41"/>
      <c r="H189" s="41"/>
      <c r="I189" s="41"/>
      <c r="J189" s="41"/>
      <c r="K189" s="41"/>
      <c r="L189" s="50"/>
      <c r="M189" s="41"/>
      <c r="N189" s="41"/>
      <c r="O189" s="41"/>
      <c r="P189" s="41"/>
      <c r="Q189" s="41"/>
      <c r="R189" s="41"/>
      <c r="S189" s="41"/>
      <c r="T189" s="41"/>
      <c r="U189" s="41"/>
      <c r="V189" s="41"/>
      <c r="W189" s="41"/>
      <c r="X189" s="41"/>
      <c r="Y189" s="41"/>
      <c r="Z189" s="41"/>
    </row>
    <row r="190" spans="1:26" ht="12.75" customHeight="1">
      <c r="A190" s="51"/>
      <c r="B190" s="41"/>
      <c r="C190" s="41"/>
      <c r="D190" s="41"/>
      <c r="E190" s="41"/>
      <c r="F190" s="41"/>
      <c r="G190" s="41"/>
      <c r="H190" s="41"/>
      <c r="I190" s="41"/>
      <c r="J190" s="41"/>
      <c r="K190" s="41"/>
      <c r="L190" s="50"/>
      <c r="M190" s="41"/>
      <c r="N190" s="41"/>
      <c r="O190" s="41"/>
      <c r="P190" s="41"/>
      <c r="Q190" s="41"/>
      <c r="R190" s="41"/>
      <c r="S190" s="41"/>
      <c r="T190" s="41"/>
      <c r="U190" s="41"/>
      <c r="V190" s="41"/>
      <c r="W190" s="41"/>
      <c r="X190" s="41"/>
      <c r="Y190" s="41"/>
      <c r="Z190" s="41"/>
    </row>
    <row r="191" spans="1:26" ht="12.75" customHeight="1">
      <c r="A191" s="51"/>
      <c r="B191" s="41"/>
      <c r="C191" s="41"/>
      <c r="D191" s="41"/>
      <c r="E191" s="41"/>
      <c r="F191" s="41"/>
      <c r="G191" s="41"/>
      <c r="H191" s="41"/>
      <c r="I191" s="41"/>
      <c r="J191" s="41"/>
      <c r="K191" s="41"/>
      <c r="L191" s="50"/>
      <c r="M191" s="41"/>
      <c r="N191" s="41"/>
      <c r="O191" s="41"/>
      <c r="P191" s="41"/>
      <c r="Q191" s="41"/>
      <c r="R191" s="41"/>
      <c r="S191" s="41"/>
      <c r="T191" s="41"/>
      <c r="U191" s="41"/>
      <c r="V191" s="41"/>
      <c r="W191" s="41"/>
      <c r="X191" s="41"/>
      <c r="Y191" s="41"/>
      <c r="Z191" s="41"/>
    </row>
    <row r="192" spans="1:26" ht="12.75" customHeight="1">
      <c r="A192" s="51"/>
      <c r="B192" s="41"/>
      <c r="C192" s="41"/>
      <c r="D192" s="41"/>
      <c r="E192" s="41"/>
      <c r="F192" s="41"/>
      <c r="G192" s="41"/>
      <c r="H192" s="41"/>
      <c r="I192" s="41"/>
      <c r="J192" s="41"/>
      <c r="K192" s="41"/>
      <c r="L192" s="50"/>
      <c r="M192" s="41"/>
      <c r="N192" s="41"/>
      <c r="O192" s="41"/>
      <c r="P192" s="41"/>
      <c r="Q192" s="41"/>
      <c r="R192" s="41"/>
      <c r="S192" s="41"/>
      <c r="T192" s="41"/>
      <c r="U192" s="41"/>
      <c r="V192" s="41"/>
      <c r="W192" s="41"/>
      <c r="X192" s="41"/>
      <c r="Y192" s="41"/>
      <c r="Z192" s="41"/>
    </row>
    <row r="193" spans="1:26" ht="12.75" customHeight="1">
      <c r="A193" s="51"/>
      <c r="B193" s="41"/>
      <c r="C193" s="41"/>
      <c r="D193" s="41"/>
      <c r="E193" s="41"/>
      <c r="F193" s="41"/>
      <c r="G193" s="41"/>
      <c r="H193" s="41"/>
      <c r="I193" s="41"/>
      <c r="J193" s="41"/>
      <c r="K193" s="41"/>
      <c r="L193" s="50"/>
      <c r="M193" s="41"/>
      <c r="N193" s="41"/>
      <c r="O193" s="41"/>
      <c r="P193" s="41"/>
      <c r="Q193" s="41"/>
      <c r="R193" s="41"/>
      <c r="S193" s="41"/>
      <c r="T193" s="41"/>
      <c r="U193" s="41"/>
      <c r="V193" s="41"/>
      <c r="W193" s="41"/>
      <c r="X193" s="41"/>
      <c r="Y193" s="41"/>
      <c r="Z193" s="41"/>
    </row>
    <row r="194" spans="1:26" ht="12.75" customHeight="1">
      <c r="A194" s="51"/>
      <c r="B194" s="41"/>
      <c r="C194" s="41"/>
      <c r="D194" s="41"/>
      <c r="E194" s="41"/>
      <c r="F194" s="41"/>
      <c r="G194" s="41"/>
      <c r="H194" s="41"/>
      <c r="I194" s="41"/>
      <c r="J194" s="41"/>
      <c r="K194" s="41"/>
      <c r="L194" s="50"/>
      <c r="M194" s="41"/>
      <c r="N194" s="41"/>
      <c r="O194" s="41"/>
      <c r="P194" s="41"/>
      <c r="Q194" s="41"/>
      <c r="R194" s="41"/>
      <c r="S194" s="41"/>
      <c r="T194" s="41"/>
      <c r="U194" s="41"/>
      <c r="V194" s="41"/>
      <c r="W194" s="41"/>
      <c r="X194" s="41"/>
      <c r="Y194" s="41"/>
      <c r="Z194" s="41"/>
    </row>
    <row r="195" spans="1:26" ht="12.75" customHeight="1">
      <c r="A195" s="51"/>
      <c r="B195" s="41"/>
      <c r="C195" s="41"/>
      <c r="D195" s="41"/>
      <c r="E195" s="41"/>
      <c r="F195" s="41"/>
      <c r="G195" s="41"/>
      <c r="H195" s="41"/>
      <c r="I195" s="41"/>
      <c r="J195" s="41"/>
      <c r="K195" s="41"/>
      <c r="L195" s="50"/>
      <c r="M195" s="41"/>
      <c r="N195" s="41"/>
      <c r="O195" s="41"/>
      <c r="P195" s="41"/>
      <c r="Q195" s="41"/>
      <c r="R195" s="41"/>
      <c r="S195" s="41"/>
      <c r="T195" s="41"/>
      <c r="U195" s="41"/>
      <c r="V195" s="41"/>
      <c r="W195" s="41"/>
      <c r="X195" s="41"/>
      <c r="Y195" s="41"/>
      <c r="Z195" s="41"/>
    </row>
    <row r="196" spans="1:26" ht="12.75" customHeight="1">
      <c r="A196" s="51"/>
      <c r="B196" s="41"/>
      <c r="C196" s="41"/>
      <c r="D196" s="41"/>
      <c r="E196" s="41"/>
      <c r="F196" s="41"/>
      <c r="G196" s="41"/>
      <c r="H196" s="41"/>
      <c r="I196" s="41"/>
      <c r="J196" s="41"/>
      <c r="K196" s="41"/>
      <c r="L196" s="50"/>
      <c r="M196" s="41"/>
      <c r="N196" s="41"/>
      <c r="O196" s="41"/>
      <c r="P196" s="41"/>
      <c r="Q196" s="41"/>
      <c r="R196" s="41"/>
      <c r="S196" s="41"/>
      <c r="T196" s="41"/>
      <c r="U196" s="41"/>
      <c r="V196" s="41"/>
      <c r="W196" s="41"/>
      <c r="X196" s="41"/>
      <c r="Y196" s="41"/>
      <c r="Z196" s="41"/>
    </row>
    <row r="197" spans="1:26" ht="12.75" customHeight="1">
      <c r="A197" s="51"/>
      <c r="B197" s="41"/>
      <c r="C197" s="41"/>
      <c r="D197" s="41"/>
      <c r="E197" s="41"/>
      <c r="F197" s="41"/>
      <c r="G197" s="41"/>
      <c r="H197" s="41"/>
      <c r="I197" s="41"/>
      <c r="J197" s="41"/>
      <c r="K197" s="41"/>
      <c r="L197" s="50"/>
      <c r="M197" s="41"/>
      <c r="N197" s="41"/>
      <c r="O197" s="41"/>
      <c r="P197" s="41"/>
      <c r="Q197" s="41"/>
      <c r="R197" s="41"/>
      <c r="S197" s="41"/>
      <c r="T197" s="41"/>
      <c r="U197" s="41"/>
      <c r="V197" s="41"/>
      <c r="W197" s="41"/>
      <c r="X197" s="41"/>
      <c r="Y197" s="41"/>
      <c r="Z197" s="41"/>
    </row>
    <row r="198" spans="1:26" ht="12.75" customHeight="1">
      <c r="A198" s="51"/>
      <c r="B198" s="41"/>
      <c r="C198" s="41"/>
      <c r="D198" s="41"/>
      <c r="E198" s="41"/>
      <c r="F198" s="41"/>
      <c r="G198" s="41"/>
      <c r="H198" s="41"/>
      <c r="I198" s="41"/>
      <c r="J198" s="41"/>
      <c r="K198" s="41"/>
      <c r="L198" s="50"/>
      <c r="M198" s="41"/>
      <c r="N198" s="41"/>
      <c r="O198" s="41"/>
      <c r="P198" s="41"/>
      <c r="Q198" s="41"/>
      <c r="R198" s="41"/>
      <c r="S198" s="41"/>
      <c r="T198" s="41"/>
      <c r="U198" s="41"/>
      <c r="V198" s="41"/>
      <c r="W198" s="41"/>
      <c r="X198" s="41"/>
      <c r="Y198" s="41"/>
      <c r="Z198" s="41"/>
    </row>
    <row r="199" spans="1:26" ht="12.75" customHeight="1">
      <c r="A199" s="51"/>
      <c r="B199" s="41"/>
      <c r="C199" s="41"/>
      <c r="D199" s="41"/>
      <c r="E199" s="41"/>
      <c r="F199" s="41"/>
      <c r="G199" s="41"/>
      <c r="H199" s="41"/>
      <c r="I199" s="41"/>
      <c r="J199" s="41"/>
      <c r="K199" s="41"/>
      <c r="L199" s="50"/>
      <c r="M199" s="41"/>
      <c r="N199" s="41"/>
      <c r="O199" s="41"/>
      <c r="P199" s="41"/>
      <c r="Q199" s="41"/>
      <c r="R199" s="41"/>
      <c r="S199" s="41"/>
      <c r="T199" s="41"/>
      <c r="U199" s="41"/>
      <c r="V199" s="41"/>
      <c r="W199" s="41"/>
      <c r="X199" s="41"/>
      <c r="Y199" s="41"/>
      <c r="Z199" s="41"/>
    </row>
    <row r="200" spans="1:26" ht="12.75" customHeight="1">
      <c r="A200" s="51"/>
      <c r="B200" s="41"/>
      <c r="C200" s="41"/>
      <c r="D200" s="41"/>
      <c r="E200" s="41"/>
      <c r="F200" s="41"/>
      <c r="G200" s="41"/>
      <c r="H200" s="41"/>
      <c r="I200" s="41"/>
      <c r="J200" s="41"/>
      <c r="K200" s="41"/>
      <c r="L200" s="50"/>
      <c r="M200" s="41"/>
      <c r="N200" s="41"/>
      <c r="O200" s="41"/>
      <c r="P200" s="41"/>
      <c r="Q200" s="41"/>
      <c r="R200" s="41"/>
      <c r="S200" s="41"/>
      <c r="T200" s="41"/>
      <c r="U200" s="41"/>
      <c r="V200" s="41"/>
      <c r="W200" s="41"/>
      <c r="X200" s="41"/>
      <c r="Y200" s="41"/>
      <c r="Z200" s="41"/>
    </row>
    <row r="201" spans="1:26" ht="12.75" customHeight="1">
      <c r="A201" s="51"/>
      <c r="B201" s="41"/>
      <c r="C201" s="41"/>
      <c r="D201" s="41"/>
      <c r="E201" s="41"/>
      <c r="F201" s="41"/>
      <c r="G201" s="41"/>
      <c r="H201" s="41"/>
      <c r="I201" s="41"/>
      <c r="J201" s="41"/>
      <c r="K201" s="41"/>
      <c r="L201" s="50"/>
      <c r="M201" s="41"/>
      <c r="N201" s="41"/>
      <c r="O201" s="41"/>
      <c r="P201" s="41"/>
      <c r="Q201" s="41"/>
      <c r="R201" s="41"/>
      <c r="S201" s="41"/>
      <c r="T201" s="41"/>
      <c r="U201" s="41"/>
      <c r="V201" s="41"/>
      <c r="W201" s="41"/>
      <c r="X201" s="41"/>
      <c r="Y201" s="41"/>
      <c r="Z201" s="41"/>
    </row>
    <row r="202" spans="1:26" ht="12.75" customHeight="1">
      <c r="A202" s="51"/>
      <c r="B202" s="41"/>
      <c r="C202" s="41"/>
      <c r="D202" s="41"/>
      <c r="E202" s="41"/>
      <c r="F202" s="41"/>
      <c r="G202" s="41"/>
      <c r="H202" s="41"/>
      <c r="I202" s="41"/>
      <c r="J202" s="41"/>
      <c r="K202" s="41"/>
      <c r="L202" s="50"/>
      <c r="M202" s="41"/>
      <c r="N202" s="41"/>
      <c r="O202" s="41"/>
      <c r="P202" s="41"/>
      <c r="Q202" s="41"/>
      <c r="R202" s="41"/>
      <c r="S202" s="41"/>
      <c r="T202" s="41"/>
      <c r="U202" s="41"/>
      <c r="V202" s="41"/>
      <c r="W202" s="41"/>
      <c r="X202" s="41"/>
      <c r="Y202" s="41"/>
      <c r="Z202" s="41"/>
    </row>
    <row r="203" spans="1:26" ht="12.75" customHeight="1">
      <c r="A203" s="51"/>
      <c r="B203" s="41"/>
      <c r="C203" s="41"/>
      <c r="D203" s="41"/>
      <c r="E203" s="41"/>
      <c r="F203" s="41"/>
      <c r="G203" s="41"/>
      <c r="H203" s="41"/>
      <c r="I203" s="41"/>
      <c r="J203" s="41"/>
      <c r="K203" s="41"/>
      <c r="L203" s="50"/>
      <c r="M203" s="41"/>
      <c r="N203" s="41"/>
      <c r="O203" s="41"/>
      <c r="P203" s="41"/>
      <c r="Q203" s="41"/>
      <c r="R203" s="41"/>
      <c r="S203" s="41"/>
      <c r="T203" s="41"/>
      <c r="U203" s="41"/>
      <c r="V203" s="41"/>
      <c r="W203" s="41"/>
      <c r="X203" s="41"/>
      <c r="Y203" s="41"/>
      <c r="Z203" s="41"/>
    </row>
    <row r="204" spans="1:26" ht="12.75" customHeight="1">
      <c r="A204" s="51"/>
      <c r="B204" s="41"/>
      <c r="C204" s="41"/>
      <c r="D204" s="41"/>
      <c r="E204" s="41"/>
      <c r="F204" s="41"/>
      <c r="G204" s="41"/>
      <c r="H204" s="41"/>
      <c r="I204" s="41"/>
      <c r="J204" s="41"/>
      <c r="K204" s="41"/>
      <c r="L204" s="50"/>
      <c r="M204" s="41"/>
      <c r="N204" s="41"/>
      <c r="O204" s="41"/>
      <c r="P204" s="41"/>
      <c r="Q204" s="41"/>
      <c r="R204" s="41"/>
      <c r="S204" s="41"/>
      <c r="T204" s="41"/>
      <c r="U204" s="41"/>
      <c r="V204" s="41"/>
      <c r="W204" s="41"/>
      <c r="X204" s="41"/>
      <c r="Y204" s="41"/>
      <c r="Z204" s="41"/>
    </row>
    <row r="205" spans="1:26" ht="12.75" customHeight="1">
      <c r="A205" s="51"/>
      <c r="B205" s="41"/>
      <c r="C205" s="41"/>
      <c r="D205" s="41"/>
      <c r="E205" s="41"/>
      <c r="F205" s="41"/>
      <c r="G205" s="41"/>
      <c r="H205" s="41"/>
      <c r="I205" s="41"/>
      <c r="J205" s="41"/>
      <c r="K205" s="41"/>
      <c r="L205" s="50"/>
      <c r="M205" s="41"/>
      <c r="N205" s="41"/>
      <c r="O205" s="41"/>
      <c r="P205" s="41"/>
      <c r="Q205" s="41"/>
      <c r="R205" s="41"/>
      <c r="S205" s="41"/>
      <c r="T205" s="41"/>
      <c r="U205" s="41"/>
      <c r="V205" s="41"/>
      <c r="W205" s="41"/>
      <c r="X205" s="41"/>
      <c r="Y205" s="41"/>
      <c r="Z205" s="41"/>
    </row>
    <row r="206" spans="1:26" ht="12.75" customHeight="1">
      <c r="A206" s="51"/>
      <c r="B206" s="41"/>
      <c r="C206" s="41"/>
      <c r="D206" s="41"/>
      <c r="E206" s="41"/>
      <c r="F206" s="41"/>
      <c r="G206" s="41"/>
      <c r="H206" s="41"/>
      <c r="I206" s="41"/>
      <c r="J206" s="41"/>
      <c r="K206" s="41"/>
      <c r="L206" s="50"/>
      <c r="M206" s="41"/>
      <c r="N206" s="41"/>
      <c r="O206" s="41"/>
      <c r="P206" s="41"/>
      <c r="Q206" s="41"/>
      <c r="R206" s="41"/>
      <c r="S206" s="41"/>
      <c r="T206" s="41"/>
      <c r="U206" s="41"/>
      <c r="V206" s="41"/>
      <c r="W206" s="41"/>
      <c r="X206" s="41"/>
      <c r="Y206" s="41"/>
      <c r="Z206" s="41"/>
    </row>
    <row r="207" spans="1:26" ht="12.75" customHeight="1">
      <c r="A207" s="51"/>
      <c r="B207" s="41"/>
      <c r="C207" s="41"/>
      <c r="D207" s="41"/>
      <c r="E207" s="41"/>
      <c r="F207" s="41"/>
      <c r="G207" s="41"/>
      <c r="H207" s="41"/>
      <c r="I207" s="41"/>
      <c r="J207" s="41"/>
      <c r="K207" s="41"/>
      <c r="L207" s="50"/>
      <c r="M207" s="41"/>
      <c r="N207" s="41"/>
      <c r="O207" s="41"/>
      <c r="P207" s="41"/>
      <c r="Q207" s="41"/>
      <c r="R207" s="41"/>
      <c r="S207" s="41"/>
      <c r="T207" s="41"/>
      <c r="U207" s="41"/>
      <c r="V207" s="41"/>
      <c r="W207" s="41"/>
      <c r="X207" s="41"/>
      <c r="Y207" s="41"/>
      <c r="Z207" s="41"/>
    </row>
    <row r="208" spans="1:26" ht="12.75" customHeight="1">
      <c r="A208" s="51"/>
      <c r="B208" s="41"/>
      <c r="C208" s="41"/>
      <c r="D208" s="41"/>
      <c r="E208" s="41"/>
      <c r="F208" s="41"/>
      <c r="G208" s="41"/>
      <c r="H208" s="41"/>
      <c r="I208" s="41"/>
      <c r="J208" s="41"/>
      <c r="K208" s="41"/>
      <c r="L208" s="50"/>
      <c r="M208" s="41"/>
      <c r="N208" s="41"/>
      <c r="O208" s="41"/>
      <c r="P208" s="41"/>
      <c r="Q208" s="41"/>
      <c r="R208" s="41"/>
      <c r="S208" s="41"/>
      <c r="T208" s="41"/>
      <c r="U208" s="41"/>
      <c r="V208" s="41"/>
      <c r="W208" s="41"/>
      <c r="X208" s="41"/>
      <c r="Y208" s="41"/>
      <c r="Z208" s="41"/>
    </row>
    <row r="209" spans="1:26" ht="12.75" customHeight="1">
      <c r="A209" s="51"/>
      <c r="B209" s="41"/>
      <c r="C209" s="41"/>
      <c r="D209" s="41"/>
      <c r="E209" s="41"/>
      <c r="F209" s="41"/>
      <c r="G209" s="41"/>
      <c r="H209" s="41"/>
      <c r="I209" s="41"/>
      <c r="J209" s="41"/>
      <c r="K209" s="41"/>
      <c r="L209" s="50"/>
      <c r="M209" s="41"/>
      <c r="N209" s="41"/>
      <c r="O209" s="41"/>
      <c r="P209" s="41"/>
      <c r="Q209" s="41"/>
      <c r="R209" s="41"/>
      <c r="S209" s="41"/>
      <c r="T209" s="41"/>
      <c r="U209" s="41"/>
      <c r="V209" s="41"/>
      <c r="W209" s="41"/>
      <c r="X209" s="41"/>
      <c r="Y209" s="41"/>
      <c r="Z209" s="41"/>
    </row>
    <row r="210" spans="1:26" ht="12.75" customHeight="1">
      <c r="A210" s="51"/>
      <c r="B210" s="41"/>
      <c r="C210" s="41"/>
      <c r="D210" s="41"/>
      <c r="E210" s="41"/>
      <c r="F210" s="41"/>
      <c r="G210" s="41"/>
      <c r="H210" s="41"/>
      <c r="I210" s="41"/>
      <c r="J210" s="41"/>
      <c r="K210" s="41"/>
      <c r="L210" s="50"/>
      <c r="M210" s="41"/>
      <c r="N210" s="41"/>
      <c r="O210" s="41"/>
      <c r="P210" s="41"/>
      <c r="Q210" s="41"/>
      <c r="R210" s="41"/>
      <c r="S210" s="41"/>
      <c r="T210" s="41"/>
      <c r="U210" s="41"/>
      <c r="V210" s="41"/>
      <c r="W210" s="41"/>
      <c r="X210" s="41"/>
      <c r="Y210" s="41"/>
      <c r="Z210" s="41"/>
    </row>
    <row r="211" spans="1:26" ht="12.75" customHeight="1">
      <c r="A211" s="51"/>
      <c r="B211" s="41"/>
      <c r="C211" s="41"/>
      <c r="D211" s="41"/>
      <c r="E211" s="41"/>
      <c r="F211" s="41"/>
      <c r="G211" s="41"/>
      <c r="H211" s="41"/>
      <c r="I211" s="41"/>
      <c r="J211" s="41"/>
      <c r="K211" s="41"/>
      <c r="L211" s="50"/>
      <c r="M211" s="41"/>
      <c r="N211" s="41"/>
      <c r="O211" s="41"/>
      <c r="P211" s="41"/>
      <c r="Q211" s="41"/>
      <c r="R211" s="41"/>
      <c r="S211" s="41"/>
      <c r="T211" s="41"/>
      <c r="U211" s="41"/>
      <c r="V211" s="41"/>
      <c r="W211" s="41"/>
      <c r="X211" s="41"/>
      <c r="Y211" s="41"/>
      <c r="Z211" s="41"/>
    </row>
    <row r="212" spans="1:26" ht="12.75" customHeight="1">
      <c r="A212" s="51"/>
      <c r="B212" s="41"/>
      <c r="C212" s="41"/>
      <c r="D212" s="41"/>
      <c r="E212" s="41"/>
      <c r="F212" s="41"/>
      <c r="G212" s="41"/>
      <c r="H212" s="41"/>
      <c r="I212" s="41"/>
      <c r="J212" s="41"/>
      <c r="K212" s="41"/>
      <c r="L212" s="50"/>
      <c r="M212" s="41"/>
      <c r="N212" s="41"/>
      <c r="O212" s="41"/>
      <c r="P212" s="41"/>
      <c r="Q212" s="41"/>
      <c r="R212" s="41"/>
      <c r="S212" s="41"/>
      <c r="T212" s="41"/>
      <c r="U212" s="41"/>
      <c r="V212" s="41"/>
      <c r="W212" s="41"/>
      <c r="X212" s="41"/>
      <c r="Y212" s="41"/>
      <c r="Z212" s="41"/>
    </row>
    <row r="213" spans="1:26" ht="12.75" customHeight="1">
      <c r="A213" s="51"/>
      <c r="B213" s="41"/>
      <c r="C213" s="41"/>
      <c r="D213" s="41"/>
      <c r="E213" s="41"/>
      <c r="F213" s="41"/>
      <c r="G213" s="41"/>
      <c r="H213" s="41"/>
      <c r="I213" s="41"/>
      <c r="J213" s="41"/>
      <c r="K213" s="41"/>
      <c r="L213" s="50"/>
      <c r="M213" s="41"/>
      <c r="N213" s="41"/>
      <c r="O213" s="41"/>
      <c r="P213" s="41"/>
      <c r="Q213" s="41"/>
      <c r="R213" s="41"/>
      <c r="S213" s="41"/>
      <c r="T213" s="41"/>
      <c r="U213" s="41"/>
      <c r="V213" s="41"/>
      <c r="W213" s="41"/>
      <c r="X213" s="41"/>
      <c r="Y213" s="41"/>
      <c r="Z213" s="41"/>
    </row>
    <row r="214" spans="1:26" ht="12.75" customHeight="1">
      <c r="A214" s="51"/>
      <c r="B214" s="41"/>
      <c r="C214" s="41"/>
      <c r="D214" s="41"/>
      <c r="E214" s="41"/>
      <c r="F214" s="41"/>
      <c r="G214" s="41"/>
      <c r="H214" s="41"/>
      <c r="I214" s="41"/>
      <c r="J214" s="41"/>
      <c r="K214" s="41"/>
      <c r="L214" s="50"/>
      <c r="M214" s="41"/>
      <c r="N214" s="41"/>
      <c r="O214" s="41"/>
      <c r="P214" s="41"/>
      <c r="Q214" s="41"/>
      <c r="R214" s="41"/>
      <c r="S214" s="41"/>
      <c r="T214" s="41"/>
      <c r="U214" s="41"/>
      <c r="V214" s="41"/>
      <c r="W214" s="41"/>
      <c r="X214" s="41"/>
      <c r="Y214" s="41"/>
      <c r="Z214" s="41"/>
    </row>
    <row r="215" spans="1:26" ht="12.75" customHeight="1">
      <c r="A215" s="51"/>
      <c r="B215" s="41"/>
      <c r="C215" s="41"/>
      <c r="D215" s="41"/>
      <c r="E215" s="41"/>
      <c r="F215" s="41"/>
      <c r="G215" s="41"/>
      <c r="H215" s="41"/>
      <c r="I215" s="41"/>
      <c r="J215" s="41"/>
      <c r="K215" s="41"/>
      <c r="L215" s="50"/>
      <c r="M215" s="41"/>
      <c r="N215" s="41"/>
      <c r="O215" s="41"/>
      <c r="P215" s="41"/>
      <c r="Q215" s="41"/>
      <c r="R215" s="41"/>
      <c r="S215" s="41"/>
      <c r="T215" s="41"/>
      <c r="U215" s="41"/>
      <c r="V215" s="41"/>
      <c r="W215" s="41"/>
      <c r="X215" s="41"/>
      <c r="Y215" s="41"/>
      <c r="Z215" s="41"/>
    </row>
    <row r="216" spans="1:26" ht="12.75" customHeight="1">
      <c r="A216" s="51"/>
      <c r="B216" s="41"/>
      <c r="C216" s="41"/>
      <c r="D216" s="41"/>
      <c r="E216" s="41"/>
      <c r="F216" s="41"/>
      <c r="G216" s="41"/>
      <c r="H216" s="41"/>
      <c r="I216" s="41"/>
      <c r="J216" s="41"/>
      <c r="K216" s="41"/>
      <c r="L216" s="50"/>
      <c r="M216" s="41"/>
      <c r="N216" s="41"/>
      <c r="O216" s="41"/>
      <c r="P216" s="41"/>
      <c r="Q216" s="41"/>
      <c r="R216" s="41"/>
      <c r="S216" s="41"/>
      <c r="T216" s="41"/>
      <c r="U216" s="41"/>
      <c r="V216" s="41"/>
      <c r="W216" s="41"/>
      <c r="X216" s="41"/>
      <c r="Y216" s="41"/>
      <c r="Z216" s="41"/>
    </row>
    <row r="217" spans="1:26" ht="12.75" customHeight="1">
      <c r="A217" s="51"/>
      <c r="B217" s="41"/>
      <c r="C217" s="41"/>
      <c r="D217" s="41"/>
      <c r="E217" s="41"/>
      <c r="F217" s="41"/>
      <c r="G217" s="41"/>
      <c r="H217" s="41"/>
      <c r="I217" s="41"/>
      <c r="J217" s="41"/>
      <c r="K217" s="41"/>
      <c r="L217" s="50"/>
      <c r="M217" s="41"/>
      <c r="N217" s="41"/>
      <c r="O217" s="41"/>
      <c r="P217" s="41"/>
      <c r="Q217" s="41"/>
      <c r="R217" s="41"/>
      <c r="S217" s="41"/>
      <c r="T217" s="41"/>
      <c r="U217" s="41"/>
      <c r="V217" s="41"/>
      <c r="W217" s="41"/>
      <c r="X217" s="41"/>
      <c r="Y217" s="41"/>
      <c r="Z217" s="41"/>
    </row>
    <row r="218" spans="1:26" ht="12.75" customHeight="1">
      <c r="A218" s="51"/>
      <c r="B218" s="41"/>
      <c r="C218" s="41"/>
      <c r="D218" s="41"/>
      <c r="E218" s="41"/>
      <c r="F218" s="41"/>
      <c r="G218" s="41"/>
      <c r="H218" s="41"/>
      <c r="I218" s="41"/>
      <c r="J218" s="41"/>
      <c r="K218" s="41"/>
      <c r="L218" s="50"/>
      <c r="M218" s="41"/>
      <c r="N218" s="41"/>
      <c r="O218" s="41"/>
      <c r="P218" s="41"/>
      <c r="Q218" s="41"/>
      <c r="R218" s="41"/>
      <c r="S218" s="41"/>
      <c r="T218" s="41"/>
      <c r="U218" s="41"/>
      <c r="V218" s="41"/>
      <c r="W218" s="41"/>
      <c r="X218" s="41"/>
      <c r="Y218" s="41"/>
      <c r="Z218" s="41"/>
    </row>
    <row r="219" spans="1:26" ht="12.75" customHeight="1">
      <c r="A219" s="51"/>
      <c r="B219" s="41"/>
      <c r="C219" s="41"/>
      <c r="D219" s="41"/>
      <c r="E219" s="41"/>
      <c r="F219" s="41"/>
      <c r="G219" s="41"/>
      <c r="H219" s="41"/>
      <c r="I219" s="41"/>
      <c r="J219" s="41"/>
      <c r="K219" s="41"/>
      <c r="L219" s="50"/>
      <c r="M219" s="41"/>
      <c r="N219" s="41"/>
      <c r="O219" s="41"/>
      <c r="P219" s="41"/>
      <c r="Q219" s="41"/>
      <c r="R219" s="41"/>
      <c r="S219" s="41"/>
      <c r="T219" s="41"/>
      <c r="U219" s="41"/>
      <c r="V219" s="41"/>
      <c r="W219" s="41"/>
      <c r="X219" s="41"/>
      <c r="Y219" s="41"/>
      <c r="Z219" s="41"/>
    </row>
    <row r="220" spans="1:26" ht="12.75" customHeight="1">
      <c r="A220" s="51"/>
      <c r="B220" s="41"/>
      <c r="C220" s="41"/>
      <c r="D220" s="41"/>
      <c r="E220" s="41"/>
      <c r="F220" s="41"/>
      <c r="G220" s="41"/>
      <c r="H220" s="41"/>
      <c r="I220" s="41"/>
      <c r="J220" s="41"/>
      <c r="K220" s="41"/>
      <c r="L220" s="50"/>
      <c r="M220" s="41"/>
      <c r="N220" s="41"/>
      <c r="O220" s="41"/>
      <c r="P220" s="41"/>
      <c r="Q220" s="41"/>
      <c r="R220" s="41"/>
      <c r="S220" s="41"/>
      <c r="T220" s="41"/>
      <c r="U220" s="41"/>
      <c r="V220" s="41"/>
      <c r="W220" s="41"/>
      <c r="X220" s="41"/>
      <c r="Y220" s="41"/>
      <c r="Z220" s="41"/>
    </row>
    <row r="221" spans="1:26" ht="12.75" customHeight="1">
      <c r="A221" s="51"/>
      <c r="B221" s="41"/>
      <c r="C221" s="41"/>
      <c r="D221" s="41"/>
      <c r="E221" s="41"/>
      <c r="F221" s="41"/>
      <c r="G221" s="41"/>
      <c r="H221" s="41"/>
      <c r="I221" s="41"/>
      <c r="J221" s="41"/>
      <c r="K221" s="41"/>
      <c r="L221" s="50"/>
      <c r="M221" s="41"/>
      <c r="N221" s="41"/>
      <c r="O221" s="41"/>
      <c r="P221" s="41"/>
      <c r="Q221" s="41"/>
      <c r="R221" s="41"/>
      <c r="S221" s="41"/>
      <c r="T221" s="41"/>
      <c r="U221" s="41"/>
      <c r="V221" s="41"/>
      <c r="W221" s="41"/>
      <c r="X221" s="41"/>
      <c r="Y221" s="41"/>
      <c r="Z221" s="41"/>
    </row>
    <row r="222" spans="1:26" ht="12.75" customHeight="1">
      <c r="A222" s="51"/>
      <c r="B222" s="41"/>
      <c r="C222" s="41"/>
      <c r="D222" s="41"/>
      <c r="E222" s="41"/>
      <c r="F222" s="41"/>
      <c r="G222" s="41"/>
      <c r="H222" s="41"/>
      <c r="I222" s="41"/>
      <c r="J222" s="41"/>
      <c r="K222" s="41"/>
      <c r="L222" s="50"/>
      <c r="M222" s="41"/>
      <c r="N222" s="41"/>
      <c r="O222" s="41"/>
      <c r="P222" s="41"/>
      <c r="Q222" s="41"/>
      <c r="R222" s="41"/>
      <c r="S222" s="41"/>
      <c r="T222" s="41"/>
      <c r="U222" s="41"/>
      <c r="V222" s="41"/>
      <c r="W222" s="41"/>
      <c r="X222" s="41"/>
      <c r="Y222" s="41"/>
      <c r="Z222" s="41"/>
    </row>
    <row r="223" spans="1:26" ht="12.75" customHeight="1">
      <c r="A223" s="51"/>
      <c r="B223" s="41"/>
      <c r="C223" s="41"/>
      <c r="D223" s="41"/>
      <c r="E223" s="41"/>
      <c r="F223" s="41"/>
      <c r="G223" s="41"/>
      <c r="H223" s="41"/>
      <c r="I223" s="41"/>
      <c r="J223" s="41"/>
      <c r="K223" s="41"/>
      <c r="L223" s="50"/>
      <c r="M223" s="41"/>
      <c r="N223" s="41"/>
      <c r="O223" s="41"/>
      <c r="P223" s="41"/>
      <c r="Q223" s="41"/>
      <c r="R223" s="41"/>
      <c r="S223" s="41"/>
      <c r="T223" s="41"/>
      <c r="U223" s="41"/>
      <c r="V223" s="41"/>
      <c r="W223" s="41"/>
      <c r="X223" s="41"/>
      <c r="Y223" s="41"/>
      <c r="Z223" s="41"/>
    </row>
    <row r="224" spans="1:26" ht="12.75" customHeight="1">
      <c r="A224" s="51"/>
      <c r="B224" s="41"/>
      <c r="C224" s="41"/>
      <c r="D224" s="41"/>
      <c r="E224" s="41"/>
      <c r="F224" s="41"/>
      <c r="G224" s="41"/>
      <c r="H224" s="41"/>
      <c r="I224" s="41"/>
      <c r="J224" s="41"/>
      <c r="K224" s="41"/>
      <c r="L224" s="50"/>
      <c r="M224" s="41"/>
      <c r="N224" s="41"/>
      <c r="O224" s="41"/>
      <c r="P224" s="41"/>
      <c r="Q224" s="41"/>
      <c r="R224" s="41"/>
      <c r="S224" s="41"/>
      <c r="T224" s="41"/>
      <c r="U224" s="41"/>
      <c r="V224" s="41"/>
      <c r="W224" s="41"/>
      <c r="X224" s="41"/>
      <c r="Y224" s="41"/>
      <c r="Z224" s="41"/>
    </row>
    <row r="225" spans="1:26" ht="12.75" customHeight="1">
      <c r="A225" s="51"/>
      <c r="B225" s="41"/>
      <c r="C225" s="41"/>
      <c r="D225" s="41"/>
      <c r="E225" s="41"/>
      <c r="F225" s="41"/>
      <c r="G225" s="41"/>
      <c r="H225" s="41"/>
      <c r="I225" s="41"/>
      <c r="J225" s="41"/>
      <c r="K225" s="41"/>
      <c r="L225" s="50"/>
      <c r="M225" s="41"/>
      <c r="N225" s="41"/>
      <c r="O225" s="41"/>
      <c r="P225" s="41"/>
      <c r="Q225" s="41"/>
      <c r="R225" s="41"/>
      <c r="S225" s="41"/>
      <c r="T225" s="41"/>
      <c r="U225" s="41"/>
      <c r="V225" s="41"/>
      <c r="W225" s="41"/>
      <c r="X225" s="41"/>
      <c r="Y225" s="41"/>
      <c r="Z225" s="41"/>
    </row>
    <row r="226" spans="1:26" ht="12.75" customHeight="1">
      <c r="A226" s="51"/>
      <c r="B226" s="41"/>
      <c r="C226" s="41"/>
      <c r="D226" s="41"/>
      <c r="E226" s="41"/>
      <c r="F226" s="41"/>
      <c r="G226" s="41"/>
      <c r="H226" s="41"/>
      <c r="I226" s="41"/>
      <c r="J226" s="41"/>
      <c r="K226" s="41"/>
      <c r="L226" s="50"/>
      <c r="M226" s="41"/>
      <c r="N226" s="41"/>
      <c r="O226" s="41"/>
      <c r="P226" s="41"/>
      <c r="Q226" s="41"/>
      <c r="R226" s="41"/>
      <c r="S226" s="41"/>
      <c r="T226" s="41"/>
      <c r="U226" s="41"/>
      <c r="V226" s="41"/>
      <c r="W226" s="41"/>
      <c r="X226" s="41"/>
      <c r="Y226" s="41"/>
      <c r="Z226" s="41"/>
    </row>
    <row r="227" spans="1:26" ht="12.75" customHeight="1">
      <c r="A227" s="51"/>
      <c r="B227" s="41"/>
      <c r="C227" s="41"/>
      <c r="D227" s="41"/>
      <c r="E227" s="41"/>
      <c r="F227" s="41"/>
      <c r="G227" s="41"/>
      <c r="H227" s="41"/>
      <c r="I227" s="41"/>
      <c r="J227" s="41"/>
      <c r="K227" s="41"/>
      <c r="L227" s="50"/>
      <c r="M227" s="41"/>
      <c r="N227" s="41"/>
      <c r="O227" s="41"/>
      <c r="P227" s="41"/>
      <c r="Q227" s="41"/>
      <c r="R227" s="41"/>
      <c r="S227" s="41"/>
      <c r="T227" s="41"/>
      <c r="U227" s="41"/>
      <c r="V227" s="41"/>
      <c r="W227" s="41"/>
      <c r="X227" s="41"/>
      <c r="Y227" s="41"/>
      <c r="Z227" s="41"/>
    </row>
    <row r="228" spans="1:26" ht="12.75" customHeight="1">
      <c r="A228" s="51"/>
      <c r="B228" s="41"/>
      <c r="C228" s="41"/>
      <c r="D228" s="41"/>
      <c r="E228" s="41"/>
      <c r="F228" s="41"/>
      <c r="G228" s="41"/>
      <c r="H228" s="41"/>
      <c r="I228" s="41"/>
      <c r="J228" s="41"/>
      <c r="K228" s="41"/>
      <c r="L228" s="50"/>
      <c r="M228" s="41"/>
      <c r="N228" s="41"/>
      <c r="O228" s="41"/>
      <c r="P228" s="41"/>
      <c r="Q228" s="41"/>
      <c r="R228" s="41"/>
      <c r="S228" s="41"/>
      <c r="T228" s="41"/>
      <c r="U228" s="41"/>
      <c r="V228" s="41"/>
      <c r="W228" s="41"/>
      <c r="X228" s="41"/>
      <c r="Y228" s="41"/>
      <c r="Z228" s="41"/>
    </row>
    <row r="229" spans="1:26" ht="12.75" customHeight="1">
      <c r="A229" s="51"/>
      <c r="B229" s="41"/>
      <c r="C229" s="41"/>
      <c r="D229" s="41"/>
      <c r="E229" s="41"/>
      <c r="F229" s="41"/>
      <c r="G229" s="41"/>
      <c r="H229" s="41"/>
      <c r="I229" s="41"/>
      <c r="J229" s="41"/>
      <c r="K229" s="41"/>
      <c r="L229" s="50"/>
      <c r="M229" s="41"/>
      <c r="N229" s="41"/>
      <c r="O229" s="41"/>
      <c r="P229" s="41"/>
      <c r="Q229" s="41"/>
      <c r="R229" s="41"/>
      <c r="S229" s="41"/>
      <c r="T229" s="41"/>
      <c r="U229" s="41"/>
      <c r="V229" s="41"/>
      <c r="W229" s="41"/>
      <c r="X229" s="41"/>
      <c r="Y229" s="41"/>
      <c r="Z229" s="41"/>
    </row>
    <row r="230" spans="1:26" ht="12.75" customHeight="1">
      <c r="A230" s="51"/>
      <c r="B230" s="41"/>
      <c r="C230" s="41"/>
      <c r="D230" s="41"/>
      <c r="E230" s="41"/>
      <c r="F230" s="41"/>
      <c r="G230" s="41"/>
      <c r="H230" s="41"/>
      <c r="I230" s="41"/>
      <c r="J230" s="41"/>
      <c r="K230" s="41"/>
      <c r="L230" s="50"/>
      <c r="M230" s="41"/>
      <c r="N230" s="41"/>
      <c r="O230" s="41"/>
      <c r="P230" s="41"/>
      <c r="Q230" s="41"/>
      <c r="R230" s="41"/>
      <c r="S230" s="41"/>
      <c r="T230" s="41"/>
      <c r="U230" s="41"/>
      <c r="V230" s="41"/>
      <c r="W230" s="41"/>
      <c r="X230" s="41"/>
      <c r="Y230" s="41"/>
      <c r="Z230" s="41"/>
    </row>
    <row r="231" spans="1:26" ht="12.75" customHeight="1">
      <c r="A231" s="51"/>
      <c r="B231" s="41"/>
      <c r="C231" s="41"/>
      <c r="D231" s="41"/>
      <c r="E231" s="41"/>
      <c r="F231" s="41"/>
      <c r="G231" s="41"/>
      <c r="H231" s="41"/>
      <c r="I231" s="41"/>
      <c r="J231" s="41"/>
      <c r="K231" s="41"/>
      <c r="L231" s="50"/>
      <c r="M231" s="41"/>
      <c r="N231" s="41"/>
      <c r="O231" s="41"/>
      <c r="P231" s="41"/>
      <c r="Q231" s="41"/>
      <c r="R231" s="41"/>
      <c r="S231" s="41"/>
      <c r="T231" s="41"/>
      <c r="U231" s="41"/>
      <c r="V231" s="41"/>
      <c r="W231" s="41"/>
      <c r="X231" s="41"/>
      <c r="Y231" s="41"/>
      <c r="Z231" s="41"/>
    </row>
    <row r="232" spans="1:26" ht="12.75" customHeight="1">
      <c r="A232" s="51"/>
      <c r="B232" s="41"/>
      <c r="C232" s="41"/>
      <c r="D232" s="41"/>
      <c r="E232" s="41"/>
      <c r="F232" s="41"/>
      <c r="G232" s="41"/>
      <c r="H232" s="41"/>
      <c r="I232" s="41"/>
      <c r="J232" s="41"/>
      <c r="K232" s="41"/>
      <c r="L232" s="50"/>
      <c r="M232" s="41"/>
      <c r="N232" s="41"/>
      <c r="O232" s="41"/>
      <c r="P232" s="41"/>
      <c r="Q232" s="41"/>
      <c r="R232" s="41"/>
      <c r="S232" s="41"/>
      <c r="T232" s="41"/>
      <c r="U232" s="41"/>
      <c r="V232" s="41"/>
      <c r="W232" s="41"/>
      <c r="X232" s="41"/>
      <c r="Y232" s="41"/>
      <c r="Z232" s="41"/>
    </row>
    <row r="233" spans="1:26" ht="12.75" customHeight="1">
      <c r="A233" s="51"/>
      <c r="B233" s="41"/>
      <c r="C233" s="41"/>
      <c r="D233" s="41"/>
      <c r="E233" s="41"/>
      <c r="F233" s="41"/>
      <c r="G233" s="41"/>
      <c r="H233" s="41"/>
      <c r="I233" s="41"/>
      <c r="J233" s="41"/>
      <c r="K233" s="41"/>
      <c r="L233" s="50"/>
      <c r="M233" s="41"/>
      <c r="N233" s="41"/>
      <c r="O233" s="41"/>
      <c r="P233" s="41"/>
      <c r="Q233" s="41"/>
      <c r="R233" s="41"/>
      <c r="S233" s="41"/>
      <c r="T233" s="41"/>
      <c r="U233" s="41"/>
      <c r="V233" s="41"/>
      <c r="W233" s="41"/>
      <c r="X233" s="41"/>
      <c r="Y233" s="41"/>
      <c r="Z233" s="41"/>
    </row>
    <row r="234" spans="1:26" ht="12.75" customHeight="1">
      <c r="A234" s="51"/>
      <c r="B234" s="41"/>
      <c r="C234" s="41"/>
      <c r="D234" s="41"/>
      <c r="E234" s="41"/>
      <c r="F234" s="41"/>
      <c r="G234" s="41"/>
      <c r="H234" s="41"/>
      <c r="I234" s="41"/>
      <c r="J234" s="41"/>
      <c r="K234" s="41"/>
      <c r="L234" s="50"/>
      <c r="M234" s="41"/>
      <c r="N234" s="41"/>
      <c r="O234" s="41"/>
      <c r="P234" s="41"/>
      <c r="Q234" s="41"/>
      <c r="R234" s="41"/>
      <c r="S234" s="41"/>
      <c r="T234" s="41"/>
      <c r="U234" s="41"/>
      <c r="V234" s="41"/>
      <c r="W234" s="41"/>
      <c r="X234" s="41"/>
      <c r="Y234" s="41"/>
      <c r="Z234" s="41"/>
    </row>
    <row r="235" spans="1:26" ht="12.75" customHeight="1">
      <c r="A235" s="51"/>
      <c r="B235" s="41"/>
      <c r="C235" s="41"/>
      <c r="D235" s="41"/>
      <c r="E235" s="41"/>
      <c r="F235" s="41"/>
      <c r="G235" s="41"/>
      <c r="H235" s="41"/>
      <c r="I235" s="41"/>
      <c r="J235" s="41"/>
      <c r="K235" s="41"/>
      <c r="L235" s="50"/>
      <c r="M235" s="41"/>
      <c r="N235" s="41"/>
      <c r="O235" s="41"/>
      <c r="P235" s="41"/>
      <c r="Q235" s="41"/>
      <c r="R235" s="41"/>
      <c r="S235" s="41"/>
      <c r="T235" s="41"/>
      <c r="U235" s="41"/>
      <c r="V235" s="41"/>
      <c r="W235" s="41"/>
      <c r="X235" s="41"/>
      <c r="Y235" s="41"/>
      <c r="Z235" s="41"/>
    </row>
    <row r="236" spans="1:26" ht="12.75" customHeight="1">
      <c r="A236" s="51"/>
      <c r="B236" s="41"/>
      <c r="C236" s="41"/>
      <c r="D236" s="41"/>
      <c r="E236" s="41"/>
      <c r="F236" s="41"/>
      <c r="G236" s="41"/>
      <c r="H236" s="41"/>
      <c r="I236" s="41"/>
      <c r="J236" s="41"/>
      <c r="K236" s="41"/>
      <c r="L236" s="50"/>
      <c r="M236" s="41"/>
      <c r="N236" s="41"/>
      <c r="O236" s="41"/>
      <c r="P236" s="41"/>
      <c r="Q236" s="41"/>
      <c r="R236" s="41"/>
      <c r="S236" s="41"/>
      <c r="T236" s="41"/>
      <c r="U236" s="41"/>
      <c r="V236" s="41"/>
      <c r="W236" s="41"/>
      <c r="X236" s="41"/>
      <c r="Y236" s="41"/>
      <c r="Z236" s="41"/>
    </row>
    <row r="237" spans="1:26" ht="12.75" customHeight="1">
      <c r="A237" s="51"/>
      <c r="B237" s="41"/>
      <c r="C237" s="41"/>
      <c r="D237" s="41"/>
      <c r="E237" s="41"/>
      <c r="F237" s="41"/>
      <c r="G237" s="41"/>
      <c r="H237" s="41"/>
      <c r="I237" s="41"/>
      <c r="J237" s="41"/>
      <c r="K237" s="41"/>
      <c r="L237" s="50"/>
      <c r="M237" s="41"/>
      <c r="N237" s="41"/>
      <c r="O237" s="41"/>
      <c r="P237" s="41"/>
      <c r="Q237" s="41"/>
      <c r="R237" s="41"/>
      <c r="S237" s="41"/>
      <c r="T237" s="41"/>
      <c r="U237" s="41"/>
      <c r="V237" s="41"/>
      <c r="W237" s="41"/>
      <c r="X237" s="41"/>
      <c r="Y237" s="41"/>
      <c r="Z237" s="41"/>
    </row>
    <row r="238" spans="1:26" ht="12.75" customHeight="1">
      <c r="A238" s="51"/>
      <c r="B238" s="41"/>
      <c r="C238" s="41"/>
      <c r="D238" s="41"/>
      <c r="E238" s="41"/>
      <c r="F238" s="41"/>
      <c r="G238" s="41"/>
      <c r="H238" s="41"/>
      <c r="I238" s="41"/>
      <c r="J238" s="41"/>
      <c r="K238" s="41"/>
      <c r="L238" s="50"/>
      <c r="M238" s="41"/>
      <c r="N238" s="41"/>
      <c r="O238" s="41"/>
      <c r="P238" s="41"/>
      <c r="Q238" s="41"/>
      <c r="R238" s="41"/>
      <c r="S238" s="41"/>
      <c r="T238" s="41"/>
      <c r="U238" s="41"/>
      <c r="V238" s="41"/>
      <c r="W238" s="41"/>
      <c r="X238" s="41"/>
      <c r="Y238" s="41"/>
      <c r="Z238" s="41"/>
    </row>
    <row r="239" spans="1:26" ht="12.75" customHeight="1">
      <c r="A239" s="51"/>
      <c r="B239" s="41"/>
      <c r="C239" s="41"/>
      <c r="D239" s="41"/>
      <c r="E239" s="41"/>
      <c r="F239" s="41"/>
      <c r="G239" s="41"/>
      <c r="H239" s="41"/>
      <c r="I239" s="41"/>
      <c r="J239" s="41"/>
      <c r="K239" s="41"/>
      <c r="L239" s="50"/>
      <c r="M239" s="41"/>
      <c r="N239" s="41"/>
      <c r="O239" s="41"/>
      <c r="P239" s="41"/>
      <c r="Q239" s="41"/>
      <c r="R239" s="41"/>
      <c r="S239" s="41"/>
      <c r="T239" s="41"/>
      <c r="U239" s="41"/>
      <c r="V239" s="41"/>
      <c r="W239" s="41"/>
      <c r="X239" s="41"/>
      <c r="Y239" s="41"/>
      <c r="Z239" s="41"/>
    </row>
    <row r="240" spans="1:26" ht="12.75" customHeight="1">
      <c r="A240" s="51"/>
      <c r="B240" s="41"/>
      <c r="C240" s="41"/>
      <c r="D240" s="41"/>
      <c r="E240" s="41"/>
      <c r="F240" s="41"/>
      <c r="G240" s="41"/>
      <c r="H240" s="41"/>
      <c r="I240" s="41"/>
      <c r="J240" s="41"/>
      <c r="K240" s="41"/>
      <c r="L240" s="50"/>
      <c r="M240" s="41"/>
      <c r="N240" s="41"/>
      <c r="O240" s="41"/>
      <c r="P240" s="41"/>
      <c r="Q240" s="41"/>
      <c r="R240" s="41"/>
      <c r="S240" s="41"/>
      <c r="T240" s="41"/>
      <c r="U240" s="41"/>
      <c r="V240" s="41"/>
      <c r="W240" s="41"/>
      <c r="X240" s="41"/>
      <c r="Y240" s="41"/>
      <c r="Z240" s="41"/>
    </row>
    <row r="241" spans="1:26" ht="12.75" customHeight="1">
      <c r="A241" s="51"/>
      <c r="B241" s="41"/>
      <c r="C241" s="41"/>
      <c r="D241" s="41"/>
      <c r="E241" s="41"/>
      <c r="F241" s="41"/>
      <c r="G241" s="41"/>
      <c r="H241" s="41"/>
      <c r="I241" s="41"/>
      <c r="J241" s="41"/>
      <c r="K241" s="41"/>
      <c r="L241" s="50"/>
      <c r="M241" s="41"/>
      <c r="N241" s="41"/>
      <c r="O241" s="41"/>
      <c r="P241" s="41"/>
      <c r="Q241" s="41"/>
      <c r="R241" s="41"/>
      <c r="S241" s="41"/>
      <c r="T241" s="41"/>
      <c r="U241" s="41"/>
      <c r="V241" s="41"/>
      <c r="W241" s="41"/>
      <c r="X241" s="41"/>
      <c r="Y241" s="41"/>
      <c r="Z241" s="41"/>
    </row>
    <row r="242" spans="1:26" ht="12.75" customHeight="1">
      <c r="A242" s="51"/>
      <c r="B242" s="41"/>
      <c r="C242" s="41"/>
      <c r="D242" s="41"/>
      <c r="E242" s="41"/>
      <c r="F242" s="41"/>
      <c r="G242" s="41"/>
      <c r="H242" s="41"/>
      <c r="I242" s="41"/>
      <c r="J242" s="41"/>
      <c r="K242" s="41"/>
      <c r="L242" s="50"/>
      <c r="M242" s="41"/>
      <c r="N242" s="41"/>
      <c r="O242" s="41"/>
      <c r="P242" s="41"/>
      <c r="Q242" s="41"/>
      <c r="R242" s="41"/>
      <c r="S242" s="41"/>
      <c r="T242" s="41"/>
      <c r="U242" s="41"/>
      <c r="V242" s="41"/>
      <c r="W242" s="41"/>
      <c r="X242" s="41"/>
      <c r="Y242" s="41"/>
      <c r="Z242" s="41"/>
    </row>
    <row r="243" spans="1:26" ht="12.75" customHeight="1">
      <c r="A243" s="51"/>
      <c r="B243" s="41"/>
      <c r="C243" s="41"/>
      <c r="D243" s="41"/>
      <c r="E243" s="41"/>
      <c r="F243" s="41"/>
      <c r="G243" s="41"/>
      <c r="H243" s="41"/>
      <c r="I243" s="41"/>
      <c r="J243" s="41"/>
      <c r="K243" s="41"/>
      <c r="L243" s="50"/>
      <c r="M243" s="41"/>
      <c r="N243" s="41"/>
      <c r="O243" s="41"/>
      <c r="P243" s="41"/>
      <c r="Q243" s="41"/>
      <c r="R243" s="41"/>
      <c r="S243" s="41"/>
      <c r="T243" s="41"/>
      <c r="U243" s="41"/>
      <c r="V243" s="41"/>
      <c r="W243" s="41"/>
      <c r="X243" s="41"/>
      <c r="Y243" s="41"/>
      <c r="Z243" s="41"/>
    </row>
    <row r="244" spans="1:26" ht="12.75" customHeight="1">
      <c r="A244" s="51"/>
      <c r="B244" s="41"/>
      <c r="C244" s="41"/>
      <c r="D244" s="41"/>
      <c r="E244" s="41"/>
      <c r="F244" s="41"/>
      <c r="G244" s="41"/>
      <c r="H244" s="41"/>
      <c r="I244" s="41"/>
      <c r="J244" s="41"/>
      <c r="K244" s="41"/>
      <c r="L244" s="50"/>
      <c r="M244" s="41"/>
      <c r="N244" s="41"/>
      <c r="O244" s="41"/>
      <c r="P244" s="41"/>
      <c r="Q244" s="41"/>
      <c r="R244" s="41"/>
      <c r="S244" s="41"/>
      <c r="T244" s="41"/>
      <c r="U244" s="41"/>
      <c r="V244" s="41"/>
      <c r="W244" s="41"/>
      <c r="X244" s="41"/>
      <c r="Y244" s="41"/>
      <c r="Z244" s="41"/>
    </row>
    <row r="245" spans="1:26" ht="12.75" customHeight="1">
      <c r="A245" s="51"/>
      <c r="B245" s="41"/>
      <c r="C245" s="41"/>
      <c r="D245" s="41"/>
      <c r="E245" s="41"/>
      <c r="F245" s="41"/>
      <c r="G245" s="41"/>
      <c r="H245" s="41"/>
      <c r="I245" s="41"/>
      <c r="J245" s="41"/>
      <c r="K245" s="41"/>
      <c r="L245" s="50"/>
      <c r="M245" s="41"/>
      <c r="N245" s="41"/>
      <c r="O245" s="41"/>
      <c r="P245" s="41"/>
      <c r="Q245" s="41"/>
      <c r="R245" s="41"/>
      <c r="S245" s="41"/>
      <c r="T245" s="41"/>
      <c r="U245" s="41"/>
      <c r="V245" s="41"/>
      <c r="W245" s="41"/>
      <c r="X245" s="41"/>
      <c r="Y245" s="41"/>
      <c r="Z245" s="41"/>
    </row>
    <row r="246" spans="1:26" ht="12.75" customHeight="1">
      <c r="A246" s="51"/>
      <c r="B246" s="41"/>
      <c r="C246" s="41"/>
      <c r="D246" s="41"/>
      <c r="E246" s="41"/>
      <c r="F246" s="41"/>
      <c r="G246" s="41"/>
      <c r="H246" s="41"/>
      <c r="I246" s="41"/>
      <c r="J246" s="41"/>
      <c r="K246" s="41"/>
      <c r="L246" s="50"/>
      <c r="M246" s="41"/>
      <c r="N246" s="41"/>
      <c r="O246" s="41"/>
      <c r="P246" s="41"/>
      <c r="Q246" s="41"/>
      <c r="R246" s="41"/>
      <c r="S246" s="41"/>
      <c r="T246" s="41"/>
      <c r="U246" s="41"/>
      <c r="V246" s="41"/>
      <c r="W246" s="41"/>
      <c r="X246" s="41"/>
      <c r="Y246" s="41"/>
      <c r="Z246" s="41"/>
    </row>
    <row r="247" spans="1:26" ht="12.75" customHeight="1">
      <c r="A247" s="51"/>
      <c r="B247" s="41"/>
      <c r="C247" s="41"/>
      <c r="D247" s="41"/>
      <c r="E247" s="41"/>
      <c r="F247" s="41"/>
      <c r="G247" s="41"/>
      <c r="H247" s="41"/>
      <c r="I247" s="41"/>
      <c r="J247" s="41"/>
      <c r="K247" s="41"/>
      <c r="L247" s="50"/>
      <c r="M247" s="41"/>
      <c r="N247" s="41"/>
      <c r="O247" s="41"/>
      <c r="P247" s="41"/>
      <c r="Q247" s="41"/>
      <c r="R247" s="41"/>
      <c r="S247" s="41"/>
      <c r="T247" s="41"/>
      <c r="U247" s="41"/>
      <c r="V247" s="41"/>
      <c r="W247" s="41"/>
      <c r="X247" s="41"/>
      <c r="Y247" s="41"/>
      <c r="Z247" s="41"/>
    </row>
    <row r="248" spans="1:26" ht="12.75" customHeight="1">
      <c r="A248" s="51"/>
      <c r="B248" s="41"/>
      <c r="C248" s="41"/>
      <c r="D248" s="41"/>
      <c r="E248" s="41"/>
      <c r="F248" s="41"/>
      <c r="G248" s="41"/>
      <c r="H248" s="41"/>
      <c r="I248" s="41"/>
      <c r="J248" s="41"/>
      <c r="K248" s="41"/>
      <c r="L248" s="50"/>
      <c r="M248" s="41"/>
      <c r="N248" s="41"/>
      <c r="O248" s="41"/>
      <c r="P248" s="41"/>
      <c r="Q248" s="41"/>
      <c r="R248" s="41"/>
      <c r="S248" s="41"/>
      <c r="T248" s="41"/>
      <c r="U248" s="41"/>
      <c r="V248" s="41"/>
      <c r="W248" s="41"/>
      <c r="X248" s="41"/>
      <c r="Y248" s="41"/>
      <c r="Z248" s="41"/>
    </row>
    <row r="249" spans="1:26" ht="12.75" customHeight="1">
      <c r="A249" s="51"/>
      <c r="B249" s="41"/>
      <c r="C249" s="41"/>
      <c r="D249" s="41"/>
      <c r="E249" s="41"/>
      <c r="F249" s="41"/>
      <c r="G249" s="41"/>
      <c r="H249" s="41"/>
      <c r="I249" s="41"/>
      <c r="J249" s="41"/>
      <c r="K249" s="41"/>
      <c r="L249" s="50"/>
      <c r="M249" s="41"/>
      <c r="N249" s="41"/>
      <c r="O249" s="41"/>
      <c r="P249" s="41"/>
      <c r="Q249" s="41"/>
      <c r="R249" s="41"/>
      <c r="S249" s="41"/>
      <c r="T249" s="41"/>
      <c r="U249" s="41"/>
      <c r="V249" s="41"/>
      <c r="W249" s="41"/>
      <c r="X249" s="41"/>
      <c r="Y249" s="41"/>
      <c r="Z249" s="41"/>
    </row>
    <row r="250" spans="1:26" ht="12.75" customHeight="1">
      <c r="A250" s="51"/>
      <c r="B250" s="41"/>
      <c r="C250" s="41"/>
      <c r="D250" s="41"/>
      <c r="E250" s="41"/>
      <c r="F250" s="41"/>
      <c r="G250" s="41"/>
      <c r="H250" s="41"/>
      <c r="I250" s="41"/>
      <c r="J250" s="41"/>
      <c r="K250" s="41"/>
      <c r="L250" s="50"/>
      <c r="M250" s="41"/>
      <c r="N250" s="41"/>
      <c r="O250" s="41"/>
      <c r="P250" s="41"/>
      <c r="Q250" s="41"/>
      <c r="R250" s="41"/>
      <c r="S250" s="41"/>
      <c r="T250" s="41"/>
      <c r="U250" s="41"/>
      <c r="V250" s="41"/>
      <c r="W250" s="41"/>
      <c r="X250" s="41"/>
      <c r="Y250" s="41"/>
      <c r="Z250" s="41"/>
    </row>
    <row r="251" spans="1:26" ht="12.75" customHeight="1">
      <c r="A251" s="51"/>
      <c r="B251" s="41"/>
      <c r="C251" s="41"/>
      <c r="D251" s="41"/>
      <c r="E251" s="41"/>
      <c r="F251" s="41"/>
      <c r="G251" s="41"/>
      <c r="H251" s="41"/>
      <c r="I251" s="41"/>
      <c r="J251" s="41"/>
      <c r="K251" s="41"/>
      <c r="L251" s="50"/>
      <c r="M251" s="41"/>
      <c r="N251" s="41"/>
      <c r="O251" s="41"/>
      <c r="P251" s="41"/>
      <c r="Q251" s="41"/>
      <c r="R251" s="41"/>
      <c r="S251" s="41"/>
      <c r="T251" s="41"/>
      <c r="U251" s="41"/>
      <c r="V251" s="41"/>
      <c r="W251" s="41"/>
      <c r="X251" s="41"/>
      <c r="Y251" s="41"/>
      <c r="Z251" s="41"/>
    </row>
    <row r="252" spans="1:26" ht="12.75" customHeight="1">
      <c r="A252" s="51"/>
      <c r="B252" s="41"/>
      <c r="C252" s="41"/>
      <c r="D252" s="41"/>
      <c r="E252" s="41"/>
      <c r="F252" s="41"/>
      <c r="G252" s="41"/>
      <c r="H252" s="41"/>
      <c r="I252" s="41"/>
      <c r="J252" s="41"/>
      <c r="K252" s="41"/>
      <c r="L252" s="50"/>
      <c r="M252" s="41"/>
      <c r="N252" s="41"/>
      <c r="O252" s="41"/>
      <c r="P252" s="41"/>
      <c r="Q252" s="41"/>
      <c r="R252" s="41"/>
      <c r="S252" s="41"/>
      <c r="T252" s="41"/>
      <c r="U252" s="41"/>
      <c r="V252" s="41"/>
      <c r="W252" s="41"/>
      <c r="X252" s="41"/>
      <c r="Y252" s="41"/>
      <c r="Z252" s="41"/>
    </row>
    <row r="253" spans="1:26" ht="12.75" customHeight="1">
      <c r="A253" s="51"/>
      <c r="B253" s="41"/>
      <c r="C253" s="41"/>
      <c r="D253" s="41"/>
      <c r="E253" s="41"/>
      <c r="F253" s="41"/>
      <c r="G253" s="41"/>
      <c r="H253" s="41"/>
      <c r="I253" s="41"/>
      <c r="J253" s="41"/>
      <c r="K253" s="41"/>
      <c r="L253" s="50"/>
      <c r="M253" s="41"/>
      <c r="N253" s="41"/>
      <c r="O253" s="41"/>
      <c r="P253" s="41"/>
      <c r="Q253" s="41"/>
      <c r="R253" s="41"/>
      <c r="S253" s="41"/>
      <c r="T253" s="41"/>
      <c r="U253" s="41"/>
      <c r="V253" s="41"/>
      <c r="W253" s="41"/>
      <c r="X253" s="41"/>
      <c r="Y253" s="41"/>
      <c r="Z253" s="41"/>
    </row>
    <row r="254" spans="1:26" ht="12.75" customHeight="1">
      <c r="A254" s="51"/>
      <c r="B254" s="41"/>
      <c r="C254" s="41"/>
      <c r="D254" s="41"/>
      <c r="E254" s="41"/>
      <c r="F254" s="41"/>
      <c r="G254" s="41"/>
      <c r="H254" s="41"/>
      <c r="I254" s="41"/>
      <c r="J254" s="41"/>
      <c r="K254" s="41"/>
      <c r="L254" s="50"/>
      <c r="M254" s="41"/>
      <c r="N254" s="41"/>
      <c r="O254" s="41"/>
      <c r="P254" s="41"/>
      <c r="Q254" s="41"/>
      <c r="R254" s="41"/>
      <c r="S254" s="41"/>
      <c r="T254" s="41"/>
      <c r="U254" s="41"/>
      <c r="V254" s="41"/>
      <c r="W254" s="41"/>
      <c r="X254" s="41"/>
      <c r="Y254" s="41"/>
      <c r="Z254" s="41"/>
    </row>
    <row r="255" spans="1:26" ht="12.75" customHeight="1">
      <c r="A255" s="51"/>
      <c r="B255" s="41"/>
      <c r="C255" s="41"/>
      <c r="D255" s="41"/>
      <c r="E255" s="41"/>
      <c r="F255" s="41"/>
      <c r="G255" s="41"/>
      <c r="H255" s="41"/>
      <c r="I255" s="41"/>
      <c r="J255" s="41"/>
      <c r="K255" s="41"/>
      <c r="L255" s="50"/>
      <c r="M255" s="41"/>
      <c r="N255" s="41"/>
      <c r="O255" s="41"/>
      <c r="P255" s="41"/>
      <c r="Q255" s="41"/>
      <c r="R255" s="41"/>
      <c r="S255" s="41"/>
      <c r="T255" s="41"/>
      <c r="U255" s="41"/>
      <c r="V255" s="41"/>
      <c r="W255" s="41"/>
      <c r="X255" s="41"/>
      <c r="Y255" s="41"/>
      <c r="Z255" s="41"/>
    </row>
    <row r="256" spans="1:26" ht="12.75" customHeight="1">
      <c r="A256" s="51"/>
      <c r="B256" s="41"/>
      <c r="C256" s="41"/>
      <c r="D256" s="41"/>
      <c r="E256" s="41"/>
      <c r="F256" s="41"/>
      <c r="G256" s="41"/>
      <c r="H256" s="41"/>
      <c r="I256" s="41"/>
      <c r="J256" s="41"/>
      <c r="K256" s="41"/>
      <c r="L256" s="50"/>
      <c r="M256" s="41"/>
      <c r="N256" s="41"/>
      <c r="O256" s="41"/>
      <c r="P256" s="41"/>
      <c r="Q256" s="41"/>
      <c r="R256" s="41"/>
      <c r="S256" s="41"/>
      <c r="T256" s="41"/>
      <c r="U256" s="41"/>
      <c r="V256" s="41"/>
      <c r="W256" s="41"/>
      <c r="X256" s="41"/>
      <c r="Y256" s="41"/>
      <c r="Z256" s="41"/>
    </row>
    <row r="257" spans="1:26" ht="12.75" customHeight="1">
      <c r="A257" s="51"/>
      <c r="B257" s="41"/>
      <c r="C257" s="41"/>
      <c r="D257" s="41"/>
      <c r="E257" s="41"/>
      <c r="F257" s="41"/>
      <c r="G257" s="41"/>
      <c r="H257" s="41"/>
      <c r="I257" s="41"/>
      <c r="J257" s="41"/>
      <c r="K257" s="41"/>
      <c r="L257" s="50"/>
      <c r="M257" s="41"/>
      <c r="N257" s="41"/>
      <c r="O257" s="41"/>
      <c r="P257" s="41"/>
      <c r="Q257" s="41"/>
      <c r="R257" s="41"/>
      <c r="S257" s="41"/>
      <c r="T257" s="41"/>
      <c r="U257" s="41"/>
      <c r="V257" s="41"/>
      <c r="W257" s="41"/>
      <c r="X257" s="41"/>
      <c r="Y257" s="41"/>
      <c r="Z257" s="41"/>
    </row>
    <row r="258" spans="1:26" ht="12.75" customHeight="1">
      <c r="A258" s="51"/>
      <c r="B258" s="41"/>
      <c r="C258" s="41"/>
      <c r="D258" s="41"/>
      <c r="E258" s="41"/>
      <c r="F258" s="41"/>
      <c r="G258" s="41"/>
      <c r="H258" s="41"/>
      <c r="I258" s="41"/>
      <c r="J258" s="41"/>
      <c r="K258" s="41"/>
      <c r="L258" s="50"/>
      <c r="M258" s="41"/>
      <c r="N258" s="41"/>
      <c r="O258" s="41"/>
      <c r="P258" s="41"/>
      <c r="Q258" s="41"/>
      <c r="R258" s="41"/>
      <c r="S258" s="41"/>
      <c r="T258" s="41"/>
      <c r="U258" s="41"/>
      <c r="V258" s="41"/>
      <c r="W258" s="41"/>
      <c r="X258" s="41"/>
      <c r="Y258" s="41"/>
      <c r="Z258" s="41"/>
    </row>
    <row r="259" spans="1:26" ht="12.75" customHeight="1">
      <c r="A259" s="51"/>
      <c r="B259" s="41"/>
      <c r="C259" s="41"/>
      <c r="D259" s="41"/>
      <c r="E259" s="41"/>
      <c r="F259" s="41"/>
      <c r="G259" s="41"/>
      <c r="H259" s="41"/>
      <c r="I259" s="41"/>
      <c r="J259" s="41"/>
      <c r="K259" s="41"/>
      <c r="L259" s="50"/>
      <c r="M259" s="41"/>
      <c r="N259" s="41"/>
      <c r="O259" s="41"/>
      <c r="P259" s="41"/>
      <c r="Q259" s="41"/>
      <c r="R259" s="41"/>
      <c r="S259" s="41"/>
      <c r="T259" s="41"/>
      <c r="U259" s="41"/>
      <c r="V259" s="41"/>
      <c r="W259" s="41"/>
      <c r="X259" s="41"/>
      <c r="Y259" s="41"/>
      <c r="Z259" s="41"/>
    </row>
    <row r="260" spans="1:26" ht="12.75" customHeight="1">
      <c r="A260" s="51"/>
      <c r="B260" s="41"/>
      <c r="C260" s="41"/>
      <c r="D260" s="41"/>
      <c r="E260" s="41"/>
      <c r="F260" s="41"/>
      <c r="G260" s="41"/>
      <c r="H260" s="41"/>
      <c r="I260" s="41"/>
      <c r="J260" s="41"/>
      <c r="K260" s="41"/>
      <c r="L260" s="50"/>
      <c r="M260" s="41"/>
      <c r="N260" s="41"/>
      <c r="O260" s="41"/>
      <c r="P260" s="41"/>
      <c r="Q260" s="41"/>
      <c r="R260" s="41"/>
      <c r="S260" s="41"/>
      <c r="T260" s="41"/>
      <c r="U260" s="41"/>
      <c r="V260" s="41"/>
      <c r="W260" s="41"/>
      <c r="X260" s="41"/>
      <c r="Y260" s="41"/>
      <c r="Z260" s="41"/>
    </row>
    <row r="261" spans="1:26" ht="12.75" customHeight="1">
      <c r="A261" s="51"/>
      <c r="B261" s="41"/>
      <c r="C261" s="41"/>
      <c r="D261" s="41"/>
      <c r="E261" s="41"/>
      <c r="F261" s="41"/>
      <c r="G261" s="41"/>
      <c r="H261" s="41"/>
      <c r="I261" s="41"/>
      <c r="J261" s="41"/>
      <c r="K261" s="41"/>
      <c r="L261" s="50"/>
      <c r="M261" s="41"/>
      <c r="N261" s="41"/>
      <c r="O261" s="41"/>
      <c r="P261" s="41"/>
      <c r="Q261" s="41"/>
      <c r="R261" s="41"/>
      <c r="S261" s="41"/>
      <c r="T261" s="41"/>
      <c r="U261" s="41"/>
      <c r="V261" s="41"/>
      <c r="W261" s="41"/>
      <c r="X261" s="41"/>
      <c r="Y261" s="41"/>
      <c r="Z261" s="41"/>
    </row>
    <row r="262" spans="1:26" ht="12.75" customHeight="1">
      <c r="A262" s="51"/>
      <c r="B262" s="41"/>
      <c r="C262" s="41"/>
      <c r="D262" s="41"/>
      <c r="E262" s="41"/>
      <c r="F262" s="41"/>
      <c r="G262" s="41"/>
      <c r="H262" s="41"/>
      <c r="I262" s="41"/>
      <c r="J262" s="41"/>
      <c r="K262" s="41"/>
      <c r="L262" s="50"/>
      <c r="M262" s="41"/>
      <c r="N262" s="41"/>
      <c r="O262" s="41"/>
      <c r="P262" s="41"/>
      <c r="Q262" s="41"/>
      <c r="R262" s="41"/>
      <c r="S262" s="41"/>
      <c r="T262" s="41"/>
      <c r="U262" s="41"/>
      <c r="V262" s="41"/>
      <c r="W262" s="41"/>
      <c r="X262" s="41"/>
      <c r="Y262" s="41"/>
      <c r="Z262" s="41"/>
    </row>
    <row r="263" spans="1:26" ht="12.75" customHeight="1">
      <c r="A263" s="51"/>
      <c r="B263" s="41"/>
      <c r="C263" s="41"/>
      <c r="D263" s="41"/>
      <c r="E263" s="41"/>
      <c r="F263" s="41"/>
      <c r="G263" s="41"/>
      <c r="H263" s="41"/>
      <c r="I263" s="41"/>
      <c r="J263" s="41"/>
      <c r="K263" s="41"/>
      <c r="L263" s="50"/>
      <c r="M263" s="41"/>
      <c r="N263" s="41"/>
      <c r="O263" s="41"/>
      <c r="P263" s="41"/>
      <c r="Q263" s="41"/>
      <c r="R263" s="41"/>
      <c r="S263" s="41"/>
      <c r="T263" s="41"/>
      <c r="U263" s="41"/>
      <c r="V263" s="41"/>
      <c r="W263" s="41"/>
      <c r="X263" s="41"/>
      <c r="Y263" s="41"/>
      <c r="Z263" s="41"/>
    </row>
    <row r="264" spans="1:26" ht="12.75" customHeight="1">
      <c r="A264" s="51"/>
      <c r="B264" s="41"/>
      <c r="C264" s="41"/>
      <c r="D264" s="41"/>
      <c r="E264" s="41"/>
      <c r="F264" s="41"/>
      <c r="G264" s="41"/>
      <c r="H264" s="41"/>
      <c r="I264" s="41"/>
      <c r="J264" s="41"/>
      <c r="K264" s="41"/>
      <c r="L264" s="50"/>
      <c r="M264" s="41"/>
      <c r="N264" s="41"/>
      <c r="O264" s="41"/>
      <c r="P264" s="41"/>
      <c r="Q264" s="41"/>
      <c r="R264" s="41"/>
      <c r="S264" s="41"/>
      <c r="T264" s="41"/>
      <c r="U264" s="41"/>
      <c r="V264" s="41"/>
      <c r="W264" s="41"/>
      <c r="X264" s="41"/>
      <c r="Y264" s="41"/>
      <c r="Z264" s="41"/>
    </row>
    <row r="265" spans="1:26" ht="12.75" customHeight="1">
      <c r="A265" s="51"/>
      <c r="B265" s="41"/>
      <c r="C265" s="41"/>
      <c r="D265" s="41"/>
      <c r="E265" s="41"/>
      <c r="F265" s="41"/>
      <c r="G265" s="41"/>
      <c r="H265" s="41"/>
      <c r="I265" s="41"/>
      <c r="J265" s="41"/>
      <c r="K265" s="41"/>
      <c r="L265" s="50"/>
      <c r="M265" s="41"/>
      <c r="N265" s="41"/>
      <c r="O265" s="41"/>
      <c r="P265" s="41"/>
      <c r="Q265" s="41"/>
      <c r="R265" s="41"/>
      <c r="S265" s="41"/>
      <c r="T265" s="41"/>
      <c r="U265" s="41"/>
      <c r="V265" s="41"/>
      <c r="W265" s="41"/>
      <c r="X265" s="41"/>
      <c r="Y265" s="41"/>
      <c r="Z265" s="41"/>
    </row>
    <row r="266" spans="1:26" ht="12.75" customHeight="1">
      <c r="A266" s="51"/>
      <c r="B266" s="41"/>
      <c r="C266" s="41"/>
      <c r="D266" s="41"/>
      <c r="E266" s="41"/>
      <c r="F266" s="41"/>
      <c r="G266" s="41"/>
      <c r="H266" s="41"/>
      <c r="I266" s="41"/>
      <c r="J266" s="41"/>
      <c r="K266" s="41"/>
      <c r="L266" s="50"/>
      <c r="M266" s="41"/>
      <c r="N266" s="41"/>
      <c r="O266" s="41"/>
      <c r="P266" s="41"/>
      <c r="Q266" s="41"/>
      <c r="R266" s="41"/>
      <c r="S266" s="41"/>
      <c r="T266" s="41"/>
      <c r="U266" s="41"/>
      <c r="V266" s="41"/>
      <c r="W266" s="41"/>
      <c r="X266" s="41"/>
      <c r="Y266" s="41"/>
      <c r="Z266" s="41"/>
    </row>
    <row r="267" spans="1:26" ht="12.75" customHeight="1">
      <c r="A267" s="51"/>
      <c r="B267" s="41"/>
      <c r="C267" s="41"/>
      <c r="D267" s="41"/>
      <c r="E267" s="41"/>
      <c r="F267" s="41"/>
      <c r="G267" s="41"/>
      <c r="H267" s="41"/>
      <c r="I267" s="41"/>
      <c r="J267" s="41"/>
      <c r="K267" s="41"/>
      <c r="L267" s="50"/>
      <c r="M267" s="41"/>
      <c r="N267" s="41"/>
      <c r="O267" s="41"/>
      <c r="P267" s="41"/>
      <c r="Q267" s="41"/>
      <c r="R267" s="41"/>
      <c r="S267" s="41"/>
      <c r="T267" s="41"/>
      <c r="U267" s="41"/>
      <c r="V267" s="41"/>
      <c r="W267" s="41"/>
      <c r="X267" s="41"/>
      <c r="Y267" s="41"/>
      <c r="Z267" s="41"/>
    </row>
    <row r="268" spans="1:26" ht="12.75" customHeight="1">
      <c r="A268" s="51"/>
      <c r="B268" s="41"/>
      <c r="C268" s="41"/>
      <c r="D268" s="41"/>
      <c r="E268" s="41"/>
      <c r="F268" s="41"/>
      <c r="G268" s="41"/>
      <c r="H268" s="41"/>
      <c r="I268" s="41"/>
      <c r="J268" s="41"/>
      <c r="K268" s="41"/>
      <c r="L268" s="50"/>
      <c r="M268" s="41"/>
      <c r="N268" s="41"/>
      <c r="O268" s="41"/>
      <c r="P268" s="41"/>
      <c r="Q268" s="41"/>
      <c r="R268" s="41"/>
      <c r="S268" s="41"/>
      <c r="T268" s="41"/>
      <c r="U268" s="41"/>
      <c r="V268" s="41"/>
      <c r="W268" s="41"/>
      <c r="X268" s="41"/>
      <c r="Y268" s="41"/>
      <c r="Z268" s="41"/>
    </row>
    <row r="269" spans="1:26" ht="12.75" customHeight="1">
      <c r="A269" s="51"/>
      <c r="B269" s="41"/>
      <c r="C269" s="41"/>
      <c r="D269" s="41"/>
      <c r="E269" s="41"/>
      <c r="F269" s="41"/>
      <c r="G269" s="41"/>
      <c r="H269" s="41"/>
      <c r="I269" s="41"/>
      <c r="J269" s="41"/>
      <c r="K269" s="41"/>
      <c r="L269" s="50"/>
      <c r="M269" s="41"/>
      <c r="N269" s="41"/>
      <c r="O269" s="41"/>
      <c r="P269" s="41"/>
      <c r="Q269" s="41"/>
      <c r="R269" s="41"/>
      <c r="S269" s="41"/>
      <c r="T269" s="41"/>
      <c r="U269" s="41"/>
      <c r="V269" s="41"/>
      <c r="W269" s="41"/>
      <c r="X269" s="41"/>
      <c r="Y269" s="41"/>
      <c r="Z269" s="41"/>
    </row>
    <row r="270" spans="1:26" ht="12.75" customHeight="1">
      <c r="A270" s="51"/>
      <c r="B270" s="41"/>
      <c r="C270" s="41"/>
      <c r="D270" s="41"/>
      <c r="E270" s="41"/>
      <c r="F270" s="41"/>
      <c r="G270" s="41"/>
      <c r="H270" s="41"/>
      <c r="I270" s="41"/>
      <c r="J270" s="41"/>
      <c r="K270" s="41"/>
      <c r="L270" s="50"/>
      <c r="M270" s="41"/>
      <c r="N270" s="41"/>
      <c r="O270" s="41"/>
      <c r="P270" s="41"/>
      <c r="Q270" s="41"/>
      <c r="R270" s="41"/>
      <c r="S270" s="41"/>
      <c r="T270" s="41"/>
      <c r="U270" s="41"/>
      <c r="V270" s="41"/>
      <c r="W270" s="41"/>
      <c r="X270" s="41"/>
      <c r="Y270" s="41"/>
      <c r="Z270" s="41"/>
    </row>
    <row r="271" spans="1:26" ht="12.75" customHeight="1">
      <c r="A271" s="51"/>
      <c r="B271" s="41"/>
      <c r="C271" s="41"/>
      <c r="D271" s="41"/>
      <c r="E271" s="41"/>
      <c r="F271" s="41"/>
      <c r="G271" s="41"/>
      <c r="H271" s="41"/>
      <c r="I271" s="41"/>
      <c r="J271" s="41"/>
      <c r="K271" s="41"/>
      <c r="L271" s="50"/>
      <c r="M271" s="41"/>
      <c r="N271" s="41"/>
      <c r="O271" s="41"/>
      <c r="P271" s="41"/>
      <c r="Q271" s="41"/>
      <c r="R271" s="41"/>
      <c r="S271" s="41"/>
      <c r="T271" s="41"/>
      <c r="U271" s="41"/>
      <c r="V271" s="41"/>
      <c r="W271" s="41"/>
      <c r="X271" s="41"/>
      <c r="Y271" s="41"/>
      <c r="Z271" s="41"/>
    </row>
    <row r="272" spans="1:26" ht="12.75" customHeight="1">
      <c r="A272" s="51"/>
      <c r="B272" s="41"/>
      <c r="C272" s="41"/>
      <c r="D272" s="41"/>
      <c r="E272" s="41"/>
      <c r="F272" s="41"/>
      <c r="G272" s="41"/>
      <c r="H272" s="41"/>
      <c r="I272" s="41"/>
      <c r="J272" s="41"/>
      <c r="K272" s="41"/>
      <c r="L272" s="50"/>
      <c r="M272" s="41"/>
      <c r="N272" s="41"/>
      <c r="O272" s="41"/>
      <c r="P272" s="41"/>
      <c r="Q272" s="41"/>
      <c r="R272" s="41"/>
      <c r="S272" s="41"/>
      <c r="T272" s="41"/>
      <c r="U272" s="41"/>
      <c r="V272" s="41"/>
      <c r="W272" s="41"/>
      <c r="X272" s="41"/>
      <c r="Y272" s="41"/>
      <c r="Z272" s="41"/>
    </row>
    <row r="273" spans="1:26" ht="12.75" customHeight="1">
      <c r="A273" s="51"/>
      <c r="B273" s="41"/>
      <c r="C273" s="41"/>
      <c r="D273" s="41"/>
      <c r="E273" s="41"/>
      <c r="F273" s="41"/>
      <c r="G273" s="41"/>
      <c r="H273" s="41"/>
      <c r="I273" s="41"/>
      <c r="J273" s="41"/>
      <c r="K273" s="41"/>
      <c r="L273" s="50"/>
      <c r="M273" s="41"/>
      <c r="N273" s="41"/>
      <c r="O273" s="41"/>
      <c r="P273" s="41"/>
      <c r="Q273" s="41"/>
      <c r="R273" s="41"/>
      <c r="S273" s="41"/>
      <c r="T273" s="41"/>
      <c r="U273" s="41"/>
      <c r="V273" s="41"/>
      <c r="W273" s="41"/>
      <c r="X273" s="41"/>
      <c r="Y273" s="41"/>
      <c r="Z273" s="41"/>
    </row>
    <row r="274" spans="1:26" ht="12.75" customHeight="1">
      <c r="A274" s="51"/>
      <c r="B274" s="41"/>
      <c r="C274" s="41"/>
      <c r="D274" s="41"/>
      <c r="E274" s="41"/>
      <c r="F274" s="41"/>
      <c r="G274" s="41"/>
      <c r="H274" s="41"/>
      <c r="I274" s="41"/>
      <c r="J274" s="41"/>
      <c r="K274" s="41"/>
      <c r="L274" s="50"/>
      <c r="M274" s="41"/>
      <c r="N274" s="41"/>
      <c r="O274" s="41"/>
      <c r="P274" s="41"/>
      <c r="Q274" s="41"/>
      <c r="R274" s="41"/>
      <c r="S274" s="41"/>
      <c r="T274" s="41"/>
      <c r="U274" s="41"/>
      <c r="V274" s="41"/>
      <c r="W274" s="41"/>
      <c r="X274" s="41"/>
      <c r="Y274" s="41"/>
      <c r="Z274" s="41"/>
    </row>
    <row r="275" spans="1:26" ht="12.75" customHeight="1">
      <c r="A275" s="51"/>
      <c r="B275" s="41"/>
      <c r="C275" s="41"/>
      <c r="D275" s="41"/>
      <c r="E275" s="41"/>
      <c r="F275" s="41"/>
      <c r="G275" s="41"/>
      <c r="H275" s="41"/>
      <c r="I275" s="41"/>
      <c r="J275" s="41"/>
      <c r="K275" s="41"/>
      <c r="L275" s="50"/>
      <c r="M275" s="41"/>
      <c r="N275" s="41"/>
      <c r="O275" s="41"/>
      <c r="P275" s="41"/>
      <c r="Q275" s="41"/>
      <c r="R275" s="41"/>
      <c r="S275" s="41"/>
      <c r="T275" s="41"/>
      <c r="U275" s="41"/>
      <c r="V275" s="41"/>
      <c r="W275" s="41"/>
      <c r="X275" s="41"/>
      <c r="Y275" s="41"/>
      <c r="Z275" s="41"/>
    </row>
    <row r="276" spans="1:26" ht="12.75" customHeight="1">
      <c r="A276" s="51"/>
      <c r="B276" s="41"/>
      <c r="C276" s="41"/>
      <c r="D276" s="41"/>
      <c r="E276" s="41"/>
      <c r="F276" s="41"/>
      <c r="G276" s="41"/>
      <c r="H276" s="41"/>
      <c r="I276" s="41"/>
      <c r="J276" s="41"/>
      <c r="K276" s="41"/>
      <c r="L276" s="50"/>
      <c r="M276" s="41"/>
      <c r="N276" s="41"/>
      <c r="O276" s="41"/>
      <c r="P276" s="41"/>
      <c r="Q276" s="41"/>
      <c r="R276" s="41"/>
      <c r="S276" s="41"/>
      <c r="T276" s="41"/>
      <c r="U276" s="41"/>
      <c r="V276" s="41"/>
      <c r="W276" s="41"/>
      <c r="X276" s="41"/>
      <c r="Y276" s="41"/>
      <c r="Z276" s="41"/>
    </row>
    <row r="277" spans="1:26" ht="12.75" customHeight="1">
      <c r="A277" s="51"/>
      <c r="B277" s="41"/>
      <c r="C277" s="41"/>
      <c r="D277" s="41"/>
      <c r="E277" s="41"/>
      <c r="F277" s="41"/>
      <c r="G277" s="41"/>
      <c r="H277" s="41"/>
      <c r="I277" s="41"/>
      <c r="J277" s="41"/>
      <c r="K277" s="41"/>
      <c r="L277" s="50"/>
      <c r="M277" s="41"/>
      <c r="N277" s="41"/>
      <c r="O277" s="41"/>
      <c r="P277" s="41"/>
      <c r="Q277" s="41"/>
      <c r="R277" s="41"/>
      <c r="S277" s="41"/>
      <c r="T277" s="41"/>
      <c r="U277" s="41"/>
      <c r="V277" s="41"/>
      <c r="W277" s="41"/>
      <c r="X277" s="41"/>
      <c r="Y277" s="41"/>
      <c r="Z277" s="41"/>
    </row>
    <row r="278" spans="1:26" ht="12.75" customHeight="1">
      <c r="A278" s="51"/>
      <c r="B278" s="41"/>
      <c r="C278" s="41"/>
      <c r="D278" s="41"/>
      <c r="E278" s="41"/>
      <c r="F278" s="41"/>
      <c r="G278" s="41"/>
      <c r="H278" s="41"/>
      <c r="I278" s="41"/>
      <c r="J278" s="41"/>
      <c r="K278" s="41"/>
      <c r="L278" s="50"/>
      <c r="M278" s="41"/>
      <c r="N278" s="41"/>
      <c r="O278" s="41"/>
      <c r="P278" s="41"/>
      <c r="Q278" s="41"/>
      <c r="R278" s="41"/>
      <c r="S278" s="41"/>
      <c r="T278" s="41"/>
      <c r="U278" s="41"/>
      <c r="V278" s="41"/>
      <c r="W278" s="41"/>
      <c r="X278" s="41"/>
      <c r="Y278" s="41"/>
      <c r="Z278" s="41"/>
    </row>
    <row r="279" spans="1:26" ht="12.75" customHeight="1">
      <c r="A279" s="51"/>
      <c r="B279" s="41"/>
      <c r="C279" s="41"/>
      <c r="D279" s="41"/>
      <c r="E279" s="41"/>
      <c r="F279" s="41"/>
      <c r="G279" s="41"/>
      <c r="H279" s="41"/>
      <c r="I279" s="41"/>
      <c r="J279" s="41"/>
      <c r="K279" s="41"/>
      <c r="L279" s="50"/>
      <c r="M279" s="41"/>
      <c r="N279" s="41"/>
      <c r="O279" s="41"/>
      <c r="P279" s="41"/>
      <c r="Q279" s="41"/>
      <c r="R279" s="41"/>
      <c r="S279" s="41"/>
      <c r="T279" s="41"/>
      <c r="U279" s="41"/>
      <c r="V279" s="41"/>
      <c r="W279" s="41"/>
      <c r="X279" s="41"/>
      <c r="Y279" s="41"/>
      <c r="Z279" s="41"/>
    </row>
    <row r="280" spans="1:26" ht="12.75" customHeight="1">
      <c r="A280" s="51"/>
      <c r="B280" s="41"/>
      <c r="C280" s="41"/>
      <c r="D280" s="41"/>
      <c r="E280" s="41"/>
      <c r="F280" s="41"/>
      <c r="G280" s="41"/>
      <c r="H280" s="41"/>
      <c r="I280" s="41"/>
      <c r="J280" s="41"/>
      <c r="K280" s="41"/>
      <c r="L280" s="50"/>
      <c r="M280" s="41"/>
      <c r="N280" s="41"/>
      <c r="O280" s="41"/>
      <c r="P280" s="41"/>
      <c r="Q280" s="41"/>
      <c r="R280" s="41"/>
      <c r="S280" s="41"/>
      <c r="T280" s="41"/>
      <c r="U280" s="41"/>
      <c r="V280" s="41"/>
      <c r="W280" s="41"/>
      <c r="X280" s="41"/>
      <c r="Y280" s="41"/>
      <c r="Z280" s="41"/>
    </row>
    <row r="281" spans="1:26" ht="12.75" customHeight="1">
      <c r="A281" s="51"/>
      <c r="B281" s="41"/>
      <c r="C281" s="41"/>
      <c r="D281" s="41"/>
      <c r="E281" s="41"/>
      <c r="F281" s="41"/>
      <c r="G281" s="41"/>
      <c r="H281" s="41"/>
      <c r="I281" s="41"/>
      <c r="J281" s="41"/>
      <c r="K281" s="41"/>
      <c r="L281" s="50"/>
      <c r="M281" s="41"/>
      <c r="N281" s="41"/>
      <c r="O281" s="41"/>
      <c r="P281" s="41"/>
      <c r="Q281" s="41"/>
      <c r="R281" s="41"/>
      <c r="S281" s="41"/>
      <c r="T281" s="41"/>
      <c r="U281" s="41"/>
      <c r="V281" s="41"/>
      <c r="W281" s="41"/>
      <c r="X281" s="41"/>
      <c r="Y281" s="41"/>
      <c r="Z281" s="41"/>
    </row>
    <row r="282" spans="1:26" ht="12.75" customHeight="1">
      <c r="A282" s="51"/>
      <c r="B282" s="41"/>
      <c r="C282" s="41"/>
      <c r="D282" s="41"/>
      <c r="E282" s="41"/>
      <c r="F282" s="41"/>
      <c r="G282" s="41"/>
      <c r="H282" s="41"/>
      <c r="I282" s="41"/>
      <c r="J282" s="41"/>
      <c r="K282" s="41"/>
      <c r="L282" s="50"/>
      <c r="M282" s="41"/>
      <c r="N282" s="41"/>
      <c r="O282" s="41"/>
      <c r="P282" s="41"/>
      <c r="Q282" s="41"/>
      <c r="R282" s="41"/>
      <c r="S282" s="41"/>
      <c r="T282" s="41"/>
      <c r="U282" s="41"/>
      <c r="V282" s="41"/>
      <c r="W282" s="41"/>
      <c r="X282" s="41"/>
      <c r="Y282" s="41"/>
      <c r="Z282" s="41"/>
    </row>
    <row r="283" spans="1:26" ht="12.75" customHeight="1">
      <c r="A283" s="51"/>
      <c r="B283" s="41"/>
      <c r="C283" s="41"/>
      <c r="D283" s="41"/>
      <c r="E283" s="41"/>
      <c r="F283" s="41"/>
      <c r="G283" s="41"/>
      <c r="H283" s="41"/>
      <c r="I283" s="41"/>
      <c r="J283" s="41"/>
      <c r="K283" s="41"/>
      <c r="L283" s="50"/>
      <c r="M283" s="41"/>
      <c r="N283" s="41"/>
      <c r="O283" s="41"/>
      <c r="P283" s="41"/>
      <c r="Q283" s="41"/>
      <c r="R283" s="41"/>
      <c r="S283" s="41"/>
      <c r="T283" s="41"/>
      <c r="U283" s="41"/>
      <c r="V283" s="41"/>
      <c r="W283" s="41"/>
      <c r="X283" s="41"/>
      <c r="Y283" s="41"/>
      <c r="Z283" s="41"/>
    </row>
    <row r="284" spans="1:26" ht="12.75" customHeight="1">
      <c r="A284" s="51"/>
      <c r="B284" s="41"/>
      <c r="C284" s="41"/>
      <c r="D284" s="41"/>
      <c r="E284" s="41"/>
      <c r="F284" s="41"/>
      <c r="G284" s="41"/>
      <c r="H284" s="41"/>
      <c r="I284" s="41"/>
      <c r="J284" s="41"/>
      <c r="K284" s="41"/>
      <c r="L284" s="50"/>
      <c r="M284" s="41"/>
      <c r="N284" s="41"/>
      <c r="O284" s="41"/>
      <c r="P284" s="41"/>
      <c r="Q284" s="41"/>
      <c r="R284" s="41"/>
      <c r="S284" s="41"/>
      <c r="T284" s="41"/>
      <c r="U284" s="41"/>
      <c r="V284" s="41"/>
      <c r="W284" s="41"/>
      <c r="X284" s="41"/>
      <c r="Y284" s="41"/>
      <c r="Z284" s="41"/>
    </row>
    <row r="285" spans="1:26" ht="12.75" customHeight="1">
      <c r="A285" s="51"/>
      <c r="B285" s="41"/>
      <c r="C285" s="41"/>
      <c r="D285" s="41"/>
      <c r="E285" s="41"/>
      <c r="F285" s="41"/>
      <c r="G285" s="41"/>
      <c r="H285" s="41"/>
      <c r="I285" s="41"/>
      <c r="J285" s="41"/>
      <c r="K285" s="41"/>
      <c r="L285" s="50"/>
      <c r="M285" s="41"/>
      <c r="N285" s="41"/>
      <c r="O285" s="41"/>
      <c r="P285" s="41"/>
      <c r="Q285" s="41"/>
      <c r="R285" s="41"/>
      <c r="S285" s="41"/>
      <c r="T285" s="41"/>
      <c r="U285" s="41"/>
      <c r="V285" s="41"/>
      <c r="W285" s="41"/>
      <c r="X285" s="41"/>
      <c r="Y285" s="41"/>
      <c r="Z285" s="41"/>
    </row>
    <row r="286" spans="1:26" ht="12.75" customHeight="1">
      <c r="A286" s="51"/>
      <c r="B286" s="41"/>
      <c r="C286" s="41"/>
      <c r="D286" s="41"/>
      <c r="E286" s="41"/>
      <c r="F286" s="41"/>
      <c r="G286" s="41"/>
      <c r="H286" s="41"/>
      <c r="I286" s="41"/>
      <c r="J286" s="41"/>
      <c r="K286" s="41"/>
      <c r="L286" s="50"/>
      <c r="M286" s="41"/>
      <c r="N286" s="41"/>
      <c r="O286" s="41"/>
      <c r="P286" s="41"/>
      <c r="Q286" s="41"/>
      <c r="R286" s="41"/>
      <c r="S286" s="41"/>
      <c r="T286" s="41"/>
      <c r="U286" s="41"/>
      <c r="V286" s="41"/>
      <c r="W286" s="41"/>
      <c r="X286" s="41"/>
      <c r="Y286" s="41"/>
      <c r="Z286" s="41"/>
    </row>
    <row r="287" spans="1:26" ht="12.75" customHeight="1">
      <c r="A287" s="51"/>
      <c r="B287" s="41"/>
      <c r="C287" s="41"/>
      <c r="D287" s="41"/>
      <c r="E287" s="41"/>
      <c r="F287" s="41"/>
      <c r="G287" s="41"/>
      <c r="H287" s="41"/>
      <c r="I287" s="41"/>
      <c r="J287" s="41"/>
      <c r="K287" s="41"/>
      <c r="L287" s="50"/>
      <c r="M287" s="41"/>
      <c r="N287" s="41"/>
      <c r="O287" s="41"/>
      <c r="P287" s="41"/>
      <c r="Q287" s="41"/>
      <c r="R287" s="41"/>
      <c r="S287" s="41"/>
      <c r="T287" s="41"/>
      <c r="U287" s="41"/>
      <c r="V287" s="41"/>
      <c r="W287" s="41"/>
      <c r="X287" s="41"/>
      <c r="Y287" s="41"/>
      <c r="Z287" s="41"/>
    </row>
    <row r="288" spans="1:26" ht="12.75" customHeight="1">
      <c r="A288" s="51"/>
      <c r="B288" s="41"/>
      <c r="C288" s="41"/>
      <c r="D288" s="41"/>
      <c r="E288" s="41"/>
      <c r="F288" s="41"/>
      <c r="G288" s="41"/>
      <c r="H288" s="41"/>
      <c r="I288" s="41"/>
      <c r="J288" s="41"/>
      <c r="K288" s="41"/>
      <c r="L288" s="50"/>
      <c r="M288" s="41"/>
      <c r="N288" s="41"/>
      <c r="O288" s="41"/>
      <c r="P288" s="41"/>
      <c r="Q288" s="41"/>
      <c r="R288" s="41"/>
      <c r="S288" s="41"/>
      <c r="T288" s="41"/>
      <c r="U288" s="41"/>
      <c r="V288" s="41"/>
      <c r="W288" s="41"/>
      <c r="X288" s="41"/>
      <c r="Y288" s="41"/>
      <c r="Z288" s="41"/>
    </row>
    <row r="289" spans="1:26" ht="12.75" customHeight="1">
      <c r="A289" s="51"/>
      <c r="B289" s="41"/>
      <c r="C289" s="41"/>
      <c r="D289" s="41"/>
      <c r="E289" s="41"/>
      <c r="F289" s="41"/>
      <c r="G289" s="41"/>
      <c r="H289" s="41"/>
      <c r="I289" s="41"/>
      <c r="J289" s="41"/>
      <c r="K289" s="41"/>
      <c r="L289" s="50"/>
      <c r="M289" s="41"/>
      <c r="N289" s="41"/>
      <c r="O289" s="41"/>
      <c r="P289" s="41"/>
      <c r="Q289" s="41"/>
      <c r="R289" s="41"/>
      <c r="S289" s="41"/>
      <c r="T289" s="41"/>
      <c r="U289" s="41"/>
      <c r="V289" s="41"/>
      <c r="W289" s="41"/>
      <c r="X289" s="41"/>
      <c r="Y289" s="41"/>
      <c r="Z289" s="41"/>
    </row>
    <row r="290" spans="1:26" ht="12.75" customHeight="1">
      <c r="A290" s="51"/>
      <c r="B290" s="41"/>
      <c r="C290" s="41"/>
      <c r="D290" s="41"/>
      <c r="E290" s="41"/>
      <c r="F290" s="41"/>
      <c r="G290" s="41"/>
      <c r="H290" s="41"/>
      <c r="I290" s="41"/>
      <c r="J290" s="41"/>
      <c r="K290" s="41"/>
      <c r="L290" s="50"/>
      <c r="M290" s="41"/>
      <c r="N290" s="41"/>
      <c r="O290" s="41"/>
      <c r="P290" s="41"/>
      <c r="Q290" s="41"/>
      <c r="R290" s="41"/>
      <c r="S290" s="41"/>
      <c r="T290" s="41"/>
      <c r="U290" s="41"/>
      <c r="V290" s="41"/>
      <c r="W290" s="41"/>
      <c r="X290" s="41"/>
      <c r="Y290" s="41"/>
      <c r="Z290" s="41"/>
    </row>
    <row r="291" spans="1:26" ht="12.75" customHeight="1">
      <c r="A291" s="51"/>
      <c r="B291" s="41"/>
      <c r="C291" s="41"/>
      <c r="D291" s="41"/>
      <c r="E291" s="41"/>
      <c r="F291" s="41"/>
      <c r="G291" s="41"/>
      <c r="H291" s="41"/>
      <c r="I291" s="41"/>
      <c r="J291" s="41"/>
      <c r="K291" s="41"/>
      <c r="L291" s="50"/>
      <c r="M291" s="41"/>
      <c r="N291" s="41"/>
      <c r="O291" s="41"/>
      <c r="P291" s="41"/>
      <c r="Q291" s="41"/>
      <c r="R291" s="41"/>
      <c r="S291" s="41"/>
      <c r="T291" s="41"/>
      <c r="U291" s="41"/>
      <c r="V291" s="41"/>
      <c r="W291" s="41"/>
      <c r="X291" s="41"/>
      <c r="Y291" s="41"/>
      <c r="Z291" s="41"/>
    </row>
    <row r="292" spans="1:26" ht="12.75" customHeight="1">
      <c r="A292" s="51"/>
      <c r="B292" s="41"/>
      <c r="C292" s="41"/>
      <c r="D292" s="41"/>
      <c r="E292" s="41"/>
      <c r="F292" s="41"/>
      <c r="G292" s="41"/>
      <c r="H292" s="41"/>
      <c r="I292" s="41"/>
      <c r="J292" s="41"/>
      <c r="K292" s="41"/>
      <c r="L292" s="50"/>
      <c r="M292" s="41"/>
      <c r="N292" s="41"/>
      <c r="O292" s="41"/>
      <c r="P292" s="41"/>
      <c r="Q292" s="41"/>
      <c r="R292" s="41"/>
      <c r="S292" s="41"/>
      <c r="T292" s="41"/>
      <c r="U292" s="41"/>
      <c r="V292" s="41"/>
      <c r="W292" s="41"/>
      <c r="X292" s="41"/>
      <c r="Y292" s="41"/>
      <c r="Z292" s="41"/>
    </row>
    <row r="293" spans="1:26" ht="12.75" customHeight="1">
      <c r="A293" s="51"/>
      <c r="B293" s="41"/>
      <c r="C293" s="41"/>
      <c r="D293" s="41"/>
      <c r="E293" s="41"/>
      <c r="F293" s="41"/>
      <c r="G293" s="41"/>
      <c r="H293" s="41"/>
      <c r="I293" s="41"/>
      <c r="J293" s="41"/>
      <c r="K293" s="41"/>
      <c r="L293" s="50"/>
      <c r="M293" s="41"/>
      <c r="N293" s="41"/>
      <c r="O293" s="41"/>
      <c r="P293" s="41"/>
      <c r="Q293" s="41"/>
      <c r="R293" s="41"/>
      <c r="S293" s="41"/>
      <c r="T293" s="41"/>
      <c r="U293" s="41"/>
      <c r="V293" s="41"/>
      <c r="W293" s="41"/>
      <c r="X293" s="41"/>
      <c r="Y293" s="41"/>
      <c r="Z293" s="41"/>
    </row>
    <row r="294" spans="1:26" ht="12.75" customHeight="1">
      <c r="A294" s="51"/>
      <c r="B294" s="41"/>
      <c r="C294" s="41"/>
      <c r="D294" s="41"/>
      <c r="E294" s="41"/>
      <c r="F294" s="41"/>
      <c r="G294" s="41"/>
      <c r="H294" s="41"/>
      <c r="I294" s="41"/>
      <c r="J294" s="41"/>
      <c r="K294" s="41"/>
      <c r="L294" s="50"/>
      <c r="M294" s="41"/>
      <c r="N294" s="41"/>
      <c r="O294" s="41"/>
      <c r="P294" s="41"/>
      <c r="Q294" s="41"/>
      <c r="R294" s="41"/>
      <c r="S294" s="41"/>
      <c r="T294" s="41"/>
      <c r="U294" s="41"/>
      <c r="V294" s="41"/>
      <c r="W294" s="41"/>
      <c r="X294" s="41"/>
      <c r="Y294" s="41"/>
      <c r="Z294" s="41"/>
    </row>
    <row r="295" spans="1:26" ht="12.75" customHeight="1">
      <c r="A295" s="51"/>
      <c r="B295" s="41"/>
      <c r="C295" s="41"/>
      <c r="D295" s="41"/>
      <c r="E295" s="41"/>
      <c r="F295" s="41"/>
      <c r="G295" s="41"/>
      <c r="H295" s="41"/>
      <c r="I295" s="41"/>
      <c r="J295" s="41"/>
      <c r="K295" s="41"/>
      <c r="L295" s="50"/>
      <c r="M295" s="41"/>
      <c r="N295" s="41"/>
      <c r="O295" s="41"/>
      <c r="P295" s="41"/>
      <c r="Q295" s="41"/>
      <c r="R295" s="41"/>
      <c r="S295" s="41"/>
      <c r="T295" s="41"/>
      <c r="U295" s="41"/>
      <c r="V295" s="41"/>
      <c r="W295" s="41"/>
      <c r="X295" s="41"/>
      <c r="Y295" s="41"/>
      <c r="Z295" s="41"/>
    </row>
    <row r="296" spans="1:26" ht="12.75" customHeight="1">
      <c r="A296" s="51"/>
      <c r="B296" s="41"/>
      <c r="C296" s="41"/>
      <c r="D296" s="41"/>
      <c r="E296" s="41"/>
      <c r="F296" s="41"/>
      <c r="G296" s="41"/>
      <c r="H296" s="41"/>
      <c r="I296" s="41"/>
      <c r="J296" s="41"/>
      <c r="K296" s="41"/>
      <c r="L296" s="50"/>
      <c r="M296" s="41"/>
      <c r="N296" s="41"/>
      <c r="O296" s="41"/>
      <c r="P296" s="41"/>
      <c r="Q296" s="41"/>
      <c r="R296" s="41"/>
      <c r="S296" s="41"/>
      <c r="T296" s="41"/>
      <c r="U296" s="41"/>
      <c r="V296" s="41"/>
      <c r="W296" s="41"/>
      <c r="X296" s="41"/>
      <c r="Y296" s="41"/>
      <c r="Z296" s="41"/>
    </row>
    <row r="297" spans="1:26" ht="12.75" customHeight="1">
      <c r="A297" s="51"/>
      <c r="B297" s="41"/>
      <c r="C297" s="41"/>
      <c r="D297" s="41"/>
      <c r="E297" s="41"/>
      <c r="F297" s="41"/>
      <c r="G297" s="41"/>
      <c r="H297" s="41"/>
      <c r="I297" s="41"/>
      <c r="J297" s="41"/>
      <c r="K297" s="41"/>
      <c r="L297" s="50"/>
      <c r="M297" s="41"/>
      <c r="N297" s="41"/>
      <c r="O297" s="41"/>
      <c r="P297" s="41"/>
      <c r="Q297" s="41"/>
      <c r="R297" s="41"/>
      <c r="S297" s="41"/>
      <c r="T297" s="41"/>
      <c r="U297" s="41"/>
      <c r="V297" s="41"/>
      <c r="W297" s="41"/>
      <c r="X297" s="41"/>
      <c r="Y297" s="41"/>
      <c r="Z297" s="41"/>
    </row>
    <row r="298" spans="1:26" ht="12.75" customHeight="1">
      <c r="A298" s="51"/>
      <c r="B298" s="41"/>
      <c r="C298" s="41"/>
      <c r="D298" s="41"/>
      <c r="E298" s="41"/>
      <c r="F298" s="41"/>
      <c r="G298" s="41"/>
      <c r="H298" s="41"/>
      <c r="I298" s="41"/>
      <c r="J298" s="41"/>
      <c r="K298" s="41"/>
      <c r="L298" s="50"/>
      <c r="M298" s="41"/>
      <c r="N298" s="41"/>
      <c r="O298" s="41"/>
      <c r="P298" s="41"/>
      <c r="Q298" s="41"/>
      <c r="R298" s="41"/>
      <c r="S298" s="41"/>
      <c r="T298" s="41"/>
      <c r="U298" s="41"/>
      <c r="V298" s="41"/>
      <c r="W298" s="41"/>
      <c r="X298" s="41"/>
      <c r="Y298" s="41"/>
      <c r="Z298" s="41"/>
    </row>
    <row r="299" spans="1:26" ht="12.75" customHeight="1">
      <c r="A299" s="51"/>
      <c r="B299" s="41"/>
      <c r="C299" s="41"/>
      <c r="D299" s="41"/>
      <c r="E299" s="41"/>
      <c r="F299" s="41"/>
      <c r="G299" s="41"/>
      <c r="H299" s="41"/>
      <c r="I299" s="41"/>
      <c r="J299" s="41"/>
      <c r="K299" s="41"/>
      <c r="L299" s="50"/>
      <c r="M299" s="41"/>
      <c r="N299" s="41"/>
      <c r="O299" s="41"/>
      <c r="P299" s="41"/>
      <c r="Q299" s="41"/>
      <c r="R299" s="41"/>
      <c r="S299" s="41"/>
      <c r="T299" s="41"/>
      <c r="U299" s="41"/>
      <c r="V299" s="41"/>
      <c r="W299" s="41"/>
      <c r="X299" s="41"/>
      <c r="Y299" s="41"/>
      <c r="Z299" s="41"/>
    </row>
    <row r="300" spans="1:26" ht="12.75" customHeight="1">
      <c r="A300" s="51"/>
      <c r="B300" s="41"/>
      <c r="C300" s="41"/>
      <c r="D300" s="41"/>
      <c r="E300" s="41"/>
      <c r="F300" s="41"/>
      <c r="G300" s="41"/>
      <c r="H300" s="41"/>
      <c r="I300" s="41"/>
      <c r="J300" s="41"/>
      <c r="K300" s="41"/>
      <c r="L300" s="50"/>
      <c r="M300" s="41"/>
      <c r="N300" s="41"/>
      <c r="O300" s="41"/>
      <c r="P300" s="41"/>
      <c r="Q300" s="41"/>
      <c r="R300" s="41"/>
      <c r="S300" s="41"/>
      <c r="T300" s="41"/>
      <c r="U300" s="41"/>
      <c r="V300" s="41"/>
      <c r="W300" s="41"/>
      <c r="X300" s="41"/>
      <c r="Y300" s="41"/>
      <c r="Z300" s="41"/>
    </row>
    <row r="301" spans="1:26" ht="12.75" customHeight="1">
      <c r="A301" s="51"/>
      <c r="B301" s="41"/>
      <c r="C301" s="41"/>
      <c r="D301" s="41"/>
      <c r="E301" s="41"/>
      <c r="F301" s="41"/>
      <c r="G301" s="41"/>
      <c r="H301" s="41"/>
      <c r="I301" s="41"/>
      <c r="J301" s="41"/>
      <c r="K301" s="41"/>
      <c r="L301" s="50"/>
      <c r="M301" s="41"/>
      <c r="N301" s="41"/>
      <c r="O301" s="41"/>
      <c r="P301" s="41"/>
      <c r="Q301" s="41"/>
      <c r="R301" s="41"/>
      <c r="S301" s="41"/>
      <c r="T301" s="41"/>
      <c r="U301" s="41"/>
      <c r="V301" s="41"/>
      <c r="W301" s="41"/>
      <c r="X301" s="41"/>
      <c r="Y301" s="41"/>
      <c r="Z301" s="41"/>
    </row>
    <row r="302" spans="1:26" ht="12.75" customHeight="1">
      <c r="A302" s="51"/>
      <c r="B302" s="41"/>
      <c r="C302" s="41"/>
      <c r="D302" s="41"/>
      <c r="E302" s="41"/>
      <c r="F302" s="41"/>
      <c r="G302" s="41"/>
      <c r="H302" s="41"/>
      <c r="I302" s="41"/>
      <c r="J302" s="41"/>
      <c r="K302" s="41"/>
      <c r="L302" s="50"/>
      <c r="M302" s="41"/>
      <c r="N302" s="41"/>
      <c r="O302" s="41"/>
      <c r="P302" s="41"/>
      <c r="Q302" s="41"/>
      <c r="R302" s="41"/>
      <c r="S302" s="41"/>
      <c r="T302" s="41"/>
      <c r="U302" s="41"/>
      <c r="V302" s="41"/>
      <c r="W302" s="41"/>
      <c r="X302" s="41"/>
      <c r="Y302" s="41"/>
      <c r="Z302" s="41"/>
    </row>
    <row r="303" spans="1:26" ht="12.75" customHeight="1">
      <c r="A303" s="51"/>
      <c r="B303" s="41"/>
      <c r="C303" s="41"/>
      <c r="D303" s="41"/>
      <c r="E303" s="41"/>
      <c r="F303" s="41"/>
      <c r="G303" s="41"/>
      <c r="H303" s="41"/>
      <c r="I303" s="41"/>
      <c r="J303" s="41"/>
      <c r="K303" s="41"/>
      <c r="L303" s="50"/>
      <c r="M303" s="41"/>
      <c r="N303" s="41"/>
      <c r="O303" s="41"/>
      <c r="P303" s="41"/>
      <c r="Q303" s="41"/>
      <c r="R303" s="41"/>
      <c r="S303" s="41"/>
      <c r="T303" s="41"/>
      <c r="U303" s="41"/>
      <c r="V303" s="41"/>
      <c r="W303" s="41"/>
      <c r="X303" s="41"/>
      <c r="Y303" s="41"/>
      <c r="Z303" s="41"/>
    </row>
    <row r="304" spans="1:26" ht="12.75" customHeight="1">
      <c r="A304" s="51"/>
      <c r="B304" s="41"/>
      <c r="C304" s="41"/>
      <c r="D304" s="41"/>
      <c r="E304" s="41"/>
      <c r="F304" s="41"/>
      <c r="G304" s="41"/>
      <c r="H304" s="41"/>
      <c r="I304" s="41"/>
      <c r="J304" s="41"/>
      <c r="K304" s="41"/>
      <c r="L304" s="50"/>
      <c r="M304" s="41"/>
      <c r="N304" s="41"/>
      <c r="O304" s="41"/>
      <c r="P304" s="41"/>
      <c r="Q304" s="41"/>
      <c r="R304" s="41"/>
      <c r="S304" s="41"/>
      <c r="T304" s="41"/>
      <c r="U304" s="41"/>
      <c r="V304" s="41"/>
      <c r="W304" s="41"/>
      <c r="X304" s="41"/>
      <c r="Y304" s="41"/>
      <c r="Z304" s="41"/>
    </row>
    <row r="305" spans="1:26" ht="12.75" customHeight="1">
      <c r="A305" s="51"/>
      <c r="B305" s="41"/>
      <c r="C305" s="41"/>
      <c r="D305" s="41"/>
      <c r="E305" s="41"/>
      <c r="F305" s="41"/>
      <c r="G305" s="41"/>
      <c r="H305" s="41"/>
      <c r="I305" s="41"/>
      <c r="J305" s="41"/>
      <c r="K305" s="41"/>
      <c r="L305" s="50"/>
      <c r="M305" s="41"/>
      <c r="N305" s="41"/>
      <c r="O305" s="41"/>
      <c r="P305" s="41"/>
      <c r="Q305" s="41"/>
      <c r="R305" s="41"/>
      <c r="S305" s="41"/>
      <c r="T305" s="41"/>
      <c r="U305" s="41"/>
      <c r="V305" s="41"/>
      <c r="W305" s="41"/>
      <c r="X305" s="41"/>
      <c r="Y305" s="41"/>
      <c r="Z305" s="41"/>
    </row>
    <row r="306" spans="1:26" ht="12.75" customHeight="1">
      <c r="A306" s="51"/>
      <c r="B306" s="41"/>
      <c r="C306" s="41"/>
      <c r="D306" s="41"/>
      <c r="E306" s="41"/>
      <c r="F306" s="41"/>
      <c r="G306" s="41"/>
      <c r="H306" s="41"/>
      <c r="I306" s="41"/>
      <c r="J306" s="41"/>
      <c r="K306" s="41"/>
      <c r="L306" s="50"/>
      <c r="M306" s="41"/>
      <c r="N306" s="41"/>
      <c r="O306" s="41"/>
      <c r="P306" s="41"/>
      <c r="Q306" s="41"/>
      <c r="R306" s="41"/>
      <c r="S306" s="41"/>
      <c r="T306" s="41"/>
      <c r="U306" s="41"/>
      <c r="V306" s="41"/>
      <c r="W306" s="41"/>
      <c r="X306" s="41"/>
      <c r="Y306" s="41"/>
      <c r="Z306" s="41"/>
    </row>
    <row r="307" spans="1:26" ht="12.75" customHeight="1">
      <c r="A307" s="51"/>
      <c r="B307" s="41"/>
      <c r="C307" s="41"/>
      <c r="D307" s="41"/>
      <c r="E307" s="41"/>
      <c r="F307" s="41"/>
      <c r="G307" s="41"/>
      <c r="H307" s="41"/>
      <c r="I307" s="41"/>
      <c r="J307" s="41"/>
      <c r="K307" s="41"/>
      <c r="L307" s="50"/>
      <c r="M307" s="41"/>
      <c r="N307" s="41"/>
      <c r="O307" s="41"/>
      <c r="P307" s="41"/>
      <c r="Q307" s="41"/>
      <c r="R307" s="41"/>
      <c r="S307" s="41"/>
      <c r="T307" s="41"/>
      <c r="U307" s="41"/>
      <c r="V307" s="41"/>
      <c r="W307" s="41"/>
      <c r="X307" s="41"/>
      <c r="Y307" s="41"/>
      <c r="Z307" s="41"/>
    </row>
    <row r="308" spans="1:26" ht="12.75" customHeight="1">
      <c r="A308" s="51"/>
      <c r="B308" s="41"/>
      <c r="C308" s="41"/>
      <c r="D308" s="41"/>
      <c r="E308" s="41"/>
      <c r="F308" s="41"/>
      <c r="G308" s="41"/>
      <c r="H308" s="41"/>
      <c r="I308" s="41"/>
      <c r="J308" s="41"/>
      <c r="K308" s="41"/>
      <c r="L308" s="50"/>
      <c r="M308" s="41"/>
      <c r="N308" s="41"/>
      <c r="O308" s="41"/>
      <c r="P308" s="41"/>
      <c r="Q308" s="41"/>
      <c r="R308" s="41"/>
      <c r="S308" s="41"/>
      <c r="T308" s="41"/>
      <c r="U308" s="41"/>
      <c r="V308" s="41"/>
      <c r="W308" s="41"/>
      <c r="X308" s="41"/>
      <c r="Y308" s="41"/>
      <c r="Z308" s="41"/>
    </row>
    <row r="309" spans="1:26" ht="12.75" customHeight="1">
      <c r="A309" s="51"/>
      <c r="B309" s="41"/>
      <c r="C309" s="41"/>
      <c r="D309" s="41"/>
      <c r="E309" s="41"/>
      <c r="F309" s="41"/>
      <c r="G309" s="41"/>
      <c r="H309" s="41"/>
      <c r="I309" s="41"/>
      <c r="J309" s="41"/>
      <c r="K309" s="41"/>
      <c r="L309" s="50"/>
      <c r="M309" s="41"/>
      <c r="N309" s="41"/>
      <c r="O309" s="41"/>
      <c r="P309" s="41"/>
      <c r="Q309" s="41"/>
      <c r="R309" s="41"/>
      <c r="S309" s="41"/>
      <c r="T309" s="41"/>
      <c r="U309" s="41"/>
      <c r="V309" s="41"/>
      <c r="W309" s="41"/>
      <c r="X309" s="41"/>
      <c r="Y309" s="41"/>
      <c r="Z309" s="41"/>
    </row>
    <row r="310" spans="1:26" ht="12.75" customHeight="1">
      <c r="A310" s="51"/>
      <c r="B310" s="41"/>
      <c r="C310" s="41"/>
      <c r="D310" s="41"/>
      <c r="E310" s="41"/>
      <c r="F310" s="41"/>
      <c r="G310" s="41"/>
      <c r="H310" s="41"/>
      <c r="I310" s="41"/>
      <c r="J310" s="41"/>
      <c r="K310" s="41"/>
      <c r="L310" s="50"/>
      <c r="M310" s="41"/>
      <c r="N310" s="41"/>
      <c r="O310" s="41"/>
      <c r="P310" s="41"/>
      <c r="Q310" s="41"/>
      <c r="R310" s="41"/>
      <c r="S310" s="41"/>
      <c r="T310" s="41"/>
      <c r="U310" s="41"/>
      <c r="V310" s="41"/>
      <c r="W310" s="41"/>
      <c r="X310" s="41"/>
      <c r="Y310" s="41"/>
      <c r="Z310" s="41"/>
    </row>
    <row r="311" spans="1:26" ht="12.75" customHeight="1">
      <c r="A311" s="51"/>
      <c r="B311" s="41"/>
      <c r="C311" s="41"/>
      <c r="D311" s="41"/>
      <c r="E311" s="41"/>
      <c r="F311" s="41"/>
      <c r="G311" s="41"/>
      <c r="H311" s="41"/>
      <c r="I311" s="41"/>
      <c r="J311" s="41"/>
      <c r="K311" s="41"/>
      <c r="L311" s="50"/>
      <c r="M311" s="41"/>
      <c r="N311" s="41"/>
      <c r="O311" s="41"/>
      <c r="P311" s="41"/>
      <c r="Q311" s="41"/>
      <c r="R311" s="41"/>
      <c r="S311" s="41"/>
      <c r="T311" s="41"/>
      <c r="U311" s="41"/>
      <c r="V311" s="41"/>
      <c r="W311" s="41"/>
      <c r="X311" s="41"/>
      <c r="Y311" s="41"/>
      <c r="Z311" s="41"/>
    </row>
    <row r="312" spans="1:26" ht="12.75" customHeight="1">
      <c r="A312" s="51"/>
      <c r="B312" s="41"/>
      <c r="C312" s="41"/>
      <c r="D312" s="41"/>
      <c r="E312" s="41"/>
      <c r="F312" s="41"/>
      <c r="G312" s="41"/>
      <c r="H312" s="41"/>
      <c r="I312" s="41"/>
      <c r="J312" s="41"/>
      <c r="K312" s="41"/>
      <c r="L312" s="50"/>
      <c r="M312" s="41"/>
      <c r="N312" s="41"/>
      <c r="O312" s="41"/>
      <c r="P312" s="41"/>
      <c r="Q312" s="41"/>
      <c r="R312" s="41"/>
      <c r="S312" s="41"/>
      <c r="T312" s="41"/>
      <c r="U312" s="41"/>
      <c r="V312" s="41"/>
      <c r="W312" s="41"/>
      <c r="X312" s="41"/>
      <c r="Y312" s="41"/>
      <c r="Z312" s="41"/>
    </row>
    <row r="313" spans="1:26" ht="12.75" customHeight="1">
      <c r="A313" s="51"/>
      <c r="B313" s="41"/>
      <c r="C313" s="41"/>
      <c r="D313" s="41"/>
      <c r="E313" s="41"/>
      <c r="F313" s="41"/>
      <c r="G313" s="41"/>
      <c r="H313" s="41"/>
      <c r="I313" s="41"/>
      <c r="J313" s="41"/>
      <c r="K313" s="41"/>
      <c r="L313" s="50"/>
      <c r="M313" s="41"/>
      <c r="N313" s="41"/>
      <c r="O313" s="41"/>
      <c r="P313" s="41"/>
      <c r="Q313" s="41"/>
      <c r="R313" s="41"/>
      <c r="S313" s="41"/>
      <c r="T313" s="41"/>
      <c r="U313" s="41"/>
      <c r="V313" s="41"/>
      <c r="W313" s="41"/>
      <c r="X313" s="41"/>
      <c r="Y313" s="41"/>
      <c r="Z313" s="41"/>
    </row>
    <row r="314" spans="1:26" ht="12.75" customHeight="1">
      <c r="A314" s="51"/>
      <c r="B314" s="41"/>
      <c r="C314" s="41"/>
      <c r="D314" s="41"/>
      <c r="E314" s="41"/>
      <c r="F314" s="41"/>
      <c r="G314" s="41"/>
      <c r="H314" s="41"/>
      <c r="I314" s="41"/>
      <c r="J314" s="41"/>
      <c r="K314" s="41"/>
      <c r="L314" s="50"/>
      <c r="M314" s="41"/>
      <c r="N314" s="41"/>
      <c r="O314" s="41"/>
      <c r="P314" s="41"/>
      <c r="Q314" s="41"/>
      <c r="R314" s="41"/>
      <c r="S314" s="41"/>
      <c r="T314" s="41"/>
      <c r="U314" s="41"/>
      <c r="V314" s="41"/>
      <c r="W314" s="41"/>
      <c r="X314" s="41"/>
      <c r="Y314" s="41"/>
      <c r="Z314" s="41"/>
    </row>
    <row r="315" spans="1:26" ht="12.75" customHeight="1">
      <c r="A315" s="51"/>
      <c r="B315" s="41"/>
      <c r="C315" s="41"/>
      <c r="D315" s="41"/>
      <c r="E315" s="41"/>
      <c r="F315" s="41"/>
      <c r="G315" s="41"/>
      <c r="H315" s="41"/>
      <c r="I315" s="41"/>
      <c r="J315" s="41"/>
      <c r="K315" s="41"/>
      <c r="L315" s="50"/>
      <c r="M315" s="41"/>
      <c r="N315" s="41"/>
      <c r="O315" s="41"/>
      <c r="P315" s="41"/>
      <c r="Q315" s="41"/>
      <c r="R315" s="41"/>
      <c r="S315" s="41"/>
      <c r="T315" s="41"/>
      <c r="U315" s="41"/>
      <c r="V315" s="41"/>
      <c r="W315" s="41"/>
      <c r="X315" s="41"/>
      <c r="Y315" s="41"/>
      <c r="Z315" s="41"/>
    </row>
    <row r="316" spans="1:26" ht="12.75" customHeight="1">
      <c r="A316" s="51"/>
      <c r="B316" s="41"/>
      <c r="C316" s="41"/>
      <c r="D316" s="41"/>
      <c r="E316" s="41"/>
      <c r="F316" s="41"/>
      <c r="G316" s="41"/>
      <c r="H316" s="41"/>
      <c r="I316" s="41"/>
      <c r="J316" s="41"/>
      <c r="K316" s="41"/>
      <c r="L316" s="50"/>
      <c r="M316" s="41"/>
      <c r="N316" s="41"/>
      <c r="O316" s="41"/>
      <c r="P316" s="41"/>
      <c r="Q316" s="41"/>
      <c r="R316" s="41"/>
      <c r="S316" s="41"/>
      <c r="T316" s="41"/>
      <c r="U316" s="41"/>
      <c r="V316" s="41"/>
      <c r="W316" s="41"/>
      <c r="X316" s="41"/>
      <c r="Y316" s="41"/>
      <c r="Z316" s="41"/>
    </row>
    <row r="317" spans="1:26" ht="12.75" customHeight="1">
      <c r="A317" s="51"/>
      <c r="B317" s="41"/>
      <c r="C317" s="41"/>
      <c r="D317" s="41"/>
      <c r="E317" s="41"/>
      <c r="F317" s="41"/>
      <c r="G317" s="41"/>
      <c r="H317" s="41"/>
      <c r="I317" s="41"/>
      <c r="J317" s="41"/>
      <c r="K317" s="41"/>
      <c r="L317" s="50"/>
      <c r="M317" s="41"/>
      <c r="N317" s="41"/>
      <c r="O317" s="41"/>
      <c r="P317" s="41"/>
      <c r="Q317" s="41"/>
      <c r="R317" s="41"/>
      <c r="S317" s="41"/>
      <c r="T317" s="41"/>
      <c r="U317" s="41"/>
      <c r="V317" s="41"/>
      <c r="W317" s="41"/>
      <c r="X317" s="41"/>
      <c r="Y317" s="41"/>
      <c r="Z317" s="41"/>
    </row>
    <row r="318" spans="1:26" ht="12.75" customHeight="1">
      <c r="A318" s="51"/>
      <c r="B318" s="41"/>
      <c r="C318" s="41"/>
      <c r="D318" s="41"/>
      <c r="E318" s="41"/>
      <c r="F318" s="41"/>
      <c r="G318" s="41"/>
      <c r="H318" s="41"/>
      <c r="I318" s="41"/>
      <c r="J318" s="41"/>
      <c r="K318" s="41"/>
      <c r="L318" s="50"/>
      <c r="M318" s="41"/>
      <c r="N318" s="41"/>
      <c r="O318" s="41"/>
      <c r="P318" s="41"/>
      <c r="Q318" s="41"/>
      <c r="R318" s="41"/>
      <c r="S318" s="41"/>
      <c r="T318" s="41"/>
      <c r="U318" s="41"/>
      <c r="V318" s="41"/>
      <c r="W318" s="41"/>
      <c r="X318" s="41"/>
      <c r="Y318" s="41"/>
      <c r="Z318" s="41"/>
    </row>
    <row r="319" spans="1:26" ht="12.75" customHeight="1">
      <c r="A319" s="51"/>
      <c r="B319" s="41"/>
      <c r="C319" s="41"/>
      <c r="D319" s="41"/>
      <c r="E319" s="41"/>
      <c r="F319" s="41"/>
      <c r="G319" s="41"/>
      <c r="H319" s="41"/>
      <c r="I319" s="41"/>
      <c r="J319" s="41"/>
      <c r="K319" s="41"/>
      <c r="L319" s="50"/>
      <c r="M319" s="41"/>
      <c r="N319" s="41"/>
      <c r="O319" s="41"/>
      <c r="P319" s="41"/>
      <c r="Q319" s="41"/>
      <c r="R319" s="41"/>
      <c r="S319" s="41"/>
      <c r="T319" s="41"/>
      <c r="U319" s="41"/>
      <c r="V319" s="41"/>
      <c r="W319" s="41"/>
      <c r="X319" s="41"/>
      <c r="Y319" s="41"/>
      <c r="Z319" s="41"/>
    </row>
    <row r="320" spans="1:26" ht="12.75" customHeight="1">
      <c r="A320" s="51"/>
      <c r="B320" s="41"/>
      <c r="C320" s="41"/>
      <c r="D320" s="41"/>
      <c r="E320" s="41"/>
      <c r="F320" s="41"/>
      <c r="G320" s="41"/>
      <c r="H320" s="41"/>
      <c r="I320" s="41"/>
      <c r="J320" s="41"/>
      <c r="K320" s="41"/>
      <c r="L320" s="50"/>
      <c r="M320" s="41"/>
      <c r="N320" s="41"/>
      <c r="O320" s="41"/>
      <c r="P320" s="41"/>
      <c r="Q320" s="41"/>
      <c r="R320" s="41"/>
      <c r="S320" s="41"/>
      <c r="T320" s="41"/>
      <c r="U320" s="41"/>
      <c r="V320" s="41"/>
      <c r="W320" s="41"/>
      <c r="X320" s="41"/>
      <c r="Y320" s="41"/>
      <c r="Z320" s="41"/>
    </row>
    <row r="321" spans="1:26" ht="12.75" customHeight="1">
      <c r="A321" s="51"/>
      <c r="B321" s="41"/>
      <c r="C321" s="41"/>
      <c r="D321" s="41"/>
      <c r="E321" s="41"/>
      <c r="F321" s="41"/>
      <c r="G321" s="41"/>
      <c r="H321" s="41"/>
      <c r="I321" s="41"/>
      <c r="J321" s="41"/>
      <c r="K321" s="41"/>
      <c r="L321" s="50"/>
      <c r="M321" s="41"/>
      <c r="N321" s="41"/>
      <c r="O321" s="41"/>
      <c r="P321" s="41"/>
      <c r="Q321" s="41"/>
      <c r="R321" s="41"/>
      <c r="S321" s="41"/>
      <c r="T321" s="41"/>
      <c r="U321" s="41"/>
      <c r="V321" s="41"/>
      <c r="W321" s="41"/>
      <c r="X321" s="41"/>
      <c r="Y321" s="41"/>
      <c r="Z321" s="41"/>
    </row>
    <row r="322" spans="1:26" ht="12.75" customHeight="1">
      <c r="A322" s="51"/>
      <c r="B322" s="41"/>
      <c r="C322" s="41"/>
      <c r="D322" s="41"/>
      <c r="E322" s="41"/>
      <c r="F322" s="41"/>
      <c r="G322" s="41"/>
      <c r="H322" s="41"/>
      <c r="I322" s="41"/>
      <c r="J322" s="41"/>
      <c r="K322" s="41"/>
      <c r="L322" s="50"/>
      <c r="M322" s="41"/>
      <c r="N322" s="41"/>
      <c r="O322" s="41"/>
      <c r="P322" s="41"/>
      <c r="Q322" s="41"/>
      <c r="R322" s="41"/>
      <c r="S322" s="41"/>
      <c r="T322" s="41"/>
      <c r="U322" s="41"/>
      <c r="V322" s="41"/>
      <c r="W322" s="41"/>
      <c r="X322" s="41"/>
      <c r="Y322" s="41"/>
      <c r="Z322" s="41"/>
    </row>
    <row r="323" spans="1:26" ht="12.75" customHeight="1">
      <c r="A323" s="51"/>
      <c r="B323" s="41"/>
      <c r="C323" s="41"/>
      <c r="D323" s="41"/>
      <c r="E323" s="41"/>
      <c r="F323" s="41"/>
      <c r="G323" s="41"/>
      <c r="H323" s="41"/>
      <c r="I323" s="41"/>
      <c r="J323" s="41"/>
      <c r="K323" s="41"/>
      <c r="L323" s="50"/>
      <c r="M323" s="41"/>
      <c r="N323" s="41"/>
      <c r="O323" s="41"/>
      <c r="P323" s="41"/>
      <c r="Q323" s="41"/>
      <c r="R323" s="41"/>
      <c r="S323" s="41"/>
      <c r="T323" s="41"/>
      <c r="U323" s="41"/>
      <c r="V323" s="41"/>
      <c r="W323" s="41"/>
      <c r="X323" s="41"/>
      <c r="Y323" s="41"/>
      <c r="Z323" s="41"/>
    </row>
    <row r="324" spans="1:26" ht="12.75" customHeight="1">
      <c r="A324" s="51"/>
      <c r="B324" s="41"/>
      <c r="C324" s="41"/>
      <c r="D324" s="41"/>
      <c r="E324" s="41"/>
      <c r="F324" s="41"/>
      <c r="G324" s="41"/>
      <c r="H324" s="41"/>
      <c r="I324" s="41"/>
      <c r="J324" s="41"/>
      <c r="K324" s="41"/>
      <c r="L324" s="50"/>
      <c r="M324" s="41"/>
      <c r="N324" s="41"/>
      <c r="O324" s="41"/>
      <c r="P324" s="41"/>
      <c r="Q324" s="41"/>
      <c r="R324" s="41"/>
      <c r="S324" s="41"/>
      <c r="T324" s="41"/>
      <c r="U324" s="41"/>
      <c r="V324" s="41"/>
      <c r="W324" s="41"/>
      <c r="X324" s="41"/>
      <c r="Y324" s="41"/>
      <c r="Z324" s="41"/>
    </row>
    <row r="325" spans="1:26" ht="12.75" customHeight="1">
      <c r="A325" s="51"/>
      <c r="B325" s="41"/>
      <c r="C325" s="41"/>
      <c r="D325" s="41"/>
      <c r="E325" s="41"/>
      <c r="F325" s="41"/>
      <c r="G325" s="41"/>
      <c r="H325" s="41"/>
      <c r="I325" s="41"/>
      <c r="J325" s="41"/>
      <c r="K325" s="41"/>
      <c r="L325" s="50"/>
      <c r="M325" s="41"/>
      <c r="N325" s="41"/>
      <c r="O325" s="41"/>
      <c r="P325" s="41"/>
      <c r="Q325" s="41"/>
      <c r="R325" s="41"/>
      <c r="S325" s="41"/>
      <c r="T325" s="41"/>
      <c r="U325" s="41"/>
      <c r="V325" s="41"/>
      <c r="W325" s="41"/>
      <c r="X325" s="41"/>
      <c r="Y325" s="41"/>
      <c r="Z325" s="41"/>
    </row>
    <row r="326" spans="1:26" ht="12.75" customHeight="1">
      <c r="A326" s="51"/>
      <c r="B326" s="41"/>
      <c r="C326" s="41"/>
      <c r="D326" s="41"/>
      <c r="E326" s="41"/>
      <c r="F326" s="41"/>
      <c r="G326" s="41"/>
      <c r="H326" s="41"/>
      <c r="I326" s="41"/>
      <c r="J326" s="41"/>
      <c r="K326" s="41"/>
      <c r="L326" s="50"/>
      <c r="M326" s="41"/>
      <c r="N326" s="41"/>
      <c r="O326" s="41"/>
      <c r="P326" s="41"/>
      <c r="Q326" s="41"/>
      <c r="R326" s="41"/>
      <c r="S326" s="41"/>
      <c r="T326" s="41"/>
      <c r="U326" s="41"/>
      <c r="V326" s="41"/>
      <c r="W326" s="41"/>
      <c r="X326" s="41"/>
      <c r="Y326" s="41"/>
      <c r="Z326" s="41"/>
    </row>
    <row r="327" spans="1:26" ht="12.75" customHeight="1">
      <c r="A327" s="51"/>
      <c r="B327" s="41"/>
      <c r="C327" s="41"/>
      <c r="D327" s="41"/>
      <c r="E327" s="41"/>
      <c r="F327" s="41"/>
      <c r="G327" s="41"/>
      <c r="H327" s="41"/>
      <c r="I327" s="41"/>
      <c r="J327" s="41"/>
      <c r="K327" s="41"/>
      <c r="L327" s="50"/>
      <c r="M327" s="41"/>
      <c r="N327" s="41"/>
      <c r="O327" s="41"/>
      <c r="P327" s="41"/>
      <c r="Q327" s="41"/>
      <c r="R327" s="41"/>
      <c r="S327" s="41"/>
      <c r="T327" s="41"/>
      <c r="U327" s="41"/>
      <c r="V327" s="41"/>
      <c r="W327" s="41"/>
      <c r="X327" s="41"/>
      <c r="Y327" s="41"/>
      <c r="Z327" s="41"/>
    </row>
    <row r="328" spans="1:26" ht="12.75" customHeight="1">
      <c r="A328" s="51"/>
      <c r="B328" s="41"/>
      <c r="C328" s="41"/>
      <c r="D328" s="41"/>
      <c r="E328" s="41"/>
      <c r="F328" s="41"/>
      <c r="G328" s="41"/>
      <c r="H328" s="41"/>
      <c r="I328" s="41"/>
      <c r="J328" s="41"/>
      <c r="K328" s="41"/>
      <c r="L328" s="50"/>
      <c r="M328" s="41"/>
      <c r="N328" s="41"/>
      <c r="O328" s="41"/>
      <c r="P328" s="41"/>
      <c r="Q328" s="41"/>
      <c r="R328" s="41"/>
      <c r="S328" s="41"/>
      <c r="T328" s="41"/>
      <c r="U328" s="41"/>
      <c r="V328" s="41"/>
      <c r="W328" s="41"/>
      <c r="X328" s="41"/>
      <c r="Y328" s="41"/>
      <c r="Z328" s="41"/>
    </row>
    <row r="329" spans="1:26" ht="12.75" customHeight="1">
      <c r="A329" s="51"/>
      <c r="B329" s="41"/>
      <c r="C329" s="41"/>
      <c r="D329" s="41"/>
      <c r="E329" s="41"/>
      <c r="F329" s="41"/>
      <c r="G329" s="41"/>
      <c r="H329" s="41"/>
      <c r="I329" s="41"/>
      <c r="J329" s="41"/>
      <c r="K329" s="41"/>
      <c r="L329" s="50"/>
      <c r="M329" s="41"/>
      <c r="N329" s="41"/>
      <c r="O329" s="41"/>
      <c r="P329" s="41"/>
      <c r="Q329" s="41"/>
      <c r="R329" s="41"/>
      <c r="S329" s="41"/>
      <c r="T329" s="41"/>
      <c r="U329" s="41"/>
      <c r="V329" s="41"/>
      <c r="W329" s="41"/>
      <c r="X329" s="41"/>
      <c r="Y329" s="41"/>
      <c r="Z329" s="41"/>
    </row>
    <row r="330" spans="1:26" ht="12.75" customHeight="1">
      <c r="A330" s="51"/>
      <c r="B330" s="41"/>
      <c r="C330" s="41"/>
      <c r="D330" s="41"/>
      <c r="E330" s="41"/>
      <c r="F330" s="41"/>
      <c r="G330" s="41"/>
      <c r="H330" s="41"/>
      <c r="I330" s="41"/>
      <c r="J330" s="41"/>
      <c r="K330" s="41"/>
      <c r="L330" s="50"/>
      <c r="M330" s="41"/>
      <c r="N330" s="41"/>
      <c r="O330" s="41"/>
      <c r="P330" s="41"/>
      <c r="Q330" s="41"/>
      <c r="R330" s="41"/>
      <c r="S330" s="41"/>
      <c r="T330" s="41"/>
      <c r="U330" s="41"/>
      <c r="V330" s="41"/>
      <c r="W330" s="41"/>
      <c r="X330" s="41"/>
      <c r="Y330" s="41"/>
      <c r="Z330" s="41"/>
    </row>
    <row r="331" spans="1:26" ht="12.75" customHeight="1">
      <c r="A331" s="51"/>
      <c r="B331" s="41"/>
      <c r="C331" s="41"/>
      <c r="D331" s="41"/>
      <c r="E331" s="41"/>
      <c r="F331" s="41"/>
      <c r="G331" s="41"/>
      <c r="H331" s="41"/>
      <c r="I331" s="41"/>
      <c r="J331" s="41"/>
      <c r="K331" s="41"/>
      <c r="L331" s="50"/>
      <c r="M331" s="41"/>
      <c r="N331" s="41"/>
      <c r="O331" s="41"/>
      <c r="P331" s="41"/>
      <c r="Q331" s="41"/>
      <c r="R331" s="41"/>
      <c r="S331" s="41"/>
      <c r="T331" s="41"/>
      <c r="U331" s="41"/>
      <c r="V331" s="41"/>
      <c r="W331" s="41"/>
      <c r="X331" s="41"/>
      <c r="Y331" s="41"/>
      <c r="Z331" s="41"/>
    </row>
    <row r="332" spans="1:26" ht="12.75" customHeight="1">
      <c r="A332" s="51"/>
      <c r="B332" s="41"/>
      <c r="C332" s="41"/>
      <c r="D332" s="41"/>
      <c r="E332" s="41"/>
      <c r="F332" s="41"/>
      <c r="G332" s="41"/>
      <c r="H332" s="41"/>
      <c r="I332" s="41"/>
      <c r="J332" s="41"/>
      <c r="K332" s="41"/>
      <c r="L332" s="50"/>
      <c r="M332" s="41"/>
      <c r="N332" s="41"/>
      <c r="O332" s="41"/>
      <c r="P332" s="41"/>
      <c r="Q332" s="41"/>
      <c r="R332" s="41"/>
      <c r="S332" s="41"/>
      <c r="T332" s="41"/>
      <c r="U332" s="41"/>
      <c r="V332" s="41"/>
      <c r="W332" s="41"/>
      <c r="X332" s="41"/>
      <c r="Y332" s="41"/>
      <c r="Z332" s="41"/>
    </row>
    <row r="333" spans="1:26" ht="12.75" customHeight="1">
      <c r="A333" s="51"/>
      <c r="B333" s="41"/>
      <c r="C333" s="41"/>
      <c r="D333" s="41"/>
      <c r="E333" s="41"/>
      <c r="F333" s="41"/>
      <c r="G333" s="41"/>
      <c r="H333" s="41"/>
      <c r="I333" s="41"/>
      <c r="J333" s="41"/>
      <c r="K333" s="41"/>
      <c r="L333" s="50"/>
      <c r="M333" s="41"/>
      <c r="N333" s="41"/>
      <c r="O333" s="41"/>
      <c r="P333" s="41"/>
      <c r="Q333" s="41"/>
      <c r="R333" s="41"/>
      <c r="S333" s="41"/>
      <c r="T333" s="41"/>
      <c r="U333" s="41"/>
      <c r="V333" s="41"/>
      <c r="W333" s="41"/>
      <c r="X333" s="41"/>
      <c r="Y333" s="41"/>
      <c r="Z333" s="41"/>
    </row>
    <row r="334" spans="1:26" ht="12.75" customHeight="1">
      <c r="A334" s="51"/>
      <c r="B334" s="41"/>
      <c r="C334" s="41"/>
      <c r="D334" s="41"/>
      <c r="E334" s="41"/>
      <c r="F334" s="41"/>
      <c r="G334" s="41"/>
      <c r="H334" s="41"/>
      <c r="I334" s="41"/>
      <c r="J334" s="41"/>
      <c r="K334" s="41"/>
      <c r="L334" s="50"/>
      <c r="M334" s="41"/>
      <c r="N334" s="41"/>
      <c r="O334" s="41"/>
      <c r="P334" s="41"/>
      <c r="Q334" s="41"/>
      <c r="R334" s="41"/>
      <c r="S334" s="41"/>
      <c r="T334" s="41"/>
      <c r="U334" s="41"/>
      <c r="V334" s="41"/>
      <c r="W334" s="41"/>
      <c r="X334" s="41"/>
      <c r="Y334" s="41"/>
      <c r="Z334" s="41"/>
    </row>
    <row r="335" spans="1:26" ht="12.75" customHeight="1">
      <c r="A335" s="51"/>
      <c r="B335" s="41"/>
      <c r="C335" s="41"/>
      <c r="D335" s="41"/>
      <c r="E335" s="41"/>
      <c r="F335" s="41"/>
      <c r="G335" s="41"/>
      <c r="H335" s="41"/>
      <c r="I335" s="41"/>
      <c r="J335" s="41"/>
      <c r="K335" s="41"/>
      <c r="L335" s="50"/>
      <c r="M335" s="41"/>
      <c r="N335" s="41"/>
      <c r="O335" s="41"/>
      <c r="P335" s="41"/>
      <c r="Q335" s="41"/>
      <c r="R335" s="41"/>
      <c r="S335" s="41"/>
      <c r="T335" s="41"/>
      <c r="U335" s="41"/>
      <c r="V335" s="41"/>
      <c r="W335" s="41"/>
      <c r="X335" s="41"/>
      <c r="Y335" s="41"/>
      <c r="Z335" s="41"/>
    </row>
    <row r="336" spans="1:26" ht="12.75" customHeight="1">
      <c r="A336" s="51"/>
      <c r="B336" s="41"/>
      <c r="C336" s="41"/>
      <c r="D336" s="41"/>
      <c r="E336" s="41"/>
      <c r="F336" s="41"/>
      <c r="G336" s="41"/>
      <c r="H336" s="41"/>
      <c r="I336" s="41"/>
      <c r="J336" s="41"/>
      <c r="K336" s="41"/>
      <c r="L336" s="50"/>
      <c r="M336" s="41"/>
      <c r="N336" s="41"/>
      <c r="O336" s="41"/>
      <c r="P336" s="41"/>
      <c r="Q336" s="41"/>
      <c r="R336" s="41"/>
      <c r="S336" s="41"/>
      <c r="T336" s="41"/>
      <c r="U336" s="41"/>
      <c r="V336" s="41"/>
      <c r="W336" s="41"/>
      <c r="X336" s="41"/>
      <c r="Y336" s="41"/>
      <c r="Z336" s="41"/>
    </row>
    <row r="337" spans="1:26" ht="12.75" customHeight="1">
      <c r="A337" s="51"/>
      <c r="B337" s="41"/>
      <c r="C337" s="41"/>
      <c r="D337" s="41"/>
      <c r="E337" s="41"/>
      <c r="F337" s="41"/>
      <c r="G337" s="41"/>
      <c r="H337" s="41"/>
      <c r="I337" s="41"/>
      <c r="J337" s="41"/>
      <c r="K337" s="41"/>
      <c r="L337" s="50"/>
      <c r="M337" s="41"/>
      <c r="N337" s="41"/>
      <c r="O337" s="41"/>
      <c r="P337" s="41"/>
      <c r="Q337" s="41"/>
      <c r="R337" s="41"/>
      <c r="S337" s="41"/>
      <c r="T337" s="41"/>
      <c r="U337" s="41"/>
      <c r="V337" s="41"/>
      <c r="W337" s="41"/>
      <c r="X337" s="41"/>
      <c r="Y337" s="41"/>
      <c r="Z337" s="41"/>
    </row>
    <row r="338" spans="1:26" ht="12.75" customHeight="1">
      <c r="A338" s="51"/>
      <c r="B338" s="41"/>
      <c r="C338" s="41"/>
      <c r="D338" s="41"/>
      <c r="E338" s="41"/>
      <c r="F338" s="41"/>
      <c r="G338" s="41"/>
      <c r="H338" s="41"/>
      <c r="I338" s="41"/>
      <c r="J338" s="41"/>
      <c r="K338" s="41"/>
      <c r="L338" s="50"/>
      <c r="M338" s="41"/>
      <c r="N338" s="41"/>
      <c r="O338" s="41"/>
      <c r="P338" s="41"/>
      <c r="Q338" s="41"/>
      <c r="R338" s="41"/>
      <c r="S338" s="41"/>
      <c r="T338" s="41"/>
      <c r="U338" s="41"/>
      <c r="V338" s="41"/>
      <c r="W338" s="41"/>
      <c r="X338" s="41"/>
      <c r="Y338" s="41"/>
      <c r="Z338" s="41"/>
    </row>
    <row r="339" spans="1:26" ht="12.75" customHeight="1">
      <c r="A339" s="51"/>
      <c r="B339" s="41"/>
      <c r="C339" s="41"/>
      <c r="D339" s="41"/>
      <c r="E339" s="41"/>
      <c r="F339" s="41"/>
      <c r="G339" s="41"/>
      <c r="H339" s="41"/>
      <c r="I339" s="41"/>
      <c r="J339" s="41"/>
      <c r="K339" s="41"/>
      <c r="L339" s="50"/>
      <c r="M339" s="41"/>
      <c r="N339" s="41"/>
      <c r="O339" s="41"/>
      <c r="P339" s="41"/>
      <c r="Q339" s="41"/>
      <c r="R339" s="41"/>
      <c r="S339" s="41"/>
      <c r="T339" s="41"/>
      <c r="U339" s="41"/>
      <c r="V339" s="41"/>
      <c r="W339" s="41"/>
      <c r="X339" s="41"/>
      <c r="Y339" s="41"/>
      <c r="Z339" s="41"/>
    </row>
    <row r="340" spans="1:26" ht="12.75" customHeight="1">
      <c r="A340" s="51"/>
      <c r="B340" s="41"/>
      <c r="C340" s="41"/>
      <c r="D340" s="41"/>
      <c r="E340" s="41"/>
      <c r="F340" s="41"/>
      <c r="G340" s="41"/>
      <c r="H340" s="41"/>
      <c r="I340" s="41"/>
      <c r="J340" s="41"/>
      <c r="K340" s="41"/>
      <c r="L340" s="50"/>
      <c r="M340" s="41"/>
      <c r="N340" s="41"/>
      <c r="O340" s="41"/>
      <c r="P340" s="41"/>
      <c r="Q340" s="41"/>
      <c r="R340" s="41"/>
      <c r="S340" s="41"/>
      <c r="T340" s="41"/>
      <c r="U340" s="41"/>
      <c r="V340" s="41"/>
      <c r="W340" s="41"/>
      <c r="X340" s="41"/>
      <c r="Y340" s="41"/>
      <c r="Z340" s="41"/>
    </row>
    <row r="341" spans="1:26" ht="12.75" customHeight="1">
      <c r="A341" s="51"/>
      <c r="B341" s="41"/>
      <c r="C341" s="41"/>
      <c r="D341" s="41"/>
      <c r="E341" s="41"/>
      <c r="F341" s="41"/>
      <c r="G341" s="41"/>
      <c r="H341" s="41"/>
      <c r="I341" s="41"/>
      <c r="J341" s="41"/>
      <c r="K341" s="41"/>
      <c r="L341" s="50"/>
      <c r="M341" s="41"/>
      <c r="N341" s="41"/>
      <c r="O341" s="41"/>
      <c r="P341" s="41"/>
      <c r="Q341" s="41"/>
      <c r="R341" s="41"/>
      <c r="S341" s="41"/>
      <c r="T341" s="41"/>
      <c r="U341" s="41"/>
      <c r="V341" s="41"/>
      <c r="W341" s="41"/>
      <c r="X341" s="41"/>
      <c r="Y341" s="41"/>
      <c r="Z341" s="41"/>
    </row>
    <row r="342" spans="1:26" ht="12.75" customHeight="1">
      <c r="A342" s="51"/>
      <c r="B342" s="41"/>
      <c r="C342" s="41"/>
      <c r="D342" s="41"/>
      <c r="E342" s="41"/>
      <c r="F342" s="41"/>
      <c r="G342" s="41"/>
      <c r="H342" s="41"/>
      <c r="I342" s="41"/>
      <c r="J342" s="41"/>
      <c r="K342" s="41"/>
      <c r="L342" s="50"/>
      <c r="M342" s="41"/>
      <c r="N342" s="41"/>
      <c r="O342" s="41"/>
      <c r="P342" s="41"/>
      <c r="Q342" s="41"/>
      <c r="R342" s="41"/>
      <c r="S342" s="41"/>
      <c r="T342" s="41"/>
      <c r="U342" s="41"/>
      <c r="V342" s="41"/>
      <c r="W342" s="41"/>
      <c r="X342" s="41"/>
      <c r="Y342" s="41"/>
      <c r="Z342" s="41"/>
    </row>
    <row r="343" spans="1:26" ht="12.75" customHeight="1">
      <c r="A343" s="51"/>
      <c r="B343" s="41"/>
      <c r="C343" s="41"/>
      <c r="D343" s="41"/>
      <c r="E343" s="41"/>
      <c r="F343" s="41"/>
      <c r="G343" s="41"/>
      <c r="H343" s="41"/>
      <c r="I343" s="41"/>
      <c r="J343" s="41"/>
      <c r="K343" s="41"/>
      <c r="L343" s="50"/>
      <c r="M343" s="41"/>
      <c r="N343" s="41"/>
      <c r="O343" s="41"/>
      <c r="P343" s="41"/>
      <c r="Q343" s="41"/>
      <c r="R343" s="41"/>
      <c r="S343" s="41"/>
      <c r="T343" s="41"/>
      <c r="U343" s="41"/>
      <c r="V343" s="41"/>
      <c r="W343" s="41"/>
      <c r="X343" s="41"/>
      <c r="Y343" s="41"/>
      <c r="Z343" s="41"/>
    </row>
    <row r="344" spans="1:26" ht="12.75" customHeight="1">
      <c r="A344" s="51"/>
      <c r="B344" s="41"/>
      <c r="C344" s="41"/>
      <c r="D344" s="41"/>
      <c r="E344" s="41"/>
      <c r="F344" s="41"/>
      <c r="G344" s="41"/>
      <c r="H344" s="41"/>
      <c r="I344" s="41"/>
      <c r="J344" s="41"/>
      <c r="K344" s="41"/>
      <c r="L344" s="50"/>
      <c r="M344" s="41"/>
      <c r="N344" s="41"/>
      <c r="O344" s="41"/>
      <c r="P344" s="41"/>
      <c r="Q344" s="41"/>
      <c r="R344" s="41"/>
      <c r="S344" s="41"/>
      <c r="T344" s="41"/>
      <c r="U344" s="41"/>
      <c r="V344" s="41"/>
      <c r="W344" s="41"/>
      <c r="X344" s="41"/>
      <c r="Y344" s="41"/>
      <c r="Z344" s="41"/>
    </row>
    <row r="345" spans="1:26" ht="12.75" customHeight="1">
      <c r="A345" s="51"/>
      <c r="B345" s="41"/>
      <c r="C345" s="41"/>
      <c r="D345" s="41"/>
      <c r="E345" s="41"/>
      <c r="F345" s="41"/>
      <c r="G345" s="41"/>
      <c r="H345" s="41"/>
      <c r="I345" s="41"/>
      <c r="J345" s="41"/>
      <c r="K345" s="41"/>
      <c r="L345" s="50"/>
      <c r="M345" s="41"/>
      <c r="N345" s="41"/>
      <c r="O345" s="41"/>
      <c r="P345" s="41"/>
      <c r="Q345" s="41"/>
      <c r="R345" s="41"/>
      <c r="S345" s="41"/>
      <c r="T345" s="41"/>
      <c r="U345" s="41"/>
      <c r="V345" s="41"/>
      <c r="W345" s="41"/>
      <c r="X345" s="41"/>
      <c r="Y345" s="41"/>
      <c r="Z345" s="41"/>
    </row>
    <row r="346" spans="1:26" ht="12.75" customHeight="1">
      <c r="A346" s="51"/>
      <c r="B346" s="41"/>
      <c r="C346" s="41"/>
      <c r="D346" s="41"/>
      <c r="E346" s="41"/>
      <c r="F346" s="41"/>
      <c r="G346" s="41"/>
      <c r="H346" s="41"/>
      <c r="I346" s="41"/>
      <c r="J346" s="41"/>
      <c r="K346" s="41"/>
      <c r="L346" s="50"/>
      <c r="M346" s="41"/>
      <c r="N346" s="41"/>
      <c r="O346" s="41"/>
      <c r="P346" s="41"/>
      <c r="Q346" s="41"/>
      <c r="R346" s="41"/>
      <c r="S346" s="41"/>
      <c r="T346" s="41"/>
      <c r="U346" s="41"/>
      <c r="V346" s="41"/>
      <c r="W346" s="41"/>
      <c r="X346" s="41"/>
      <c r="Y346" s="41"/>
      <c r="Z346" s="41"/>
    </row>
    <row r="347" spans="1:26" ht="12.75" customHeight="1">
      <c r="A347" s="51"/>
      <c r="B347" s="41"/>
      <c r="C347" s="41"/>
      <c r="D347" s="41"/>
      <c r="E347" s="41"/>
      <c r="F347" s="41"/>
      <c r="G347" s="41"/>
      <c r="H347" s="41"/>
      <c r="I347" s="41"/>
      <c r="J347" s="41"/>
      <c r="K347" s="41"/>
      <c r="L347" s="50"/>
      <c r="M347" s="41"/>
      <c r="N347" s="41"/>
      <c r="O347" s="41"/>
      <c r="P347" s="41"/>
      <c r="Q347" s="41"/>
      <c r="R347" s="41"/>
      <c r="S347" s="41"/>
      <c r="T347" s="41"/>
      <c r="U347" s="41"/>
      <c r="V347" s="41"/>
      <c r="W347" s="41"/>
      <c r="X347" s="41"/>
      <c r="Y347" s="41"/>
      <c r="Z347" s="41"/>
    </row>
    <row r="348" spans="1:26" ht="12.75" customHeight="1">
      <c r="A348" s="51"/>
      <c r="B348" s="41"/>
      <c r="C348" s="41"/>
      <c r="D348" s="41"/>
      <c r="E348" s="41"/>
      <c r="F348" s="41"/>
      <c r="G348" s="41"/>
      <c r="H348" s="41"/>
      <c r="I348" s="41"/>
      <c r="J348" s="41"/>
      <c r="K348" s="41"/>
      <c r="L348" s="50"/>
      <c r="M348" s="41"/>
      <c r="N348" s="41"/>
      <c r="O348" s="41"/>
      <c r="P348" s="41"/>
      <c r="Q348" s="41"/>
      <c r="R348" s="41"/>
      <c r="S348" s="41"/>
      <c r="T348" s="41"/>
      <c r="U348" s="41"/>
      <c r="V348" s="41"/>
      <c r="W348" s="41"/>
      <c r="X348" s="41"/>
      <c r="Y348" s="41"/>
      <c r="Z348" s="41"/>
    </row>
    <row r="349" spans="1:26" ht="12.75" customHeight="1">
      <c r="A349" s="51"/>
      <c r="B349" s="41"/>
      <c r="C349" s="41"/>
      <c r="D349" s="41"/>
      <c r="E349" s="41"/>
      <c r="F349" s="41"/>
      <c r="G349" s="41"/>
      <c r="H349" s="41"/>
      <c r="I349" s="41"/>
      <c r="J349" s="41"/>
      <c r="K349" s="41"/>
      <c r="L349" s="50"/>
      <c r="M349" s="41"/>
      <c r="N349" s="41"/>
      <c r="O349" s="41"/>
      <c r="P349" s="41"/>
      <c r="Q349" s="41"/>
      <c r="R349" s="41"/>
      <c r="S349" s="41"/>
      <c r="T349" s="41"/>
      <c r="U349" s="41"/>
      <c r="V349" s="41"/>
      <c r="W349" s="41"/>
      <c r="X349" s="41"/>
      <c r="Y349" s="41"/>
      <c r="Z349" s="41"/>
    </row>
    <row r="350" spans="1:26" ht="12.75" customHeight="1">
      <c r="A350" s="51"/>
      <c r="B350" s="41"/>
      <c r="C350" s="41"/>
      <c r="D350" s="41"/>
      <c r="E350" s="41"/>
      <c r="F350" s="41"/>
      <c r="G350" s="41"/>
      <c r="H350" s="41"/>
      <c r="I350" s="41"/>
      <c r="J350" s="41"/>
      <c r="K350" s="41"/>
      <c r="L350" s="50"/>
      <c r="M350" s="41"/>
      <c r="N350" s="41"/>
      <c r="O350" s="41"/>
      <c r="P350" s="41"/>
      <c r="Q350" s="41"/>
      <c r="R350" s="41"/>
      <c r="S350" s="41"/>
      <c r="T350" s="41"/>
      <c r="U350" s="41"/>
      <c r="V350" s="41"/>
      <c r="W350" s="41"/>
      <c r="X350" s="41"/>
      <c r="Y350" s="41"/>
      <c r="Z350" s="41"/>
    </row>
    <row r="351" spans="1:26" ht="12.75" customHeight="1">
      <c r="A351" s="51"/>
      <c r="B351" s="41"/>
      <c r="C351" s="41"/>
      <c r="D351" s="41"/>
      <c r="E351" s="41"/>
      <c r="F351" s="41"/>
      <c r="G351" s="41"/>
      <c r="H351" s="41"/>
      <c r="I351" s="41"/>
      <c r="J351" s="41"/>
      <c r="K351" s="41"/>
      <c r="L351" s="50"/>
      <c r="M351" s="41"/>
      <c r="N351" s="41"/>
      <c r="O351" s="41"/>
      <c r="P351" s="41"/>
      <c r="Q351" s="41"/>
      <c r="R351" s="41"/>
      <c r="S351" s="41"/>
      <c r="T351" s="41"/>
      <c r="U351" s="41"/>
      <c r="V351" s="41"/>
      <c r="W351" s="41"/>
      <c r="X351" s="41"/>
      <c r="Y351" s="41"/>
      <c r="Z351" s="41"/>
    </row>
    <row r="352" spans="1:26" ht="12.75" customHeight="1">
      <c r="A352" s="51"/>
      <c r="B352" s="41"/>
      <c r="C352" s="41"/>
      <c r="D352" s="41"/>
      <c r="E352" s="41"/>
      <c r="F352" s="41"/>
      <c r="G352" s="41"/>
      <c r="H352" s="41"/>
      <c r="I352" s="41"/>
      <c r="J352" s="41"/>
      <c r="K352" s="41"/>
      <c r="L352" s="50"/>
      <c r="M352" s="41"/>
      <c r="N352" s="41"/>
      <c r="O352" s="41"/>
      <c r="P352" s="41"/>
      <c r="Q352" s="41"/>
      <c r="R352" s="41"/>
      <c r="S352" s="41"/>
      <c r="T352" s="41"/>
      <c r="U352" s="41"/>
      <c r="V352" s="41"/>
      <c r="W352" s="41"/>
      <c r="X352" s="41"/>
      <c r="Y352" s="41"/>
      <c r="Z352" s="41"/>
    </row>
    <row r="353" spans="1:26" ht="12.75" customHeight="1">
      <c r="A353" s="51"/>
      <c r="B353" s="41"/>
      <c r="C353" s="41"/>
      <c r="D353" s="41"/>
      <c r="E353" s="41"/>
      <c r="F353" s="41"/>
      <c r="G353" s="41"/>
      <c r="H353" s="41"/>
      <c r="I353" s="41"/>
      <c r="J353" s="41"/>
      <c r="K353" s="41"/>
      <c r="L353" s="50"/>
      <c r="M353" s="41"/>
      <c r="N353" s="41"/>
      <c r="O353" s="41"/>
      <c r="P353" s="41"/>
      <c r="Q353" s="41"/>
      <c r="R353" s="41"/>
      <c r="S353" s="41"/>
      <c r="T353" s="41"/>
      <c r="U353" s="41"/>
      <c r="V353" s="41"/>
      <c r="W353" s="41"/>
      <c r="X353" s="41"/>
      <c r="Y353" s="41"/>
      <c r="Z353" s="41"/>
    </row>
    <row r="354" spans="1:26" ht="12.75" customHeight="1">
      <c r="A354" s="51"/>
      <c r="B354" s="41"/>
      <c r="C354" s="41"/>
      <c r="D354" s="41"/>
      <c r="E354" s="41"/>
      <c r="F354" s="41"/>
      <c r="G354" s="41"/>
      <c r="H354" s="41"/>
      <c r="I354" s="41"/>
      <c r="J354" s="41"/>
      <c r="K354" s="41"/>
      <c r="L354" s="50"/>
      <c r="M354" s="41"/>
      <c r="N354" s="41"/>
      <c r="O354" s="41"/>
      <c r="P354" s="41"/>
      <c r="Q354" s="41"/>
      <c r="R354" s="41"/>
      <c r="S354" s="41"/>
      <c r="T354" s="41"/>
      <c r="U354" s="41"/>
      <c r="V354" s="41"/>
      <c r="W354" s="41"/>
      <c r="X354" s="41"/>
      <c r="Y354" s="41"/>
      <c r="Z354" s="41"/>
    </row>
    <row r="355" spans="1:26" ht="12.75" customHeight="1">
      <c r="A355" s="51"/>
      <c r="B355" s="41"/>
      <c r="C355" s="41"/>
      <c r="D355" s="41"/>
      <c r="E355" s="41"/>
      <c r="F355" s="41"/>
      <c r="G355" s="41"/>
      <c r="H355" s="41"/>
      <c r="I355" s="41"/>
      <c r="J355" s="41"/>
      <c r="K355" s="41"/>
      <c r="L355" s="50"/>
      <c r="M355" s="41"/>
      <c r="N355" s="41"/>
      <c r="O355" s="41"/>
      <c r="P355" s="41"/>
      <c r="Q355" s="41"/>
      <c r="R355" s="41"/>
      <c r="S355" s="41"/>
      <c r="T355" s="41"/>
      <c r="U355" s="41"/>
      <c r="V355" s="41"/>
      <c r="W355" s="41"/>
      <c r="X355" s="41"/>
      <c r="Y355" s="41"/>
      <c r="Z355" s="41"/>
    </row>
    <row r="356" spans="1:26" ht="12.75" customHeight="1">
      <c r="A356" s="51"/>
      <c r="B356" s="41"/>
      <c r="C356" s="41"/>
      <c r="D356" s="41"/>
      <c r="E356" s="41"/>
      <c r="F356" s="41"/>
      <c r="G356" s="41"/>
      <c r="H356" s="41"/>
      <c r="I356" s="41"/>
      <c r="J356" s="41"/>
      <c r="K356" s="41"/>
      <c r="L356" s="50"/>
      <c r="M356" s="41"/>
      <c r="N356" s="41"/>
      <c r="O356" s="41"/>
      <c r="P356" s="41"/>
      <c r="Q356" s="41"/>
      <c r="R356" s="41"/>
      <c r="S356" s="41"/>
      <c r="T356" s="41"/>
      <c r="U356" s="41"/>
      <c r="V356" s="41"/>
      <c r="W356" s="41"/>
      <c r="X356" s="41"/>
      <c r="Y356" s="41"/>
      <c r="Z356" s="41"/>
    </row>
    <row r="357" spans="1:26" ht="12.75" customHeight="1">
      <c r="A357" s="51"/>
      <c r="B357" s="41"/>
      <c r="C357" s="41"/>
      <c r="D357" s="41"/>
      <c r="E357" s="41"/>
      <c r="F357" s="41"/>
      <c r="G357" s="41"/>
      <c r="H357" s="41"/>
      <c r="I357" s="41"/>
      <c r="J357" s="41"/>
      <c r="K357" s="41"/>
      <c r="L357" s="50"/>
      <c r="M357" s="41"/>
      <c r="N357" s="41"/>
      <c r="O357" s="41"/>
      <c r="P357" s="41"/>
      <c r="Q357" s="41"/>
      <c r="R357" s="41"/>
      <c r="S357" s="41"/>
      <c r="T357" s="41"/>
      <c r="U357" s="41"/>
      <c r="V357" s="41"/>
      <c r="W357" s="41"/>
      <c r="X357" s="41"/>
      <c r="Y357" s="41"/>
      <c r="Z357" s="41"/>
    </row>
    <row r="358" spans="1:26" ht="12.75" customHeight="1">
      <c r="A358" s="51"/>
      <c r="B358" s="41"/>
      <c r="C358" s="41"/>
      <c r="D358" s="41"/>
      <c r="E358" s="41"/>
      <c r="F358" s="41"/>
      <c r="G358" s="41"/>
      <c r="H358" s="41"/>
      <c r="I358" s="41"/>
      <c r="J358" s="41"/>
      <c r="K358" s="41"/>
      <c r="L358" s="50"/>
      <c r="M358" s="41"/>
      <c r="N358" s="41"/>
      <c r="O358" s="41"/>
      <c r="P358" s="41"/>
      <c r="Q358" s="41"/>
      <c r="R358" s="41"/>
      <c r="S358" s="41"/>
      <c r="T358" s="41"/>
      <c r="U358" s="41"/>
      <c r="V358" s="41"/>
      <c r="W358" s="41"/>
      <c r="X358" s="41"/>
      <c r="Y358" s="41"/>
      <c r="Z358" s="41"/>
    </row>
    <row r="359" spans="1:26" ht="12.75" customHeight="1">
      <c r="A359" s="51"/>
      <c r="B359" s="41"/>
      <c r="C359" s="41"/>
      <c r="D359" s="41"/>
      <c r="E359" s="41"/>
      <c r="F359" s="41"/>
      <c r="G359" s="41"/>
      <c r="H359" s="41"/>
      <c r="I359" s="41"/>
      <c r="J359" s="41"/>
      <c r="K359" s="41"/>
      <c r="L359" s="50"/>
      <c r="M359" s="41"/>
      <c r="N359" s="41"/>
      <c r="O359" s="41"/>
      <c r="P359" s="41"/>
      <c r="Q359" s="41"/>
      <c r="R359" s="41"/>
      <c r="S359" s="41"/>
      <c r="T359" s="41"/>
      <c r="U359" s="41"/>
      <c r="V359" s="41"/>
      <c r="W359" s="41"/>
      <c r="X359" s="41"/>
      <c r="Y359" s="41"/>
      <c r="Z359" s="41"/>
    </row>
    <row r="360" spans="1:26" ht="12.75" customHeight="1">
      <c r="A360" s="51"/>
      <c r="B360" s="41"/>
      <c r="C360" s="41"/>
      <c r="D360" s="41"/>
      <c r="E360" s="41"/>
      <c r="F360" s="41"/>
      <c r="G360" s="41"/>
      <c r="H360" s="41"/>
      <c r="I360" s="41"/>
      <c r="J360" s="41"/>
      <c r="K360" s="41"/>
      <c r="L360" s="50"/>
      <c r="M360" s="41"/>
      <c r="N360" s="41"/>
      <c r="O360" s="41"/>
      <c r="P360" s="41"/>
      <c r="Q360" s="41"/>
      <c r="R360" s="41"/>
      <c r="S360" s="41"/>
      <c r="T360" s="41"/>
      <c r="U360" s="41"/>
      <c r="V360" s="41"/>
      <c r="W360" s="41"/>
      <c r="X360" s="41"/>
      <c r="Y360" s="41"/>
      <c r="Z360" s="41"/>
    </row>
    <row r="361" spans="1:26" ht="12.75" customHeight="1">
      <c r="A361" s="51"/>
      <c r="B361" s="41"/>
      <c r="C361" s="41"/>
      <c r="D361" s="41"/>
      <c r="E361" s="41"/>
      <c r="F361" s="41"/>
      <c r="G361" s="41"/>
      <c r="H361" s="41"/>
      <c r="I361" s="41"/>
      <c r="J361" s="41"/>
      <c r="K361" s="41"/>
      <c r="L361" s="50"/>
      <c r="M361" s="41"/>
      <c r="N361" s="41"/>
      <c r="O361" s="41"/>
      <c r="P361" s="41"/>
      <c r="Q361" s="41"/>
      <c r="R361" s="41"/>
      <c r="S361" s="41"/>
      <c r="T361" s="41"/>
      <c r="U361" s="41"/>
      <c r="V361" s="41"/>
      <c r="W361" s="41"/>
      <c r="X361" s="41"/>
      <c r="Y361" s="41"/>
      <c r="Z361" s="41"/>
    </row>
    <row r="362" spans="1:26" ht="12.75" customHeight="1">
      <c r="A362" s="51"/>
      <c r="B362" s="41"/>
      <c r="C362" s="41"/>
      <c r="D362" s="41"/>
      <c r="E362" s="41"/>
      <c r="F362" s="41"/>
      <c r="G362" s="41"/>
      <c r="H362" s="41"/>
      <c r="I362" s="41"/>
      <c r="J362" s="41"/>
      <c r="K362" s="41"/>
      <c r="L362" s="50"/>
      <c r="M362" s="41"/>
      <c r="N362" s="41"/>
      <c r="O362" s="41"/>
      <c r="P362" s="41"/>
      <c r="Q362" s="41"/>
      <c r="R362" s="41"/>
      <c r="S362" s="41"/>
      <c r="T362" s="41"/>
      <c r="U362" s="41"/>
      <c r="V362" s="41"/>
      <c r="W362" s="41"/>
      <c r="X362" s="41"/>
      <c r="Y362" s="41"/>
      <c r="Z362" s="41"/>
    </row>
    <row r="363" spans="1:26" ht="12.75" customHeight="1">
      <c r="A363" s="51"/>
      <c r="B363" s="41"/>
      <c r="C363" s="41"/>
      <c r="D363" s="41"/>
      <c r="E363" s="41"/>
      <c r="F363" s="41"/>
      <c r="G363" s="41"/>
      <c r="H363" s="41"/>
      <c r="I363" s="41"/>
      <c r="J363" s="41"/>
      <c r="K363" s="41"/>
      <c r="L363" s="50"/>
      <c r="M363" s="41"/>
      <c r="N363" s="41"/>
      <c r="O363" s="41"/>
      <c r="P363" s="41"/>
      <c r="Q363" s="41"/>
      <c r="R363" s="41"/>
      <c r="S363" s="41"/>
      <c r="T363" s="41"/>
      <c r="U363" s="41"/>
      <c r="V363" s="41"/>
      <c r="W363" s="41"/>
      <c r="X363" s="41"/>
      <c r="Y363" s="41"/>
      <c r="Z363" s="41"/>
    </row>
    <row r="364" spans="1:26" ht="12.75" customHeight="1">
      <c r="A364" s="51"/>
      <c r="B364" s="41"/>
      <c r="C364" s="41"/>
      <c r="D364" s="41"/>
      <c r="E364" s="41"/>
      <c r="F364" s="41"/>
      <c r="G364" s="41"/>
      <c r="H364" s="41"/>
      <c r="I364" s="41"/>
      <c r="J364" s="41"/>
      <c r="K364" s="41"/>
      <c r="L364" s="50"/>
      <c r="M364" s="41"/>
      <c r="N364" s="41"/>
      <c r="O364" s="41"/>
      <c r="P364" s="41"/>
      <c r="Q364" s="41"/>
      <c r="R364" s="41"/>
      <c r="S364" s="41"/>
      <c r="T364" s="41"/>
      <c r="U364" s="41"/>
      <c r="V364" s="41"/>
      <c r="W364" s="41"/>
      <c r="X364" s="41"/>
      <c r="Y364" s="41"/>
      <c r="Z364" s="41"/>
    </row>
    <row r="365" spans="1:26" ht="12.75" customHeight="1">
      <c r="A365" s="51"/>
      <c r="B365" s="41"/>
      <c r="C365" s="41"/>
      <c r="D365" s="41"/>
      <c r="E365" s="41"/>
      <c r="F365" s="41"/>
      <c r="G365" s="41"/>
      <c r="H365" s="41"/>
      <c r="I365" s="41"/>
      <c r="J365" s="41"/>
      <c r="K365" s="41"/>
      <c r="L365" s="50"/>
      <c r="M365" s="41"/>
      <c r="N365" s="41"/>
      <c r="O365" s="41"/>
      <c r="P365" s="41"/>
      <c r="Q365" s="41"/>
      <c r="R365" s="41"/>
      <c r="S365" s="41"/>
      <c r="T365" s="41"/>
      <c r="U365" s="41"/>
      <c r="V365" s="41"/>
      <c r="W365" s="41"/>
      <c r="X365" s="41"/>
      <c r="Y365" s="41"/>
      <c r="Z365" s="41"/>
    </row>
    <row r="366" spans="1:26" ht="12.75" customHeight="1">
      <c r="A366" s="51"/>
      <c r="B366" s="41"/>
      <c r="C366" s="41"/>
      <c r="D366" s="41"/>
      <c r="E366" s="41"/>
      <c r="F366" s="41"/>
      <c r="G366" s="41"/>
      <c r="H366" s="41"/>
      <c r="I366" s="41"/>
      <c r="J366" s="41"/>
      <c r="K366" s="41"/>
      <c r="L366" s="50"/>
      <c r="M366" s="41"/>
      <c r="N366" s="41"/>
      <c r="O366" s="41"/>
      <c r="P366" s="41"/>
      <c r="Q366" s="41"/>
      <c r="R366" s="41"/>
      <c r="S366" s="41"/>
      <c r="T366" s="41"/>
      <c r="U366" s="41"/>
      <c r="V366" s="41"/>
      <c r="W366" s="41"/>
      <c r="X366" s="41"/>
      <c r="Y366" s="41"/>
      <c r="Z366" s="41"/>
    </row>
    <row r="367" spans="1:26" ht="12.75" customHeight="1">
      <c r="A367" s="51"/>
      <c r="B367" s="41"/>
      <c r="C367" s="41"/>
      <c r="D367" s="41"/>
      <c r="E367" s="41"/>
      <c r="F367" s="41"/>
      <c r="G367" s="41"/>
      <c r="H367" s="41"/>
      <c r="I367" s="41"/>
      <c r="J367" s="41"/>
      <c r="K367" s="41"/>
      <c r="L367" s="50"/>
      <c r="M367" s="41"/>
      <c r="N367" s="41"/>
      <c r="O367" s="41"/>
      <c r="P367" s="41"/>
      <c r="Q367" s="41"/>
      <c r="R367" s="41"/>
      <c r="S367" s="41"/>
      <c r="T367" s="41"/>
      <c r="U367" s="41"/>
      <c r="V367" s="41"/>
      <c r="W367" s="41"/>
      <c r="X367" s="41"/>
      <c r="Y367" s="41"/>
      <c r="Z367" s="41"/>
    </row>
    <row r="368" spans="1:26" ht="12.75" customHeight="1">
      <c r="A368" s="51"/>
      <c r="B368" s="41"/>
      <c r="C368" s="41"/>
      <c r="D368" s="41"/>
      <c r="E368" s="41"/>
      <c r="F368" s="41"/>
      <c r="G368" s="41"/>
      <c r="H368" s="41"/>
      <c r="I368" s="41"/>
      <c r="J368" s="41"/>
      <c r="K368" s="41"/>
      <c r="L368" s="50"/>
      <c r="M368" s="41"/>
      <c r="N368" s="41"/>
      <c r="O368" s="41"/>
      <c r="P368" s="41"/>
      <c r="Q368" s="41"/>
      <c r="R368" s="41"/>
      <c r="S368" s="41"/>
      <c r="T368" s="41"/>
      <c r="U368" s="41"/>
      <c r="V368" s="41"/>
      <c r="W368" s="41"/>
      <c r="X368" s="41"/>
      <c r="Y368" s="41"/>
      <c r="Z368" s="41"/>
    </row>
    <row r="369" spans="1:26" ht="12.75" customHeight="1">
      <c r="A369" s="51"/>
      <c r="B369" s="41"/>
      <c r="C369" s="41"/>
      <c r="D369" s="41"/>
      <c r="E369" s="41"/>
      <c r="F369" s="41"/>
      <c r="G369" s="41"/>
      <c r="H369" s="41"/>
      <c r="I369" s="41"/>
      <c r="J369" s="41"/>
      <c r="K369" s="41"/>
      <c r="L369" s="50"/>
      <c r="M369" s="41"/>
      <c r="N369" s="41"/>
      <c r="O369" s="41"/>
      <c r="P369" s="41"/>
      <c r="Q369" s="41"/>
      <c r="R369" s="41"/>
      <c r="S369" s="41"/>
      <c r="T369" s="41"/>
      <c r="U369" s="41"/>
      <c r="V369" s="41"/>
      <c r="W369" s="41"/>
      <c r="X369" s="41"/>
      <c r="Y369" s="41"/>
      <c r="Z369" s="41"/>
    </row>
    <row r="370" spans="1:26" ht="12.75" customHeight="1">
      <c r="A370" s="51"/>
      <c r="B370" s="41"/>
      <c r="C370" s="41"/>
      <c r="D370" s="41"/>
      <c r="E370" s="41"/>
      <c r="F370" s="41"/>
      <c r="G370" s="41"/>
      <c r="H370" s="41"/>
      <c r="I370" s="41"/>
      <c r="J370" s="41"/>
      <c r="K370" s="41"/>
      <c r="L370" s="50"/>
      <c r="M370" s="41"/>
      <c r="N370" s="41"/>
      <c r="O370" s="41"/>
      <c r="P370" s="41"/>
      <c r="Q370" s="41"/>
      <c r="R370" s="41"/>
      <c r="S370" s="41"/>
      <c r="T370" s="41"/>
      <c r="U370" s="41"/>
      <c r="V370" s="41"/>
      <c r="W370" s="41"/>
      <c r="X370" s="41"/>
      <c r="Y370" s="41"/>
      <c r="Z370" s="41"/>
    </row>
    <row r="371" spans="1:26" ht="12.75" customHeight="1">
      <c r="A371" s="51"/>
      <c r="B371" s="41"/>
      <c r="C371" s="41"/>
      <c r="D371" s="41"/>
      <c r="E371" s="41"/>
      <c r="F371" s="41"/>
      <c r="G371" s="41"/>
      <c r="H371" s="41"/>
      <c r="I371" s="41"/>
      <c r="J371" s="41"/>
      <c r="K371" s="41"/>
      <c r="L371" s="50"/>
      <c r="M371" s="41"/>
      <c r="N371" s="41"/>
      <c r="O371" s="41"/>
      <c r="P371" s="41"/>
      <c r="Q371" s="41"/>
      <c r="R371" s="41"/>
      <c r="S371" s="41"/>
      <c r="T371" s="41"/>
      <c r="U371" s="41"/>
      <c r="V371" s="41"/>
      <c r="W371" s="41"/>
      <c r="X371" s="41"/>
      <c r="Y371" s="41"/>
      <c r="Z371" s="41"/>
    </row>
    <row r="372" spans="1:26" ht="12.75" customHeight="1">
      <c r="A372" s="51"/>
      <c r="B372" s="41"/>
      <c r="C372" s="41"/>
      <c r="D372" s="41"/>
      <c r="E372" s="41"/>
      <c r="F372" s="41"/>
      <c r="G372" s="41"/>
      <c r="H372" s="41"/>
      <c r="I372" s="41"/>
      <c r="J372" s="41"/>
      <c r="K372" s="41"/>
      <c r="L372" s="50"/>
      <c r="M372" s="41"/>
      <c r="N372" s="41"/>
      <c r="O372" s="41"/>
      <c r="P372" s="41"/>
      <c r="Q372" s="41"/>
      <c r="R372" s="41"/>
      <c r="S372" s="41"/>
      <c r="T372" s="41"/>
      <c r="U372" s="41"/>
      <c r="V372" s="41"/>
      <c r="W372" s="41"/>
      <c r="X372" s="41"/>
      <c r="Y372" s="41"/>
      <c r="Z372" s="41"/>
    </row>
    <row r="373" spans="1:26" ht="12.75" customHeight="1">
      <c r="A373" s="51"/>
      <c r="B373" s="41"/>
      <c r="C373" s="41"/>
      <c r="D373" s="41"/>
      <c r="E373" s="41"/>
      <c r="F373" s="41"/>
      <c r="G373" s="41"/>
      <c r="H373" s="41"/>
      <c r="I373" s="41"/>
      <c r="J373" s="41"/>
      <c r="K373" s="41"/>
      <c r="L373" s="50"/>
      <c r="M373" s="41"/>
      <c r="N373" s="41"/>
      <c r="O373" s="41"/>
      <c r="P373" s="41"/>
      <c r="Q373" s="41"/>
      <c r="R373" s="41"/>
      <c r="S373" s="41"/>
      <c r="T373" s="41"/>
      <c r="U373" s="41"/>
      <c r="V373" s="41"/>
      <c r="W373" s="41"/>
      <c r="X373" s="41"/>
      <c r="Y373" s="41"/>
      <c r="Z373" s="41"/>
    </row>
    <row r="374" spans="1:26" ht="12.75" customHeight="1">
      <c r="A374" s="51"/>
      <c r="B374" s="41"/>
      <c r="C374" s="41"/>
      <c r="D374" s="41"/>
      <c r="E374" s="41"/>
      <c r="F374" s="41"/>
      <c r="G374" s="41"/>
      <c r="H374" s="41"/>
      <c r="I374" s="41"/>
      <c r="J374" s="41"/>
      <c r="K374" s="41"/>
      <c r="L374" s="50"/>
      <c r="M374" s="41"/>
      <c r="N374" s="41"/>
      <c r="O374" s="41"/>
      <c r="P374" s="41"/>
      <c r="Q374" s="41"/>
      <c r="R374" s="41"/>
      <c r="S374" s="41"/>
      <c r="T374" s="41"/>
      <c r="U374" s="41"/>
      <c r="V374" s="41"/>
      <c r="W374" s="41"/>
      <c r="X374" s="41"/>
      <c r="Y374" s="41"/>
      <c r="Z374" s="41"/>
    </row>
    <row r="375" spans="1:26" ht="12.75" customHeight="1">
      <c r="A375" s="51"/>
      <c r="B375" s="41"/>
      <c r="C375" s="41"/>
      <c r="D375" s="41"/>
      <c r="E375" s="41"/>
      <c r="F375" s="41"/>
      <c r="G375" s="41"/>
      <c r="H375" s="41"/>
      <c r="I375" s="41"/>
      <c r="J375" s="41"/>
      <c r="K375" s="41"/>
      <c r="L375" s="50"/>
      <c r="M375" s="41"/>
      <c r="N375" s="41"/>
      <c r="O375" s="41"/>
      <c r="P375" s="41"/>
      <c r="Q375" s="41"/>
      <c r="R375" s="41"/>
      <c r="S375" s="41"/>
      <c r="T375" s="41"/>
      <c r="U375" s="41"/>
      <c r="V375" s="41"/>
      <c r="W375" s="41"/>
      <c r="X375" s="41"/>
      <c r="Y375" s="41"/>
      <c r="Z375" s="41"/>
    </row>
    <row r="376" spans="1:26" ht="12.75" customHeight="1">
      <c r="A376" s="51"/>
      <c r="B376" s="41"/>
      <c r="C376" s="41"/>
      <c r="D376" s="41"/>
      <c r="E376" s="41"/>
      <c r="F376" s="41"/>
      <c r="G376" s="41"/>
      <c r="H376" s="41"/>
      <c r="I376" s="41"/>
      <c r="J376" s="41"/>
      <c r="K376" s="41"/>
      <c r="L376" s="50"/>
      <c r="M376" s="41"/>
      <c r="N376" s="41"/>
      <c r="O376" s="41"/>
      <c r="P376" s="41"/>
      <c r="Q376" s="41"/>
      <c r="R376" s="41"/>
      <c r="S376" s="41"/>
      <c r="T376" s="41"/>
      <c r="U376" s="41"/>
      <c r="V376" s="41"/>
      <c r="W376" s="41"/>
      <c r="X376" s="41"/>
      <c r="Y376" s="41"/>
      <c r="Z376" s="41"/>
    </row>
    <row r="377" spans="1:26" ht="12.75" customHeight="1">
      <c r="A377" s="51"/>
      <c r="B377" s="41"/>
      <c r="C377" s="41"/>
      <c r="D377" s="41"/>
      <c r="E377" s="41"/>
      <c r="F377" s="41"/>
      <c r="G377" s="41"/>
      <c r="H377" s="41"/>
      <c r="I377" s="41"/>
      <c r="J377" s="41"/>
      <c r="K377" s="41"/>
      <c r="L377" s="50"/>
      <c r="M377" s="41"/>
      <c r="N377" s="41"/>
      <c r="O377" s="41"/>
      <c r="P377" s="41"/>
      <c r="Q377" s="41"/>
      <c r="R377" s="41"/>
      <c r="S377" s="41"/>
      <c r="T377" s="41"/>
      <c r="U377" s="41"/>
      <c r="V377" s="41"/>
      <c r="W377" s="41"/>
      <c r="X377" s="41"/>
      <c r="Y377" s="41"/>
      <c r="Z377" s="41"/>
    </row>
    <row r="378" spans="1:26" ht="12.75" customHeight="1">
      <c r="A378" s="51"/>
      <c r="B378" s="41"/>
      <c r="C378" s="41"/>
      <c r="D378" s="41"/>
      <c r="E378" s="41"/>
      <c r="F378" s="41"/>
      <c r="G378" s="41"/>
      <c r="H378" s="41"/>
      <c r="I378" s="41"/>
      <c r="J378" s="41"/>
      <c r="K378" s="41"/>
      <c r="L378" s="50"/>
      <c r="M378" s="41"/>
      <c r="N378" s="41"/>
      <c r="O378" s="41"/>
      <c r="P378" s="41"/>
      <c r="Q378" s="41"/>
      <c r="R378" s="41"/>
      <c r="S378" s="41"/>
      <c r="T378" s="41"/>
      <c r="U378" s="41"/>
      <c r="V378" s="41"/>
      <c r="W378" s="41"/>
      <c r="X378" s="41"/>
      <c r="Y378" s="41"/>
      <c r="Z378" s="41"/>
    </row>
    <row r="379" spans="1:26" ht="12.75" customHeight="1">
      <c r="A379" s="51"/>
      <c r="B379" s="41"/>
      <c r="C379" s="41"/>
      <c r="D379" s="41"/>
      <c r="E379" s="41"/>
      <c r="F379" s="41"/>
      <c r="G379" s="41"/>
      <c r="H379" s="41"/>
      <c r="I379" s="41"/>
      <c r="J379" s="41"/>
      <c r="K379" s="41"/>
      <c r="L379" s="50"/>
      <c r="M379" s="41"/>
      <c r="N379" s="41"/>
      <c r="O379" s="41"/>
      <c r="P379" s="41"/>
      <c r="Q379" s="41"/>
      <c r="R379" s="41"/>
      <c r="S379" s="41"/>
      <c r="T379" s="41"/>
      <c r="U379" s="41"/>
      <c r="V379" s="41"/>
      <c r="W379" s="41"/>
      <c r="X379" s="41"/>
      <c r="Y379" s="41"/>
      <c r="Z379" s="41"/>
    </row>
    <row r="380" spans="1:26" ht="12.75" customHeight="1">
      <c r="A380" s="51"/>
      <c r="B380" s="41"/>
      <c r="C380" s="41"/>
      <c r="D380" s="41"/>
      <c r="E380" s="41"/>
      <c r="F380" s="41"/>
      <c r="G380" s="41"/>
      <c r="H380" s="41"/>
      <c r="I380" s="41"/>
      <c r="J380" s="41"/>
      <c r="K380" s="41"/>
      <c r="L380" s="50"/>
      <c r="M380" s="41"/>
      <c r="N380" s="41"/>
      <c r="O380" s="41"/>
      <c r="P380" s="41"/>
      <c r="Q380" s="41"/>
      <c r="R380" s="41"/>
      <c r="S380" s="41"/>
      <c r="T380" s="41"/>
      <c r="U380" s="41"/>
      <c r="V380" s="41"/>
      <c r="W380" s="41"/>
      <c r="X380" s="41"/>
      <c r="Y380" s="41"/>
      <c r="Z380" s="41"/>
    </row>
    <row r="381" spans="1:26" ht="12.75" customHeight="1">
      <c r="A381" s="51"/>
      <c r="B381" s="41"/>
      <c r="C381" s="41"/>
      <c r="D381" s="41"/>
      <c r="E381" s="41"/>
      <c r="F381" s="41"/>
      <c r="G381" s="41"/>
      <c r="H381" s="41"/>
      <c r="I381" s="41"/>
      <c r="J381" s="41"/>
      <c r="K381" s="41"/>
      <c r="L381" s="50"/>
      <c r="M381" s="41"/>
      <c r="N381" s="41"/>
      <c r="O381" s="41"/>
      <c r="P381" s="41"/>
      <c r="Q381" s="41"/>
      <c r="R381" s="41"/>
      <c r="S381" s="41"/>
      <c r="T381" s="41"/>
      <c r="U381" s="41"/>
      <c r="V381" s="41"/>
      <c r="W381" s="41"/>
      <c r="X381" s="41"/>
      <c r="Y381" s="41"/>
      <c r="Z381" s="41"/>
    </row>
    <row r="382" spans="1:26" ht="12.75" customHeight="1">
      <c r="A382" s="51"/>
      <c r="B382" s="41"/>
      <c r="C382" s="41"/>
      <c r="D382" s="41"/>
      <c r="E382" s="41"/>
      <c r="F382" s="41"/>
      <c r="G382" s="41"/>
      <c r="H382" s="41"/>
      <c r="I382" s="41"/>
      <c r="J382" s="41"/>
      <c r="K382" s="41"/>
      <c r="L382" s="50"/>
      <c r="M382" s="41"/>
      <c r="N382" s="41"/>
      <c r="O382" s="41"/>
      <c r="P382" s="41"/>
      <c r="Q382" s="41"/>
      <c r="R382" s="41"/>
      <c r="S382" s="41"/>
      <c r="T382" s="41"/>
      <c r="U382" s="41"/>
      <c r="V382" s="41"/>
      <c r="W382" s="41"/>
      <c r="X382" s="41"/>
      <c r="Y382" s="41"/>
      <c r="Z382" s="41"/>
    </row>
    <row r="383" spans="1:26" ht="12.75" customHeight="1">
      <c r="A383" s="51"/>
      <c r="B383" s="41"/>
      <c r="C383" s="41"/>
      <c r="D383" s="41"/>
      <c r="E383" s="41"/>
      <c r="F383" s="41"/>
      <c r="G383" s="41"/>
      <c r="H383" s="41"/>
      <c r="I383" s="41"/>
      <c r="J383" s="41"/>
      <c r="K383" s="41"/>
      <c r="L383" s="50"/>
      <c r="M383" s="41"/>
      <c r="N383" s="41"/>
      <c r="O383" s="41"/>
      <c r="P383" s="41"/>
      <c r="Q383" s="41"/>
      <c r="R383" s="41"/>
      <c r="S383" s="41"/>
      <c r="T383" s="41"/>
      <c r="U383" s="41"/>
      <c r="V383" s="41"/>
      <c r="W383" s="41"/>
      <c r="X383" s="41"/>
      <c r="Y383" s="41"/>
      <c r="Z383" s="41"/>
    </row>
    <row r="384" spans="1:26" ht="12.75" customHeight="1">
      <c r="A384" s="51"/>
      <c r="B384" s="41"/>
      <c r="C384" s="41"/>
      <c r="D384" s="41"/>
      <c r="E384" s="41"/>
      <c r="F384" s="41"/>
      <c r="G384" s="41"/>
      <c r="H384" s="41"/>
      <c r="I384" s="41"/>
      <c r="J384" s="41"/>
      <c r="K384" s="41"/>
      <c r="L384" s="50"/>
      <c r="M384" s="41"/>
      <c r="N384" s="41"/>
      <c r="O384" s="41"/>
      <c r="P384" s="41"/>
      <c r="Q384" s="41"/>
      <c r="R384" s="41"/>
      <c r="S384" s="41"/>
      <c r="T384" s="41"/>
      <c r="U384" s="41"/>
      <c r="V384" s="41"/>
      <c r="W384" s="41"/>
      <c r="X384" s="41"/>
      <c r="Y384" s="41"/>
      <c r="Z384" s="41"/>
    </row>
    <row r="385" spans="1:26" ht="12.75" customHeight="1">
      <c r="A385" s="51"/>
      <c r="B385" s="41"/>
      <c r="C385" s="41"/>
      <c r="D385" s="41"/>
      <c r="E385" s="41"/>
      <c r="F385" s="41"/>
      <c r="G385" s="41"/>
      <c r="H385" s="41"/>
      <c r="I385" s="41"/>
      <c r="J385" s="41"/>
      <c r="K385" s="41"/>
      <c r="L385" s="50"/>
      <c r="M385" s="41"/>
      <c r="N385" s="41"/>
      <c r="O385" s="41"/>
      <c r="P385" s="41"/>
      <c r="Q385" s="41"/>
      <c r="R385" s="41"/>
      <c r="S385" s="41"/>
      <c r="T385" s="41"/>
      <c r="U385" s="41"/>
      <c r="V385" s="41"/>
      <c r="W385" s="41"/>
      <c r="X385" s="41"/>
      <c r="Y385" s="41"/>
      <c r="Z385" s="41"/>
    </row>
    <row r="386" spans="1:26" ht="12.75" customHeight="1">
      <c r="A386" s="51"/>
      <c r="B386" s="41"/>
      <c r="C386" s="41"/>
      <c r="D386" s="41"/>
      <c r="E386" s="41"/>
      <c r="F386" s="41"/>
      <c r="G386" s="41"/>
      <c r="H386" s="41"/>
      <c r="I386" s="41"/>
      <c r="J386" s="41"/>
      <c r="K386" s="41"/>
      <c r="L386" s="50"/>
      <c r="M386" s="41"/>
      <c r="N386" s="41"/>
      <c r="O386" s="41"/>
      <c r="P386" s="41"/>
      <c r="Q386" s="41"/>
      <c r="R386" s="41"/>
      <c r="S386" s="41"/>
      <c r="T386" s="41"/>
      <c r="U386" s="41"/>
      <c r="V386" s="41"/>
      <c r="W386" s="41"/>
      <c r="X386" s="41"/>
      <c r="Y386" s="41"/>
      <c r="Z386" s="41"/>
    </row>
    <row r="387" spans="1:26" ht="12.75" customHeight="1">
      <c r="A387" s="51"/>
      <c r="B387" s="41"/>
      <c r="C387" s="41"/>
      <c r="D387" s="41"/>
      <c r="E387" s="41"/>
      <c r="F387" s="41"/>
      <c r="G387" s="41"/>
      <c r="H387" s="41"/>
      <c r="I387" s="41"/>
      <c r="J387" s="41"/>
      <c r="K387" s="41"/>
      <c r="L387" s="50"/>
      <c r="M387" s="41"/>
      <c r="N387" s="41"/>
      <c r="O387" s="41"/>
      <c r="P387" s="41"/>
      <c r="Q387" s="41"/>
      <c r="R387" s="41"/>
      <c r="S387" s="41"/>
      <c r="T387" s="41"/>
      <c r="U387" s="41"/>
      <c r="V387" s="41"/>
      <c r="W387" s="41"/>
      <c r="X387" s="41"/>
      <c r="Y387" s="41"/>
      <c r="Z387" s="41"/>
    </row>
    <row r="388" spans="1:26" ht="12.75" customHeight="1">
      <c r="A388" s="51"/>
      <c r="B388" s="41"/>
      <c r="C388" s="41"/>
      <c r="D388" s="41"/>
      <c r="E388" s="41"/>
      <c r="F388" s="41"/>
      <c r="G388" s="41"/>
      <c r="H388" s="41"/>
      <c r="I388" s="41"/>
      <c r="J388" s="41"/>
      <c r="K388" s="41"/>
      <c r="L388" s="50"/>
      <c r="M388" s="41"/>
      <c r="N388" s="41"/>
      <c r="O388" s="41"/>
      <c r="P388" s="41"/>
      <c r="Q388" s="41"/>
      <c r="R388" s="41"/>
      <c r="S388" s="41"/>
      <c r="T388" s="41"/>
      <c r="U388" s="41"/>
      <c r="V388" s="41"/>
      <c r="W388" s="41"/>
      <c r="X388" s="41"/>
      <c r="Y388" s="41"/>
      <c r="Z388" s="41"/>
    </row>
    <row r="389" spans="1:26" ht="12.75" customHeight="1">
      <c r="A389" s="51"/>
      <c r="B389" s="41"/>
      <c r="C389" s="41"/>
      <c r="D389" s="41"/>
      <c r="E389" s="41"/>
      <c r="F389" s="41"/>
      <c r="G389" s="41"/>
      <c r="H389" s="41"/>
      <c r="I389" s="41"/>
      <c r="J389" s="41"/>
      <c r="K389" s="41"/>
      <c r="L389" s="50"/>
      <c r="M389" s="41"/>
      <c r="N389" s="41"/>
      <c r="O389" s="41"/>
      <c r="P389" s="41"/>
      <c r="Q389" s="41"/>
      <c r="R389" s="41"/>
      <c r="S389" s="41"/>
      <c r="T389" s="41"/>
      <c r="U389" s="41"/>
      <c r="V389" s="41"/>
      <c r="W389" s="41"/>
      <c r="X389" s="41"/>
      <c r="Y389" s="41"/>
      <c r="Z389" s="41"/>
    </row>
    <row r="390" spans="1:26" ht="12.75" customHeight="1">
      <c r="A390" s="51"/>
      <c r="B390" s="41"/>
      <c r="C390" s="41"/>
      <c r="D390" s="41"/>
      <c r="E390" s="41"/>
      <c r="F390" s="41"/>
      <c r="G390" s="41"/>
      <c r="H390" s="41"/>
      <c r="I390" s="41"/>
      <c r="J390" s="41"/>
      <c r="K390" s="41"/>
      <c r="L390" s="50"/>
      <c r="M390" s="41"/>
      <c r="N390" s="41"/>
      <c r="O390" s="41"/>
      <c r="P390" s="41"/>
      <c r="Q390" s="41"/>
      <c r="R390" s="41"/>
      <c r="S390" s="41"/>
      <c r="T390" s="41"/>
      <c r="U390" s="41"/>
      <c r="V390" s="41"/>
      <c r="W390" s="41"/>
      <c r="X390" s="41"/>
      <c r="Y390" s="41"/>
      <c r="Z390" s="41"/>
    </row>
    <row r="391" spans="1:26" ht="12.75" customHeight="1">
      <c r="A391" s="51"/>
      <c r="B391" s="41"/>
      <c r="C391" s="41"/>
      <c r="D391" s="41"/>
      <c r="E391" s="41"/>
      <c r="F391" s="41"/>
      <c r="G391" s="41"/>
      <c r="H391" s="41"/>
      <c r="I391" s="41"/>
      <c r="J391" s="41"/>
      <c r="K391" s="41"/>
      <c r="L391" s="50"/>
      <c r="M391" s="41"/>
      <c r="N391" s="41"/>
      <c r="O391" s="41"/>
      <c r="P391" s="41"/>
      <c r="Q391" s="41"/>
      <c r="R391" s="41"/>
      <c r="S391" s="41"/>
      <c r="T391" s="41"/>
      <c r="U391" s="41"/>
      <c r="V391" s="41"/>
      <c r="W391" s="41"/>
      <c r="X391" s="41"/>
      <c r="Y391" s="41"/>
      <c r="Z391" s="41"/>
    </row>
    <row r="392" spans="1:26" ht="12.75" customHeight="1">
      <c r="A392" s="51"/>
      <c r="B392" s="41"/>
      <c r="C392" s="41"/>
      <c r="D392" s="41"/>
      <c r="E392" s="41"/>
      <c r="F392" s="41"/>
      <c r="G392" s="41"/>
      <c r="H392" s="41"/>
      <c r="I392" s="41"/>
      <c r="J392" s="41"/>
      <c r="K392" s="41"/>
      <c r="L392" s="50"/>
      <c r="M392" s="41"/>
      <c r="N392" s="41"/>
      <c r="O392" s="41"/>
      <c r="P392" s="41"/>
      <c r="Q392" s="41"/>
      <c r="R392" s="41"/>
      <c r="S392" s="41"/>
      <c r="T392" s="41"/>
      <c r="U392" s="41"/>
      <c r="V392" s="41"/>
      <c r="W392" s="41"/>
      <c r="X392" s="41"/>
      <c r="Y392" s="41"/>
      <c r="Z392" s="41"/>
    </row>
    <row r="393" spans="1:26" ht="12.75" customHeight="1">
      <c r="A393" s="51"/>
      <c r="B393" s="41"/>
      <c r="C393" s="41"/>
      <c r="D393" s="41"/>
      <c r="E393" s="41"/>
      <c r="F393" s="41"/>
      <c r="G393" s="41"/>
      <c r="H393" s="41"/>
      <c r="I393" s="41"/>
      <c r="J393" s="41"/>
      <c r="K393" s="41"/>
      <c r="L393" s="50"/>
      <c r="M393" s="41"/>
      <c r="N393" s="41"/>
      <c r="O393" s="41"/>
      <c r="P393" s="41"/>
      <c r="Q393" s="41"/>
      <c r="R393" s="41"/>
      <c r="S393" s="41"/>
      <c r="T393" s="41"/>
      <c r="U393" s="41"/>
      <c r="V393" s="41"/>
      <c r="W393" s="41"/>
      <c r="X393" s="41"/>
      <c r="Y393" s="41"/>
      <c r="Z393" s="41"/>
    </row>
    <row r="394" spans="1:26" ht="12.75" customHeight="1">
      <c r="A394" s="51"/>
      <c r="B394" s="41"/>
      <c r="C394" s="41"/>
      <c r="D394" s="41"/>
      <c r="E394" s="41"/>
      <c r="F394" s="41"/>
      <c r="G394" s="41"/>
      <c r="H394" s="41"/>
      <c r="I394" s="41"/>
      <c r="J394" s="41"/>
      <c r="K394" s="41"/>
      <c r="L394" s="50"/>
      <c r="M394" s="41"/>
      <c r="N394" s="41"/>
      <c r="O394" s="41"/>
      <c r="P394" s="41"/>
      <c r="Q394" s="41"/>
      <c r="R394" s="41"/>
      <c r="S394" s="41"/>
      <c r="T394" s="41"/>
      <c r="U394" s="41"/>
      <c r="V394" s="41"/>
      <c r="W394" s="41"/>
      <c r="X394" s="41"/>
      <c r="Y394" s="41"/>
      <c r="Z394" s="41"/>
    </row>
    <row r="395" spans="1:26" ht="12.75" customHeight="1">
      <c r="A395" s="51"/>
      <c r="B395" s="41"/>
      <c r="C395" s="41"/>
      <c r="D395" s="41"/>
      <c r="E395" s="41"/>
      <c r="F395" s="41"/>
      <c r="G395" s="41"/>
      <c r="H395" s="41"/>
      <c r="I395" s="41"/>
      <c r="J395" s="41"/>
      <c r="K395" s="41"/>
      <c r="L395" s="50"/>
      <c r="M395" s="41"/>
      <c r="N395" s="41"/>
      <c r="O395" s="41"/>
      <c r="P395" s="41"/>
      <c r="Q395" s="41"/>
      <c r="R395" s="41"/>
      <c r="S395" s="41"/>
      <c r="T395" s="41"/>
      <c r="U395" s="41"/>
      <c r="V395" s="41"/>
      <c r="W395" s="41"/>
      <c r="X395" s="41"/>
      <c r="Y395" s="41"/>
      <c r="Z395" s="41"/>
    </row>
    <row r="396" spans="1:26" ht="12.75" customHeight="1">
      <c r="A396" s="51"/>
      <c r="B396" s="41"/>
      <c r="C396" s="41"/>
      <c r="D396" s="41"/>
      <c r="E396" s="41"/>
      <c r="F396" s="41"/>
      <c r="G396" s="41"/>
      <c r="H396" s="41"/>
      <c r="I396" s="41"/>
      <c r="J396" s="41"/>
      <c r="K396" s="41"/>
      <c r="L396" s="50"/>
      <c r="M396" s="41"/>
      <c r="N396" s="41"/>
      <c r="O396" s="41"/>
      <c r="P396" s="41"/>
      <c r="Q396" s="41"/>
      <c r="R396" s="41"/>
      <c r="S396" s="41"/>
      <c r="T396" s="41"/>
      <c r="U396" s="41"/>
      <c r="V396" s="41"/>
      <c r="W396" s="41"/>
      <c r="X396" s="41"/>
      <c r="Y396" s="41"/>
      <c r="Z396" s="41"/>
    </row>
    <row r="397" spans="1:26" ht="12.75" customHeight="1">
      <c r="A397" s="51"/>
      <c r="B397" s="41"/>
      <c r="C397" s="41"/>
      <c r="D397" s="41"/>
      <c r="E397" s="41"/>
      <c r="F397" s="41"/>
      <c r="G397" s="41"/>
      <c r="H397" s="41"/>
      <c r="I397" s="41"/>
      <c r="J397" s="41"/>
      <c r="K397" s="41"/>
      <c r="L397" s="50"/>
      <c r="M397" s="41"/>
      <c r="N397" s="41"/>
      <c r="O397" s="41"/>
      <c r="P397" s="41"/>
      <c r="Q397" s="41"/>
      <c r="R397" s="41"/>
      <c r="S397" s="41"/>
      <c r="T397" s="41"/>
      <c r="U397" s="41"/>
      <c r="V397" s="41"/>
      <c r="W397" s="41"/>
      <c r="X397" s="41"/>
      <c r="Y397" s="41"/>
      <c r="Z397" s="41"/>
    </row>
    <row r="398" spans="1:26" ht="12.75" customHeight="1">
      <c r="A398" s="51"/>
      <c r="B398" s="41"/>
      <c r="C398" s="41"/>
      <c r="D398" s="41"/>
      <c r="E398" s="41"/>
      <c r="F398" s="41"/>
      <c r="G398" s="41"/>
      <c r="H398" s="41"/>
      <c r="I398" s="41"/>
      <c r="J398" s="41"/>
      <c r="K398" s="41"/>
      <c r="L398" s="50"/>
      <c r="M398" s="41"/>
      <c r="N398" s="41"/>
      <c r="O398" s="41"/>
      <c r="P398" s="41"/>
      <c r="Q398" s="41"/>
      <c r="R398" s="41"/>
      <c r="S398" s="41"/>
      <c r="T398" s="41"/>
      <c r="U398" s="41"/>
      <c r="V398" s="41"/>
      <c r="W398" s="41"/>
      <c r="X398" s="41"/>
      <c r="Y398" s="41"/>
      <c r="Z398" s="41"/>
    </row>
    <row r="399" spans="1:26" ht="12.75" customHeight="1">
      <c r="A399" s="51"/>
      <c r="B399" s="41"/>
      <c r="C399" s="41"/>
      <c r="D399" s="41"/>
      <c r="E399" s="41"/>
      <c r="F399" s="41"/>
      <c r="G399" s="41"/>
      <c r="H399" s="41"/>
      <c r="I399" s="41"/>
      <c r="J399" s="41"/>
      <c r="K399" s="41"/>
      <c r="L399" s="50"/>
      <c r="M399" s="41"/>
      <c r="N399" s="41"/>
      <c r="O399" s="41"/>
      <c r="P399" s="41"/>
      <c r="Q399" s="41"/>
      <c r="R399" s="41"/>
      <c r="S399" s="41"/>
      <c r="T399" s="41"/>
      <c r="U399" s="41"/>
      <c r="V399" s="41"/>
      <c r="W399" s="41"/>
      <c r="X399" s="41"/>
      <c r="Y399" s="41"/>
      <c r="Z399" s="41"/>
    </row>
    <row r="400" spans="1:26" ht="12.75" customHeight="1">
      <c r="A400" s="51"/>
      <c r="B400" s="41"/>
      <c r="C400" s="41"/>
      <c r="D400" s="41"/>
      <c r="E400" s="41"/>
      <c r="F400" s="41"/>
      <c r="G400" s="41"/>
      <c r="H400" s="41"/>
      <c r="I400" s="41"/>
      <c r="J400" s="41"/>
      <c r="K400" s="41"/>
      <c r="L400" s="50"/>
      <c r="M400" s="41"/>
      <c r="N400" s="41"/>
      <c r="O400" s="41"/>
      <c r="P400" s="41"/>
      <c r="Q400" s="41"/>
      <c r="R400" s="41"/>
      <c r="S400" s="41"/>
      <c r="T400" s="41"/>
      <c r="U400" s="41"/>
      <c r="V400" s="41"/>
      <c r="W400" s="41"/>
      <c r="X400" s="41"/>
      <c r="Y400" s="41"/>
      <c r="Z400" s="41"/>
    </row>
    <row r="401" spans="1:26" ht="12.75" customHeight="1">
      <c r="A401" s="51"/>
      <c r="B401" s="41"/>
      <c r="C401" s="41"/>
      <c r="D401" s="41"/>
      <c r="E401" s="41"/>
      <c r="F401" s="41"/>
      <c r="G401" s="41"/>
      <c r="H401" s="41"/>
      <c r="I401" s="41"/>
      <c r="J401" s="41"/>
      <c r="K401" s="41"/>
      <c r="L401" s="50"/>
      <c r="M401" s="41"/>
      <c r="N401" s="41"/>
      <c r="O401" s="41"/>
      <c r="P401" s="41"/>
      <c r="Q401" s="41"/>
      <c r="R401" s="41"/>
      <c r="S401" s="41"/>
      <c r="T401" s="41"/>
      <c r="U401" s="41"/>
      <c r="V401" s="41"/>
      <c r="W401" s="41"/>
      <c r="X401" s="41"/>
      <c r="Y401" s="41"/>
      <c r="Z401" s="41"/>
    </row>
    <row r="402" spans="1:26" ht="12.75" customHeight="1">
      <c r="A402" s="51"/>
      <c r="B402" s="41"/>
      <c r="C402" s="41"/>
      <c r="D402" s="41"/>
      <c r="E402" s="41"/>
      <c r="F402" s="41"/>
      <c r="G402" s="41"/>
      <c r="H402" s="41"/>
      <c r="I402" s="41"/>
      <c r="J402" s="41"/>
      <c r="K402" s="41"/>
      <c r="L402" s="50"/>
      <c r="M402" s="41"/>
      <c r="N402" s="41"/>
      <c r="O402" s="41"/>
      <c r="P402" s="41"/>
      <c r="Q402" s="41"/>
      <c r="R402" s="41"/>
      <c r="S402" s="41"/>
      <c r="T402" s="41"/>
      <c r="U402" s="41"/>
      <c r="V402" s="41"/>
      <c r="W402" s="41"/>
      <c r="X402" s="41"/>
      <c r="Y402" s="41"/>
      <c r="Z402" s="41"/>
    </row>
    <row r="403" spans="1:26" ht="12.75" customHeight="1">
      <c r="A403" s="51"/>
      <c r="B403" s="41"/>
      <c r="C403" s="41"/>
      <c r="D403" s="41"/>
      <c r="E403" s="41"/>
      <c r="F403" s="41"/>
      <c r="G403" s="41"/>
      <c r="H403" s="41"/>
      <c r="I403" s="41"/>
      <c r="J403" s="41"/>
      <c r="K403" s="41"/>
      <c r="L403" s="50"/>
      <c r="M403" s="41"/>
      <c r="N403" s="41"/>
      <c r="O403" s="41"/>
      <c r="P403" s="41"/>
      <c r="Q403" s="41"/>
      <c r="R403" s="41"/>
      <c r="S403" s="41"/>
      <c r="T403" s="41"/>
      <c r="U403" s="41"/>
      <c r="V403" s="41"/>
      <c r="W403" s="41"/>
      <c r="X403" s="41"/>
      <c r="Y403" s="41"/>
      <c r="Z403" s="41"/>
    </row>
    <row r="404" spans="1:26" ht="12.75" customHeight="1">
      <c r="A404" s="51"/>
      <c r="B404" s="41"/>
      <c r="C404" s="41"/>
      <c r="D404" s="41"/>
      <c r="E404" s="41"/>
      <c r="F404" s="41"/>
      <c r="G404" s="41"/>
      <c r="H404" s="41"/>
      <c r="I404" s="41"/>
      <c r="J404" s="41"/>
      <c r="K404" s="41"/>
      <c r="L404" s="50"/>
      <c r="M404" s="41"/>
      <c r="N404" s="41"/>
      <c r="O404" s="41"/>
      <c r="P404" s="41"/>
      <c r="Q404" s="41"/>
      <c r="R404" s="41"/>
      <c r="S404" s="41"/>
      <c r="T404" s="41"/>
      <c r="U404" s="41"/>
      <c r="V404" s="41"/>
      <c r="W404" s="41"/>
      <c r="X404" s="41"/>
      <c r="Y404" s="41"/>
      <c r="Z404" s="41"/>
    </row>
    <row r="405" spans="1:26" ht="12.75" customHeight="1">
      <c r="A405" s="51"/>
      <c r="B405" s="41"/>
      <c r="C405" s="41"/>
      <c r="D405" s="41"/>
      <c r="E405" s="41"/>
      <c r="F405" s="41"/>
      <c r="G405" s="41"/>
      <c r="H405" s="41"/>
      <c r="I405" s="41"/>
      <c r="J405" s="41"/>
      <c r="K405" s="41"/>
      <c r="L405" s="50"/>
      <c r="M405" s="41"/>
      <c r="N405" s="41"/>
      <c r="O405" s="41"/>
      <c r="P405" s="41"/>
      <c r="Q405" s="41"/>
      <c r="R405" s="41"/>
      <c r="S405" s="41"/>
      <c r="T405" s="41"/>
      <c r="U405" s="41"/>
      <c r="V405" s="41"/>
      <c r="W405" s="41"/>
      <c r="X405" s="41"/>
      <c r="Y405" s="41"/>
      <c r="Z405" s="41"/>
    </row>
    <row r="406" spans="1:26" ht="12.75" customHeight="1">
      <c r="A406" s="51"/>
      <c r="B406" s="41"/>
      <c r="C406" s="41"/>
      <c r="D406" s="41"/>
      <c r="E406" s="41"/>
      <c r="F406" s="41"/>
      <c r="G406" s="41"/>
      <c r="H406" s="41"/>
      <c r="I406" s="41"/>
      <c r="J406" s="41"/>
      <c r="K406" s="41"/>
      <c r="L406" s="50"/>
      <c r="M406" s="41"/>
      <c r="N406" s="41"/>
      <c r="O406" s="41"/>
      <c r="P406" s="41"/>
      <c r="Q406" s="41"/>
      <c r="R406" s="41"/>
      <c r="S406" s="41"/>
      <c r="T406" s="41"/>
      <c r="U406" s="41"/>
      <c r="V406" s="41"/>
      <c r="W406" s="41"/>
      <c r="X406" s="41"/>
      <c r="Y406" s="41"/>
      <c r="Z406" s="41"/>
    </row>
    <row r="407" spans="1:26" ht="12.75" customHeight="1">
      <c r="A407" s="51"/>
      <c r="B407" s="41"/>
      <c r="C407" s="41"/>
      <c r="D407" s="41"/>
      <c r="E407" s="41"/>
      <c r="F407" s="41"/>
      <c r="G407" s="41"/>
      <c r="H407" s="41"/>
      <c r="I407" s="41"/>
      <c r="J407" s="41"/>
      <c r="K407" s="41"/>
      <c r="L407" s="50"/>
      <c r="M407" s="41"/>
      <c r="N407" s="41"/>
      <c r="O407" s="41"/>
      <c r="P407" s="41"/>
      <c r="Q407" s="41"/>
      <c r="R407" s="41"/>
      <c r="S407" s="41"/>
      <c r="T407" s="41"/>
      <c r="U407" s="41"/>
      <c r="V407" s="41"/>
      <c r="W407" s="41"/>
      <c r="X407" s="41"/>
      <c r="Y407" s="41"/>
      <c r="Z407" s="41"/>
    </row>
    <row r="408" spans="1:26" ht="12.75" customHeight="1">
      <c r="A408" s="51"/>
      <c r="B408" s="41"/>
      <c r="C408" s="41"/>
      <c r="D408" s="41"/>
      <c r="E408" s="41"/>
      <c r="F408" s="41"/>
      <c r="G408" s="41"/>
      <c r="H408" s="41"/>
      <c r="I408" s="41"/>
      <c r="J408" s="41"/>
      <c r="K408" s="41"/>
      <c r="L408" s="50"/>
      <c r="M408" s="41"/>
      <c r="N408" s="41"/>
      <c r="O408" s="41"/>
      <c r="P408" s="41"/>
      <c r="Q408" s="41"/>
      <c r="R408" s="41"/>
      <c r="S408" s="41"/>
      <c r="T408" s="41"/>
      <c r="U408" s="41"/>
      <c r="V408" s="41"/>
      <c r="W408" s="41"/>
      <c r="X408" s="41"/>
      <c r="Y408" s="41"/>
      <c r="Z408" s="41"/>
    </row>
    <row r="409" spans="1:26" ht="12.75" customHeight="1">
      <c r="A409" s="51"/>
      <c r="B409" s="41"/>
      <c r="C409" s="41"/>
      <c r="D409" s="41"/>
      <c r="E409" s="41"/>
      <c r="F409" s="41"/>
      <c r="G409" s="41"/>
      <c r="H409" s="41"/>
      <c r="I409" s="41"/>
      <c r="J409" s="41"/>
      <c r="K409" s="41"/>
      <c r="L409" s="50"/>
      <c r="M409" s="41"/>
      <c r="N409" s="41"/>
      <c r="O409" s="41"/>
      <c r="P409" s="41"/>
      <c r="Q409" s="41"/>
      <c r="R409" s="41"/>
      <c r="S409" s="41"/>
      <c r="T409" s="41"/>
      <c r="U409" s="41"/>
      <c r="V409" s="41"/>
      <c r="W409" s="41"/>
      <c r="X409" s="41"/>
      <c r="Y409" s="41"/>
      <c r="Z409" s="41"/>
    </row>
    <row r="410" spans="1:26" ht="12.75" customHeight="1">
      <c r="A410" s="51"/>
      <c r="B410" s="41"/>
      <c r="C410" s="41"/>
      <c r="D410" s="41"/>
      <c r="E410" s="41"/>
      <c r="F410" s="41"/>
      <c r="G410" s="41"/>
      <c r="H410" s="41"/>
      <c r="I410" s="41"/>
      <c r="J410" s="41"/>
      <c r="K410" s="41"/>
      <c r="L410" s="50"/>
      <c r="M410" s="41"/>
      <c r="N410" s="41"/>
      <c r="O410" s="41"/>
      <c r="P410" s="41"/>
      <c r="Q410" s="41"/>
      <c r="R410" s="41"/>
      <c r="S410" s="41"/>
      <c r="T410" s="41"/>
      <c r="U410" s="41"/>
      <c r="V410" s="41"/>
      <c r="W410" s="41"/>
      <c r="X410" s="41"/>
      <c r="Y410" s="41"/>
      <c r="Z410" s="41"/>
    </row>
    <row r="411" spans="1:26" ht="12.75" customHeight="1">
      <c r="A411" s="51"/>
      <c r="B411" s="41"/>
      <c r="C411" s="41"/>
      <c r="D411" s="41"/>
      <c r="E411" s="41"/>
      <c r="F411" s="41"/>
      <c r="G411" s="41"/>
      <c r="H411" s="41"/>
      <c r="I411" s="41"/>
      <c r="J411" s="41"/>
      <c r="K411" s="41"/>
      <c r="L411" s="50"/>
      <c r="M411" s="41"/>
      <c r="N411" s="41"/>
      <c r="O411" s="41"/>
      <c r="P411" s="41"/>
      <c r="Q411" s="41"/>
      <c r="R411" s="41"/>
      <c r="S411" s="41"/>
      <c r="T411" s="41"/>
      <c r="U411" s="41"/>
      <c r="V411" s="41"/>
      <c r="W411" s="41"/>
      <c r="X411" s="41"/>
      <c r="Y411" s="41"/>
      <c r="Z411" s="41"/>
    </row>
    <row r="412" spans="1:26" ht="12.75" customHeight="1">
      <c r="A412" s="51"/>
      <c r="B412" s="41"/>
      <c r="C412" s="41"/>
      <c r="D412" s="41"/>
      <c r="E412" s="41"/>
      <c r="F412" s="41"/>
      <c r="G412" s="41"/>
      <c r="H412" s="41"/>
      <c r="I412" s="41"/>
      <c r="J412" s="41"/>
      <c r="K412" s="41"/>
      <c r="L412" s="50"/>
      <c r="M412" s="41"/>
      <c r="N412" s="41"/>
      <c r="O412" s="41"/>
      <c r="P412" s="41"/>
      <c r="Q412" s="41"/>
      <c r="R412" s="41"/>
      <c r="S412" s="41"/>
      <c r="T412" s="41"/>
      <c r="U412" s="41"/>
      <c r="V412" s="41"/>
      <c r="W412" s="41"/>
      <c r="X412" s="41"/>
      <c r="Y412" s="41"/>
      <c r="Z412" s="41"/>
    </row>
    <row r="413" spans="1:26" ht="12.75" customHeight="1">
      <c r="A413" s="51"/>
      <c r="B413" s="41"/>
      <c r="C413" s="41"/>
      <c r="D413" s="41"/>
      <c r="E413" s="41"/>
      <c r="F413" s="41"/>
      <c r="G413" s="41"/>
      <c r="H413" s="41"/>
      <c r="I413" s="41"/>
      <c r="J413" s="41"/>
      <c r="K413" s="41"/>
      <c r="L413" s="50"/>
      <c r="M413" s="41"/>
      <c r="N413" s="41"/>
      <c r="O413" s="41"/>
      <c r="P413" s="41"/>
      <c r="Q413" s="41"/>
      <c r="R413" s="41"/>
      <c r="S413" s="41"/>
      <c r="T413" s="41"/>
      <c r="U413" s="41"/>
      <c r="V413" s="41"/>
      <c r="W413" s="41"/>
      <c r="X413" s="41"/>
      <c r="Y413" s="41"/>
      <c r="Z413" s="41"/>
    </row>
    <row r="414" spans="1:26" ht="12.75" customHeight="1">
      <c r="A414" s="51"/>
      <c r="B414" s="41"/>
      <c r="C414" s="41"/>
      <c r="D414" s="41"/>
      <c r="E414" s="41"/>
      <c r="F414" s="41"/>
      <c r="G414" s="41"/>
      <c r="H414" s="41"/>
      <c r="I414" s="41"/>
      <c r="J414" s="41"/>
      <c r="K414" s="41"/>
      <c r="L414" s="50"/>
      <c r="M414" s="41"/>
      <c r="N414" s="41"/>
      <c r="O414" s="41"/>
      <c r="P414" s="41"/>
      <c r="Q414" s="41"/>
      <c r="R414" s="41"/>
      <c r="S414" s="41"/>
      <c r="T414" s="41"/>
      <c r="U414" s="41"/>
      <c r="V414" s="41"/>
      <c r="W414" s="41"/>
      <c r="X414" s="41"/>
      <c r="Y414" s="41"/>
      <c r="Z414" s="41"/>
    </row>
    <row r="415" spans="1:26" ht="12.75" customHeight="1">
      <c r="A415" s="51"/>
      <c r="B415" s="41"/>
      <c r="C415" s="41"/>
      <c r="D415" s="41"/>
      <c r="E415" s="41"/>
      <c r="F415" s="41"/>
      <c r="G415" s="41"/>
      <c r="H415" s="41"/>
      <c r="I415" s="41"/>
      <c r="J415" s="41"/>
      <c r="K415" s="41"/>
      <c r="L415" s="50"/>
      <c r="M415" s="41"/>
      <c r="N415" s="41"/>
      <c r="O415" s="41"/>
      <c r="P415" s="41"/>
      <c r="Q415" s="41"/>
      <c r="R415" s="41"/>
      <c r="S415" s="41"/>
      <c r="T415" s="41"/>
      <c r="U415" s="41"/>
      <c r="V415" s="41"/>
      <c r="W415" s="41"/>
      <c r="X415" s="41"/>
      <c r="Y415" s="41"/>
      <c r="Z415" s="41"/>
    </row>
    <row r="416" spans="1:26" ht="12.75" customHeight="1">
      <c r="A416" s="51"/>
      <c r="B416" s="41"/>
      <c r="C416" s="41"/>
      <c r="D416" s="41"/>
      <c r="E416" s="41"/>
      <c r="F416" s="41"/>
      <c r="G416" s="41"/>
      <c r="H416" s="41"/>
      <c r="I416" s="41"/>
      <c r="J416" s="41"/>
      <c r="K416" s="41"/>
      <c r="L416" s="50"/>
      <c r="M416" s="41"/>
      <c r="N416" s="41"/>
      <c r="O416" s="41"/>
      <c r="P416" s="41"/>
      <c r="Q416" s="41"/>
      <c r="R416" s="41"/>
      <c r="S416" s="41"/>
      <c r="T416" s="41"/>
      <c r="U416" s="41"/>
      <c r="V416" s="41"/>
      <c r="W416" s="41"/>
      <c r="X416" s="41"/>
      <c r="Y416" s="41"/>
      <c r="Z416" s="41"/>
    </row>
    <row r="417" spans="1:26" ht="12.75" customHeight="1">
      <c r="A417" s="51"/>
      <c r="B417" s="41"/>
      <c r="C417" s="41"/>
      <c r="D417" s="41"/>
      <c r="E417" s="41"/>
      <c r="F417" s="41"/>
      <c r="G417" s="41"/>
      <c r="H417" s="41"/>
      <c r="I417" s="41"/>
      <c r="J417" s="41"/>
      <c r="K417" s="41"/>
      <c r="L417" s="50"/>
      <c r="M417" s="41"/>
      <c r="N417" s="41"/>
      <c r="O417" s="41"/>
      <c r="P417" s="41"/>
      <c r="Q417" s="41"/>
      <c r="R417" s="41"/>
      <c r="S417" s="41"/>
      <c r="T417" s="41"/>
      <c r="U417" s="41"/>
      <c r="V417" s="41"/>
      <c r="W417" s="41"/>
      <c r="X417" s="41"/>
      <c r="Y417" s="41"/>
      <c r="Z417" s="41"/>
    </row>
    <row r="418" spans="1:26" ht="12.75" customHeight="1">
      <c r="A418" s="51"/>
      <c r="B418" s="41"/>
      <c r="C418" s="41"/>
      <c r="D418" s="41"/>
      <c r="E418" s="41"/>
      <c r="F418" s="41"/>
      <c r="G418" s="41"/>
      <c r="H418" s="41"/>
      <c r="I418" s="41"/>
      <c r="J418" s="41"/>
      <c r="K418" s="41"/>
      <c r="L418" s="50"/>
      <c r="M418" s="41"/>
      <c r="N418" s="41"/>
      <c r="O418" s="41"/>
      <c r="P418" s="41"/>
      <c r="Q418" s="41"/>
      <c r="R418" s="41"/>
      <c r="S418" s="41"/>
      <c r="T418" s="41"/>
      <c r="U418" s="41"/>
      <c r="V418" s="41"/>
      <c r="W418" s="41"/>
      <c r="X418" s="41"/>
      <c r="Y418" s="41"/>
      <c r="Z418" s="41"/>
    </row>
    <row r="419" spans="1:26" ht="12.75" customHeight="1">
      <c r="A419" s="51"/>
      <c r="B419" s="41"/>
      <c r="C419" s="41"/>
      <c r="D419" s="41"/>
      <c r="E419" s="41"/>
      <c r="F419" s="41"/>
      <c r="G419" s="41"/>
      <c r="H419" s="41"/>
      <c r="I419" s="41"/>
      <c r="J419" s="41"/>
      <c r="K419" s="41"/>
      <c r="L419" s="50"/>
      <c r="M419" s="41"/>
      <c r="N419" s="41"/>
      <c r="O419" s="41"/>
      <c r="P419" s="41"/>
      <c r="Q419" s="41"/>
      <c r="R419" s="41"/>
      <c r="S419" s="41"/>
      <c r="T419" s="41"/>
      <c r="U419" s="41"/>
      <c r="V419" s="41"/>
      <c r="W419" s="41"/>
      <c r="X419" s="41"/>
      <c r="Y419" s="41"/>
      <c r="Z419" s="41"/>
    </row>
    <row r="420" spans="1:26" ht="12.75" customHeight="1">
      <c r="A420" s="51"/>
      <c r="B420" s="41"/>
      <c r="C420" s="41"/>
      <c r="D420" s="41"/>
      <c r="E420" s="41"/>
      <c r="F420" s="41"/>
      <c r="G420" s="41"/>
      <c r="H420" s="41"/>
      <c r="I420" s="41"/>
      <c r="J420" s="41"/>
      <c r="K420" s="41"/>
      <c r="L420" s="50"/>
      <c r="M420" s="41"/>
      <c r="N420" s="41"/>
      <c r="O420" s="41"/>
      <c r="P420" s="41"/>
      <c r="Q420" s="41"/>
      <c r="R420" s="41"/>
      <c r="S420" s="41"/>
      <c r="T420" s="41"/>
      <c r="U420" s="41"/>
      <c r="V420" s="41"/>
      <c r="W420" s="41"/>
      <c r="X420" s="41"/>
      <c r="Y420" s="41"/>
      <c r="Z420" s="41"/>
    </row>
    <row r="421" spans="1:26" ht="12.75" customHeight="1">
      <c r="A421" s="51"/>
      <c r="B421" s="41"/>
      <c r="C421" s="41"/>
      <c r="D421" s="41"/>
      <c r="E421" s="41"/>
      <c r="F421" s="41"/>
      <c r="G421" s="41"/>
      <c r="H421" s="41"/>
      <c r="I421" s="41"/>
      <c r="J421" s="41"/>
      <c r="K421" s="41"/>
      <c r="L421" s="50"/>
      <c r="M421" s="41"/>
      <c r="N421" s="41"/>
      <c r="O421" s="41"/>
      <c r="P421" s="41"/>
      <c r="Q421" s="41"/>
      <c r="R421" s="41"/>
      <c r="S421" s="41"/>
      <c r="T421" s="41"/>
      <c r="U421" s="41"/>
      <c r="V421" s="41"/>
      <c r="W421" s="41"/>
      <c r="X421" s="41"/>
      <c r="Y421" s="41"/>
      <c r="Z421" s="41"/>
    </row>
    <row r="422" spans="1:26" ht="12.75" customHeight="1">
      <c r="A422" s="51"/>
      <c r="B422" s="41"/>
      <c r="C422" s="41"/>
      <c r="D422" s="41"/>
      <c r="E422" s="41"/>
      <c r="F422" s="41"/>
      <c r="G422" s="41"/>
      <c r="H422" s="41"/>
      <c r="I422" s="41"/>
      <c r="J422" s="41"/>
      <c r="K422" s="41"/>
      <c r="L422" s="50"/>
      <c r="M422" s="41"/>
      <c r="N422" s="41"/>
      <c r="O422" s="41"/>
      <c r="P422" s="41"/>
      <c r="Q422" s="41"/>
      <c r="R422" s="41"/>
      <c r="S422" s="41"/>
      <c r="T422" s="41"/>
      <c r="U422" s="41"/>
      <c r="V422" s="41"/>
      <c r="W422" s="41"/>
      <c r="X422" s="41"/>
      <c r="Y422" s="41"/>
      <c r="Z422" s="41"/>
    </row>
    <row r="423" spans="1:26" ht="12.75" customHeight="1">
      <c r="A423" s="51"/>
      <c r="B423" s="41"/>
      <c r="C423" s="41"/>
      <c r="D423" s="41"/>
      <c r="E423" s="41"/>
      <c r="F423" s="41"/>
      <c r="G423" s="41"/>
      <c r="H423" s="41"/>
      <c r="I423" s="41"/>
      <c r="J423" s="41"/>
      <c r="K423" s="41"/>
      <c r="L423" s="50"/>
      <c r="M423" s="41"/>
      <c r="N423" s="41"/>
      <c r="O423" s="41"/>
      <c r="P423" s="41"/>
      <c r="Q423" s="41"/>
      <c r="R423" s="41"/>
      <c r="S423" s="41"/>
      <c r="T423" s="41"/>
      <c r="U423" s="41"/>
      <c r="V423" s="41"/>
      <c r="W423" s="41"/>
      <c r="X423" s="41"/>
      <c r="Y423" s="41"/>
      <c r="Z423" s="41"/>
    </row>
    <row r="424" spans="1:26" ht="12.75" customHeight="1">
      <c r="A424" s="51"/>
      <c r="B424" s="41"/>
      <c r="C424" s="41"/>
      <c r="D424" s="41"/>
      <c r="E424" s="41"/>
      <c r="F424" s="41"/>
      <c r="G424" s="41"/>
      <c r="H424" s="41"/>
      <c r="I424" s="41"/>
      <c r="J424" s="41"/>
      <c r="K424" s="41"/>
      <c r="L424" s="50"/>
      <c r="M424" s="41"/>
      <c r="N424" s="41"/>
      <c r="O424" s="41"/>
      <c r="P424" s="41"/>
      <c r="Q424" s="41"/>
      <c r="R424" s="41"/>
      <c r="S424" s="41"/>
      <c r="T424" s="41"/>
      <c r="U424" s="41"/>
      <c r="V424" s="41"/>
      <c r="W424" s="41"/>
      <c r="X424" s="41"/>
      <c r="Y424" s="41"/>
      <c r="Z424" s="41"/>
    </row>
    <row r="425" spans="1:26" ht="12.75" customHeight="1">
      <c r="A425" s="51"/>
      <c r="B425" s="41"/>
      <c r="C425" s="41"/>
      <c r="D425" s="41"/>
      <c r="E425" s="41"/>
      <c r="F425" s="41"/>
      <c r="G425" s="41"/>
      <c r="H425" s="41"/>
      <c r="I425" s="41"/>
      <c r="J425" s="41"/>
      <c r="K425" s="41"/>
      <c r="L425" s="50"/>
      <c r="M425" s="41"/>
      <c r="N425" s="41"/>
      <c r="O425" s="41"/>
      <c r="P425" s="41"/>
      <c r="Q425" s="41"/>
      <c r="R425" s="41"/>
      <c r="S425" s="41"/>
      <c r="T425" s="41"/>
      <c r="U425" s="41"/>
      <c r="V425" s="41"/>
      <c r="W425" s="41"/>
      <c r="X425" s="41"/>
      <c r="Y425" s="41"/>
      <c r="Z425" s="41"/>
    </row>
    <row r="426" spans="1:26" ht="12.75" customHeight="1">
      <c r="A426" s="51"/>
      <c r="B426" s="41"/>
      <c r="C426" s="41"/>
      <c r="D426" s="41"/>
      <c r="E426" s="41"/>
      <c r="F426" s="41"/>
      <c r="G426" s="41"/>
      <c r="H426" s="41"/>
      <c r="I426" s="41"/>
      <c r="J426" s="41"/>
      <c r="K426" s="41"/>
      <c r="L426" s="50"/>
      <c r="M426" s="41"/>
      <c r="N426" s="41"/>
      <c r="O426" s="41"/>
      <c r="P426" s="41"/>
      <c r="Q426" s="41"/>
      <c r="R426" s="41"/>
      <c r="S426" s="41"/>
      <c r="T426" s="41"/>
      <c r="U426" s="41"/>
      <c r="V426" s="41"/>
      <c r="W426" s="41"/>
      <c r="X426" s="41"/>
      <c r="Y426" s="41"/>
      <c r="Z426" s="41"/>
    </row>
    <row r="427" spans="1:26" ht="12.75" customHeight="1">
      <c r="A427" s="51"/>
      <c r="B427" s="41"/>
      <c r="C427" s="41"/>
      <c r="D427" s="41"/>
      <c r="E427" s="41"/>
      <c r="F427" s="41"/>
      <c r="G427" s="41"/>
      <c r="H427" s="41"/>
      <c r="I427" s="41"/>
      <c r="J427" s="41"/>
      <c r="K427" s="41"/>
      <c r="L427" s="50"/>
      <c r="M427" s="41"/>
      <c r="N427" s="41"/>
      <c r="O427" s="41"/>
      <c r="P427" s="41"/>
      <c r="Q427" s="41"/>
      <c r="R427" s="41"/>
      <c r="S427" s="41"/>
      <c r="T427" s="41"/>
      <c r="U427" s="41"/>
      <c r="V427" s="41"/>
      <c r="W427" s="41"/>
      <c r="X427" s="41"/>
      <c r="Y427" s="41"/>
      <c r="Z427" s="41"/>
    </row>
    <row r="428" spans="1:26" ht="12.75" customHeight="1">
      <c r="A428" s="51"/>
      <c r="B428" s="41"/>
      <c r="C428" s="41"/>
      <c r="D428" s="41"/>
      <c r="E428" s="41"/>
      <c r="F428" s="41"/>
      <c r="G428" s="41"/>
      <c r="H428" s="41"/>
      <c r="I428" s="41"/>
      <c r="J428" s="41"/>
      <c r="K428" s="41"/>
      <c r="L428" s="50"/>
      <c r="M428" s="41"/>
      <c r="N428" s="41"/>
      <c r="O428" s="41"/>
      <c r="P428" s="41"/>
      <c r="Q428" s="41"/>
      <c r="R428" s="41"/>
      <c r="S428" s="41"/>
      <c r="T428" s="41"/>
      <c r="U428" s="41"/>
      <c r="V428" s="41"/>
      <c r="W428" s="41"/>
      <c r="X428" s="41"/>
      <c r="Y428" s="41"/>
      <c r="Z428" s="41"/>
    </row>
    <row r="429" spans="1:26" ht="12.75" customHeight="1">
      <c r="A429" s="51"/>
      <c r="B429" s="41"/>
      <c r="C429" s="41"/>
      <c r="D429" s="41"/>
      <c r="E429" s="41"/>
      <c r="F429" s="41"/>
      <c r="G429" s="41"/>
      <c r="H429" s="41"/>
      <c r="I429" s="41"/>
      <c r="J429" s="41"/>
      <c r="K429" s="41"/>
      <c r="L429" s="50"/>
      <c r="M429" s="41"/>
      <c r="N429" s="41"/>
      <c r="O429" s="41"/>
      <c r="P429" s="41"/>
      <c r="Q429" s="41"/>
      <c r="R429" s="41"/>
      <c r="S429" s="41"/>
      <c r="T429" s="41"/>
      <c r="U429" s="41"/>
      <c r="V429" s="41"/>
      <c r="W429" s="41"/>
      <c r="X429" s="41"/>
      <c r="Y429" s="41"/>
      <c r="Z429" s="41"/>
    </row>
    <row r="430" spans="1:26" ht="12.75" customHeight="1">
      <c r="A430" s="51"/>
      <c r="B430" s="41"/>
      <c r="C430" s="41"/>
      <c r="D430" s="41"/>
      <c r="E430" s="41"/>
      <c r="F430" s="41"/>
      <c r="G430" s="41"/>
      <c r="H430" s="41"/>
      <c r="I430" s="41"/>
      <c r="J430" s="41"/>
      <c r="K430" s="41"/>
      <c r="L430" s="50"/>
      <c r="M430" s="41"/>
      <c r="N430" s="41"/>
      <c r="O430" s="41"/>
      <c r="P430" s="41"/>
      <c r="Q430" s="41"/>
      <c r="R430" s="41"/>
      <c r="S430" s="41"/>
      <c r="T430" s="41"/>
      <c r="U430" s="41"/>
      <c r="V430" s="41"/>
      <c r="W430" s="41"/>
      <c r="X430" s="41"/>
      <c r="Y430" s="41"/>
      <c r="Z430" s="41"/>
    </row>
    <row r="431" spans="1:26" ht="12.75" customHeight="1">
      <c r="A431" s="51"/>
      <c r="B431" s="41"/>
      <c r="C431" s="41"/>
      <c r="D431" s="41"/>
      <c r="E431" s="41"/>
      <c r="F431" s="41"/>
      <c r="G431" s="41"/>
      <c r="H431" s="41"/>
      <c r="I431" s="41"/>
      <c r="J431" s="41"/>
      <c r="K431" s="41"/>
      <c r="L431" s="50"/>
      <c r="M431" s="41"/>
      <c r="N431" s="41"/>
      <c r="O431" s="41"/>
      <c r="P431" s="41"/>
      <c r="Q431" s="41"/>
      <c r="R431" s="41"/>
      <c r="S431" s="41"/>
      <c r="T431" s="41"/>
      <c r="U431" s="41"/>
      <c r="V431" s="41"/>
      <c r="W431" s="41"/>
      <c r="X431" s="41"/>
      <c r="Y431" s="41"/>
      <c r="Z431" s="41"/>
    </row>
    <row r="432" spans="1:26" ht="12.75" customHeight="1">
      <c r="A432" s="51"/>
      <c r="B432" s="41"/>
      <c r="C432" s="41"/>
      <c r="D432" s="41"/>
      <c r="E432" s="41"/>
      <c r="F432" s="41"/>
      <c r="G432" s="41"/>
      <c r="H432" s="41"/>
      <c r="I432" s="41"/>
      <c r="J432" s="41"/>
      <c r="K432" s="41"/>
      <c r="L432" s="50"/>
      <c r="M432" s="41"/>
      <c r="N432" s="41"/>
      <c r="O432" s="41"/>
      <c r="P432" s="41"/>
      <c r="Q432" s="41"/>
      <c r="R432" s="41"/>
      <c r="S432" s="41"/>
      <c r="T432" s="41"/>
      <c r="U432" s="41"/>
      <c r="V432" s="41"/>
      <c r="W432" s="41"/>
      <c r="X432" s="41"/>
      <c r="Y432" s="41"/>
      <c r="Z432" s="41"/>
    </row>
    <row r="433" spans="1:26" ht="12.75" customHeight="1">
      <c r="A433" s="51"/>
      <c r="B433" s="41"/>
      <c r="C433" s="41"/>
      <c r="D433" s="41"/>
      <c r="E433" s="41"/>
      <c r="F433" s="41"/>
      <c r="G433" s="41"/>
      <c r="H433" s="41"/>
      <c r="I433" s="41"/>
      <c r="J433" s="41"/>
      <c r="K433" s="41"/>
      <c r="L433" s="50"/>
      <c r="M433" s="41"/>
      <c r="N433" s="41"/>
      <c r="O433" s="41"/>
      <c r="P433" s="41"/>
      <c r="Q433" s="41"/>
      <c r="R433" s="41"/>
      <c r="S433" s="41"/>
      <c r="T433" s="41"/>
      <c r="U433" s="41"/>
      <c r="V433" s="41"/>
      <c r="W433" s="41"/>
      <c r="X433" s="41"/>
      <c r="Y433" s="41"/>
      <c r="Z433" s="41"/>
    </row>
    <row r="434" spans="1:26" ht="12.75" customHeight="1">
      <c r="A434" s="51"/>
      <c r="B434" s="41"/>
      <c r="C434" s="41"/>
      <c r="D434" s="41"/>
      <c r="E434" s="41"/>
      <c r="F434" s="41"/>
      <c r="G434" s="41"/>
      <c r="H434" s="41"/>
      <c r="I434" s="41"/>
      <c r="J434" s="41"/>
      <c r="K434" s="41"/>
      <c r="L434" s="50"/>
      <c r="M434" s="41"/>
      <c r="N434" s="41"/>
      <c r="O434" s="41"/>
      <c r="P434" s="41"/>
      <c r="Q434" s="41"/>
      <c r="R434" s="41"/>
      <c r="S434" s="41"/>
      <c r="T434" s="41"/>
      <c r="U434" s="41"/>
      <c r="V434" s="41"/>
      <c r="W434" s="41"/>
      <c r="X434" s="41"/>
      <c r="Y434" s="41"/>
      <c r="Z434" s="41"/>
    </row>
    <row r="435" spans="1:26" ht="12.75" customHeight="1">
      <c r="A435" s="51"/>
      <c r="B435" s="41"/>
      <c r="C435" s="41"/>
      <c r="D435" s="41"/>
      <c r="E435" s="41"/>
      <c r="F435" s="41"/>
      <c r="G435" s="41"/>
      <c r="H435" s="41"/>
      <c r="I435" s="41"/>
      <c r="J435" s="41"/>
      <c r="K435" s="41"/>
      <c r="L435" s="50"/>
      <c r="M435" s="41"/>
      <c r="N435" s="41"/>
      <c r="O435" s="41"/>
      <c r="P435" s="41"/>
      <c r="Q435" s="41"/>
      <c r="R435" s="41"/>
      <c r="S435" s="41"/>
      <c r="T435" s="41"/>
      <c r="U435" s="41"/>
      <c r="V435" s="41"/>
      <c r="W435" s="41"/>
      <c r="X435" s="41"/>
      <c r="Y435" s="41"/>
      <c r="Z435" s="41"/>
    </row>
    <row r="436" spans="1:26" ht="12.75" customHeight="1">
      <c r="A436" s="51"/>
      <c r="B436" s="41"/>
      <c r="C436" s="41"/>
      <c r="D436" s="41"/>
      <c r="E436" s="41"/>
      <c r="F436" s="41"/>
      <c r="G436" s="41"/>
      <c r="H436" s="41"/>
      <c r="I436" s="41"/>
      <c r="J436" s="41"/>
      <c r="K436" s="41"/>
      <c r="L436" s="50"/>
      <c r="M436" s="41"/>
      <c r="N436" s="41"/>
      <c r="O436" s="41"/>
      <c r="P436" s="41"/>
      <c r="Q436" s="41"/>
      <c r="R436" s="41"/>
      <c r="S436" s="41"/>
      <c r="T436" s="41"/>
      <c r="U436" s="41"/>
      <c r="V436" s="41"/>
      <c r="W436" s="41"/>
      <c r="X436" s="41"/>
      <c r="Y436" s="41"/>
      <c r="Z436" s="41"/>
    </row>
    <row r="437" spans="1:26" ht="12.75" customHeight="1">
      <c r="A437" s="51"/>
      <c r="B437" s="41"/>
      <c r="C437" s="41"/>
      <c r="D437" s="41"/>
      <c r="E437" s="41"/>
      <c r="F437" s="41"/>
      <c r="G437" s="41"/>
      <c r="H437" s="41"/>
      <c r="I437" s="41"/>
      <c r="J437" s="41"/>
      <c r="K437" s="41"/>
      <c r="L437" s="50"/>
      <c r="M437" s="41"/>
      <c r="N437" s="41"/>
      <c r="O437" s="41"/>
      <c r="P437" s="41"/>
      <c r="Q437" s="41"/>
      <c r="R437" s="41"/>
      <c r="S437" s="41"/>
      <c r="T437" s="41"/>
      <c r="U437" s="41"/>
      <c r="V437" s="41"/>
      <c r="W437" s="41"/>
      <c r="X437" s="41"/>
      <c r="Y437" s="41"/>
      <c r="Z437" s="41"/>
    </row>
    <row r="438" spans="1:26" ht="12.75" customHeight="1">
      <c r="A438" s="51"/>
      <c r="B438" s="41"/>
      <c r="C438" s="41"/>
      <c r="D438" s="41"/>
      <c r="E438" s="41"/>
      <c r="F438" s="41"/>
      <c r="G438" s="41"/>
      <c r="H438" s="41"/>
      <c r="I438" s="41"/>
      <c r="J438" s="41"/>
      <c r="K438" s="41"/>
      <c r="L438" s="50"/>
      <c r="M438" s="41"/>
      <c r="N438" s="41"/>
      <c r="O438" s="41"/>
      <c r="P438" s="41"/>
      <c r="Q438" s="41"/>
      <c r="R438" s="41"/>
      <c r="S438" s="41"/>
      <c r="T438" s="41"/>
      <c r="U438" s="41"/>
      <c r="V438" s="41"/>
      <c r="W438" s="41"/>
      <c r="X438" s="41"/>
      <c r="Y438" s="41"/>
      <c r="Z438" s="41"/>
    </row>
    <row r="439" spans="1:26" ht="12.75" customHeight="1">
      <c r="A439" s="51"/>
      <c r="B439" s="41"/>
      <c r="C439" s="41"/>
      <c r="D439" s="41"/>
      <c r="E439" s="41"/>
      <c r="F439" s="41"/>
      <c r="G439" s="41"/>
      <c r="H439" s="41"/>
      <c r="I439" s="41"/>
      <c r="J439" s="41"/>
      <c r="K439" s="41"/>
      <c r="L439" s="50"/>
      <c r="M439" s="41"/>
      <c r="N439" s="41"/>
      <c r="O439" s="41"/>
      <c r="P439" s="41"/>
      <c r="Q439" s="41"/>
      <c r="R439" s="41"/>
      <c r="S439" s="41"/>
      <c r="T439" s="41"/>
      <c r="U439" s="41"/>
      <c r="V439" s="41"/>
      <c r="W439" s="41"/>
      <c r="X439" s="41"/>
      <c r="Y439" s="41"/>
      <c r="Z439" s="41"/>
    </row>
    <row r="440" spans="1:26" ht="12.75" customHeight="1">
      <c r="A440" s="51"/>
      <c r="B440" s="41"/>
      <c r="C440" s="41"/>
      <c r="D440" s="41"/>
      <c r="E440" s="41"/>
      <c r="F440" s="41"/>
      <c r="G440" s="41"/>
      <c r="H440" s="41"/>
      <c r="I440" s="41"/>
      <c r="J440" s="41"/>
      <c r="K440" s="41"/>
      <c r="L440" s="50"/>
      <c r="M440" s="41"/>
      <c r="N440" s="41"/>
      <c r="O440" s="41"/>
      <c r="P440" s="41"/>
      <c r="Q440" s="41"/>
      <c r="R440" s="41"/>
      <c r="S440" s="41"/>
      <c r="T440" s="41"/>
      <c r="U440" s="41"/>
      <c r="V440" s="41"/>
      <c r="W440" s="41"/>
      <c r="X440" s="41"/>
      <c r="Y440" s="41"/>
      <c r="Z440" s="41"/>
    </row>
    <row r="441" spans="1:26" ht="12.75" customHeight="1">
      <c r="A441" s="51"/>
      <c r="B441" s="41"/>
      <c r="C441" s="41"/>
      <c r="D441" s="41"/>
      <c r="E441" s="41"/>
      <c r="F441" s="41"/>
      <c r="G441" s="41"/>
      <c r="H441" s="41"/>
      <c r="I441" s="41"/>
      <c r="J441" s="41"/>
      <c r="K441" s="41"/>
      <c r="L441" s="50"/>
      <c r="M441" s="41"/>
      <c r="N441" s="41"/>
      <c r="O441" s="41"/>
      <c r="P441" s="41"/>
      <c r="Q441" s="41"/>
      <c r="R441" s="41"/>
      <c r="S441" s="41"/>
      <c r="T441" s="41"/>
      <c r="U441" s="41"/>
      <c r="V441" s="41"/>
      <c r="W441" s="41"/>
      <c r="X441" s="41"/>
      <c r="Y441" s="41"/>
      <c r="Z441" s="41"/>
    </row>
    <row r="442" spans="1:26" ht="12.75" customHeight="1">
      <c r="A442" s="51"/>
      <c r="B442" s="41"/>
      <c r="C442" s="41"/>
      <c r="D442" s="41"/>
      <c r="E442" s="41"/>
      <c r="F442" s="41"/>
      <c r="G442" s="41"/>
      <c r="H442" s="41"/>
      <c r="I442" s="41"/>
      <c r="J442" s="41"/>
      <c r="K442" s="41"/>
      <c r="L442" s="50"/>
      <c r="M442" s="41"/>
      <c r="N442" s="41"/>
      <c r="O442" s="41"/>
      <c r="P442" s="41"/>
      <c r="Q442" s="41"/>
      <c r="R442" s="41"/>
      <c r="S442" s="41"/>
      <c r="T442" s="41"/>
      <c r="U442" s="41"/>
      <c r="V442" s="41"/>
      <c r="W442" s="41"/>
      <c r="X442" s="41"/>
      <c r="Y442" s="41"/>
      <c r="Z442" s="41"/>
    </row>
    <row r="443" spans="1:26" ht="12.75" customHeight="1">
      <c r="A443" s="51"/>
      <c r="B443" s="41"/>
      <c r="C443" s="41"/>
      <c r="D443" s="41"/>
      <c r="E443" s="41"/>
      <c r="F443" s="41"/>
      <c r="G443" s="41"/>
      <c r="H443" s="41"/>
      <c r="I443" s="41"/>
      <c r="J443" s="41"/>
      <c r="K443" s="41"/>
      <c r="L443" s="50"/>
      <c r="M443" s="41"/>
      <c r="N443" s="41"/>
      <c r="O443" s="41"/>
      <c r="P443" s="41"/>
      <c r="Q443" s="41"/>
      <c r="R443" s="41"/>
      <c r="S443" s="41"/>
      <c r="T443" s="41"/>
      <c r="U443" s="41"/>
      <c r="V443" s="41"/>
      <c r="W443" s="41"/>
      <c r="X443" s="41"/>
      <c r="Y443" s="41"/>
      <c r="Z443" s="41"/>
    </row>
    <row r="444" spans="1:26" ht="12.75" customHeight="1">
      <c r="A444" s="51"/>
      <c r="B444" s="41"/>
      <c r="C444" s="41"/>
      <c r="D444" s="41"/>
      <c r="E444" s="41"/>
      <c r="F444" s="41"/>
      <c r="G444" s="41"/>
      <c r="H444" s="41"/>
      <c r="I444" s="41"/>
      <c r="J444" s="41"/>
      <c r="K444" s="41"/>
      <c r="L444" s="50"/>
      <c r="M444" s="41"/>
      <c r="N444" s="41"/>
      <c r="O444" s="41"/>
      <c r="P444" s="41"/>
      <c r="Q444" s="41"/>
      <c r="R444" s="41"/>
      <c r="S444" s="41"/>
      <c r="T444" s="41"/>
      <c r="U444" s="41"/>
      <c r="V444" s="41"/>
      <c r="W444" s="41"/>
      <c r="X444" s="41"/>
      <c r="Y444" s="41"/>
      <c r="Z444" s="41"/>
    </row>
    <row r="445" spans="1:26" ht="12.75" customHeight="1">
      <c r="A445" s="51"/>
      <c r="B445" s="41"/>
      <c r="C445" s="41"/>
      <c r="D445" s="41"/>
      <c r="E445" s="41"/>
      <c r="F445" s="41"/>
      <c r="G445" s="41"/>
      <c r="H445" s="41"/>
      <c r="I445" s="41"/>
      <c r="J445" s="41"/>
      <c r="K445" s="41"/>
      <c r="L445" s="50"/>
      <c r="M445" s="41"/>
      <c r="N445" s="41"/>
      <c r="O445" s="41"/>
      <c r="P445" s="41"/>
      <c r="Q445" s="41"/>
      <c r="R445" s="41"/>
      <c r="S445" s="41"/>
      <c r="T445" s="41"/>
      <c r="U445" s="41"/>
      <c r="V445" s="41"/>
      <c r="W445" s="41"/>
      <c r="X445" s="41"/>
      <c r="Y445" s="41"/>
      <c r="Z445" s="41"/>
    </row>
    <row r="446" spans="1:26" ht="12.75" customHeight="1">
      <c r="A446" s="51"/>
      <c r="B446" s="41"/>
      <c r="C446" s="41"/>
      <c r="D446" s="41"/>
      <c r="E446" s="41"/>
      <c r="F446" s="41"/>
      <c r="G446" s="41"/>
      <c r="H446" s="41"/>
      <c r="I446" s="41"/>
      <c r="J446" s="41"/>
      <c r="K446" s="41"/>
      <c r="L446" s="50"/>
      <c r="M446" s="41"/>
      <c r="N446" s="41"/>
      <c r="O446" s="41"/>
      <c r="P446" s="41"/>
      <c r="Q446" s="41"/>
      <c r="R446" s="41"/>
      <c r="S446" s="41"/>
      <c r="T446" s="41"/>
      <c r="U446" s="41"/>
      <c r="V446" s="41"/>
      <c r="W446" s="41"/>
      <c r="X446" s="41"/>
      <c r="Y446" s="41"/>
      <c r="Z446" s="41"/>
    </row>
    <row r="447" spans="1:26" ht="12.75" customHeight="1">
      <c r="A447" s="51"/>
      <c r="B447" s="41"/>
      <c r="C447" s="41"/>
      <c r="D447" s="41"/>
      <c r="E447" s="41"/>
      <c r="F447" s="41"/>
      <c r="G447" s="41"/>
      <c r="H447" s="41"/>
      <c r="I447" s="41"/>
      <c r="J447" s="41"/>
      <c r="K447" s="41"/>
      <c r="L447" s="50"/>
      <c r="M447" s="41"/>
      <c r="N447" s="41"/>
      <c r="O447" s="41"/>
      <c r="P447" s="41"/>
      <c r="Q447" s="41"/>
      <c r="R447" s="41"/>
      <c r="S447" s="41"/>
      <c r="T447" s="41"/>
      <c r="U447" s="41"/>
      <c r="V447" s="41"/>
      <c r="W447" s="41"/>
      <c r="X447" s="41"/>
      <c r="Y447" s="41"/>
      <c r="Z447" s="41"/>
    </row>
    <row r="448" spans="1:26" ht="12.75" customHeight="1">
      <c r="A448" s="51"/>
      <c r="B448" s="41"/>
      <c r="C448" s="41"/>
      <c r="D448" s="41"/>
      <c r="E448" s="41"/>
      <c r="F448" s="41"/>
      <c r="G448" s="41"/>
      <c r="H448" s="41"/>
      <c r="I448" s="41"/>
      <c r="J448" s="41"/>
      <c r="K448" s="41"/>
      <c r="L448" s="50"/>
      <c r="M448" s="41"/>
      <c r="N448" s="41"/>
      <c r="O448" s="41"/>
      <c r="P448" s="41"/>
      <c r="Q448" s="41"/>
      <c r="R448" s="41"/>
      <c r="S448" s="41"/>
      <c r="T448" s="41"/>
      <c r="U448" s="41"/>
      <c r="V448" s="41"/>
      <c r="W448" s="41"/>
      <c r="X448" s="41"/>
      <c r="Y448" s="41"/>
      <c r="Z448" s="41"/>
    </row>
    <row r="449" spans="1:26" ht="12.75" customHeight="1">
      <c r="A449" s="51"/>
      <c r="B449" s="41"/>
      <c r="C449" s="41"/>
      <c r="D449" s="41"/>
      <c r="E449" s="41"/>
      <c r="F449" s="41"/>
      <c r="G449" s="41"/>
      <c r="H449" s="41"/>
      <c r="I449" s="41"/>
      <c r="J449" s="41"/>
      <c r="K449" s="41"/>
      <c r="L449" s="50"/>
      <c r="M449" s="41"/>
      <c r="N449" s="41"/>
      <c r="O449" s="41"/>
      <c r="P449" s="41"/>
      <c r="Q449" s="41"/>
      <c r="R449" s="41"/>
      <c r="S449" s="41"/>
      <c r="T449" s="41"/>
      <c r="U449" s="41"/>
      <c r="V449" s="41"/>
      <c r="W449" s="41"/>
      <c r="X449" s="41"/>
      <c r="Y449" s="41"/>
      <c r="Z449" s="41"/>
    </row>
    <row r="450" spans="1:26" ht="12.75" customHeight="1">
      <c r="A450" s="51"/>
      <c r="B450" s="41"/>
      <c r="C450" s="41"/>
      <c r="D450" s="41"/>
      <c r="E450" s="41"/>
      <c r="F450" s="41"/>
      <c r="G450" s="41"/>
      <c r="H450" s="41"/>
      <c r="I450" s="41"/>
      <c r="J450" s="41"/>
      <c r="K450" s="41"/>
      <c r="L450" s="50"/>
      <c r="M450" s="41"/>
      <c r="N450" s="41"/>
      <c r="O450" s="41"/>
      <c r="P450" s="41"/>
      <c r="Q450" s="41"/>
      <c r="R450" s="41"/>
      <c r="S450" s="41"/>
      <c r="T450" s="41"/>
      <c r="U450" s="41"/>
      <c r="V450" s="41"/>
      <c r="W450" s="41"/>
      <c r="X450" s="41"/>
      <c r="Y450" s="41"/>
      <c r="Z450" s="41"/>
    </row>
    <row r="451" spans="1:26" ht="12.75" customHeight="1">
      <c r="A451" s="51"/>
      <c r="B451" s="41"/>
      <c r="C451" s="41"/>
      <c r="D451" s="41"/>
      <c r="E451" s="41"/>
      <c r="F451" s="41"/>
      <c r="G451" s="41"/>
      <c r="H451" s="41"/>
      <c r="I451" s="41"/>
      <c r="J451" s="41"/>
      <c r="K451" s="41"/>
      <c r="L451" s="50"/>
      <c r="M451" s="41"/>
      <c r="N451" s="41"/>
      <c r="O451" s="41"/>
      <c r="P451" s="41"/>
      <c r="Q451" s="41"/>
      <c r="R451" s="41"/>
      <c r="S451" s="41"/>
      <c r="T451" s="41"/>
      <c r="U451" s="41"/>
      <c r="V451" s="41"/>
      <c r="W451" s="41"/>
      <c r="X451" s="41"/>
      <c r="Y451" s="41"/>
      <c r="Z451" s="41"/>
    </row>
    <row r="452" spans="1:26" ht="12.75" customHeight="1">
      <c r="A452" s="51"/>
      <c r="B452" s="41"/>
      <c r="C452" s="41"/>
      <c r="D452" s="41"/>
      <c r="E452" s="41"/>
      <c r="F452" s="41"/>
      <c r="G452" s="41"/>
      <c r="H452" s="41"/>
      <c r="I452" s="41"/>
      <c r="J452" s="41"/>
      <c r="K452" s="41"/>
      <c r="L452" s="50"/>
      <c r="M452" s="41"/>
      <c r="N452" s="41"/>
      <c r="O452" s="41"/>
      <c r="P452" s="41"/>
      <c r="Q452" s="41"/>
      <c r="R452" s="41"/>
      <c r="S452" s="41"/>
      <c r="T452" s="41"/>
      <c r="U452" s="41"/>
      <c r="V452" s="41"/>
      <c r="W452" s="41"/>
      <c r="X452" s="41"/>
      <c r="Y452" s="41"/>
      <c r="Z452" s="41"/>
    </row>
    <row r="453" spans="1:26" ht="12.75" customHeight="1">
      <c r="A453" s="51"/>
      <c r="B453" s="41"/>
      <c r="C453" s="41"/>
      <c r="D453" s="41"/>
      <c r="E453" s="41"/>
      <c r="F453" s="41"/>
      <c r="G453" s="41"/>
      <c r="H453" s="41"/>
      <c r="I453" s="41"/>
      <c r="J453" s="41"/>
      <c r="K453" s="41"/>
      <c r="L453" s="50"/>
      <c r="M453" s="41"/>
      <c r="N453" s="41"/>
      <c r="O453" s="41"/>
      <c r="P453" s="41"/>
      <c r="Q453" s="41"/>
      <c r="R453" s="41"/>
      <c r="S453" s="41"/>
      <c r="T453" s="41"/>
      <c r="U453" s="41"/>
      <c r="V453" s="41"/>
      <c r="W453" s="41"/>
      <c r="X453" s="41"/>
      <c r="Y453" s="41"/>
      <c r="Z453" s="41"/>
    </row>
    <row r="454" spans="1:26" ht="12.75" customHeight="1">
      <c r="A454" s="51"/>
      <c r="B454" s="41"/>
      <c r="C454" s="41"/>
      <c r="D454" s="41"/>
      <c r="E454" s="41"/>
      <c r="F454" s="41"/>
      <c r="G454" s="41"/>
      <c r="H454" s="41"/>
      <c r="I454" s="41"/>
      <c r="J454" s="41"/>
      <c r="K454" s="41"/>
      <c r="L454" s="50"/>
      <c r="M454" s="41"/>
      <c r="N454" s="41"/>
      <c r="O454" s="41"/>
      <c r="P454" s="41"/>
      <c r="Q454" s="41"/>
      <c r="R454" s="41"/>
      <c r="S454" s="41"/>
      <c r="T454" s="41"/>
      <c r="U454" s="41"/>
      <c r="V454" s="41"/>
      <c r="W454" s="41"/>
      <c r="X454" s="41"/>
      <c r="Y454" s="41"/>
      <c r="Z454" s="41"/>
    </row>
    <row r="455" spans="1:26" ht="12.75" customHeight="1">
      <c r="A455" s="51"/>
      <c r="B455" s="41"/>
      <c r="C455" s="41"/>
      <c r="D455" s="41"/>
      <c r="E455" s="41"/>
      <c r="F455" s="41"/>
      <c r="G455" s="41"/>
      <c r="H455" s="41"/>
      <c r="I455" s="41"/>
      <c r="J455" s="41"/>
      <c r="K455" s="41"/>
      <c r="L455" s="50"/>
      <c r="M455" s="41"/>
      <c r="N455" s="41"/>
      <c r="O455" s="41"/>
      <c r="P455" s="41"/>
      <c r="Q455" s="41"/>
      <c r="R455" s="41"/>
      <c r="S455" s="41"/>
      <c r="T455" s="41"/>
      <c r="U455" s="41"/>
      <c r="V455" s="41"/>
      <c r="W455" s="41"/>
      <c r="X455" s="41"/>
      <c r="Y455" s="41"/>
      <c r="Z455" s="41"/>
    </row>
    <row r="456" spans="1:26" ht="12.75" customHeight="1">
      <c r="A456" s="51"/>
      <c r="B456" s="41"/>
      <c r="C456" s="41"/>
      <c r="D456" s="41"/>
      <c r="E456" s="41"/>
      <c r="F456" s="41"/>
      <c r="G456" s="41"/>
      <c r="H456" s="41"/>
      <c r="I456" s="41"/>
      <c r="J456" s="41"/>
      <c r="K456" s="41"/>
      <c r="L456" s="50"/>
      <c r="M456" s="41"/>
      <c r="N456" s="41"/>
      <c r="O456" s="41"/>
      <c r="P456" s="41"/>
      <c r="Q456" s="41"/>
      <c r="R456" s="41"/>
      <c r="S456" s="41"/>
      <c r="T456" s="41"/>
      <c r="U456" s="41"/>
      <c r="V456" s="41"/>
      <c r="W456" s="41"/>
      <c r="X456" s="41"/>
      <c r="Y456" s="41"/>
      <c r="Z456" s="41"/>
    </row>
    <row r="457" spans="1:26" ht="12.75" customHeight="1">
      <c r="A457" s="51"/>
      <c r="B457" s="41"/>
      <c r="C457" s="41"/>
      <c r="D457" s="41"/>
      <c r="E457" s="41"/>
      <c r="F457" s="41"/>
      <c r="G457" s="41"/>
      <c r="H457" s="41"/>
      <c r="I457" s="41"/>
      <c r="J457" s="41"/>
      <c r="K457" s="41"/>
      <c r="L457" s="50"/>
      <c r="M457" s="41"/>
      <c r="N457" s="41"/>
      <c r="O457" s="41"/>
      <c r="P457" s="41"/>
      <c r="Q457" s="41"/>
      <c r="R457" s="41"/>
      <c r="S457" s="41"/>
      <c r="T457" s="41"/>
      <c r="U457" s="41"/>
      <c r="V457" s="41"/>
      <c r="W457" s="41"/>
      <c r="X457" s="41"/>
      <c r="Y457" s="41"/>
      <c r="Z457" s="41"/>
    </row>
    <row r="458" spans="1:26" ht="12.75" customHeight="1">
      <c r="A458" s="51"/>
      <c r="B458" s="41"/>
      <c r="C458" s="41"/>
      <c r="D458" s="41"/>
      <c r="E458" s="41"/>
      <c r="F458" s="41"/>
      <c r="G458" s="41"/>
      <c r="H458" s="41"/>
      <c r="I458" s="41"/>
      <c r="J458" s="41"/>
      <c r="K458" s="41"/>
      <c r="L458" s="50"/>
      <c r="M458" s="41"/>
      <c r="N458" s="41"/>
      <c r="O458" s="41"/>
      <c r="P458" s="41"/>
      <c r="Q458" s="41"/>
      <c r="R458" s="41"/>
      <c r="S458" s="41"/>
      <c r="T458" s="41"/>
      <c r="U458" s="41"/>
      <c r="V458" s="41"/>
      <c r="W458" s="41"/>
      <c r="X458" s="41"/>
      <c r="Y458" s="41"/>
      <c r="Z458" s="41"/>
    </row>
    <row r="459" spans="1:26" ht="12.75" customHeight="1">
      <c r="A459" s="51"/>
      <c r="B459" s="41"/>
      <c r="C459" s="41"/>
      <c r="D459" s="41"/>
      <c r="E459" s="41"/>
      <c r="F459" s="41"/>
      <c r="G459" s="41"/>
      <c r="H459" s="41"/>
      <c r="I459" s="41"/>
      <c r="J459" s="41"/>
      <c r="K459" s="41"/>
      <c r="L459" s="50"/>
      <c r="M459" s="41"/>
      <c r="N459" s="41"/>
      <c r="O459" s="41"/>
      <c r="P459" s="41"/>
      <c r="Q459" s="41"/>
      <c r="R459" s="41"/>
      <c r="S459" s="41"/>
      <c r="T459" s="41"/>
      <c r="U459" s="41"/>
      <c r="V459" s="41"/>
      <c r="W459" s="41"/>
      <c r="X459" s="41"/>
      <c r="Y459" s="41"/>
      <c r="Z459" s="41"/>
    </row>
    <row r="460" spans="1:26" ht="12.75" customHeight="1">
      <c r="A460" s="51"/>
      <c r="B460" s="41"/>
      <c r="C460" s="41"/>
      <c r="D460" s="41"/>
      <c r="E460" s="41"/>
      <c r="F460" s="41"/>
      <c r="G460" s="41"/>
      <c r="H460" s="41"/>
      <c r="I460" s="41"/>
      <c r="J460" s="41"/>
      <c r="K460" s="41"/>
      <c r="L460" s="50"/>
      <c r="M460" s="41"/>
      <c r="N460" s="41"/>
      <c r="O460" s="41"/>
      <c r="P460" s="41"/>
      <c r="Q460" s="41"/>
      <c r="R460" s="41"/>
      <c r="S460" s="41"/>
      <c r="T460" s="41"/>
      <c r="U460" s="41"/>
      <c r="V460" s="41"/>
      <c r="W460" s="41"/>
      <c r="X460" s="41"/>
      <c r="Y460" s="41"/>
      <c r="Z460" s="41"/>
    </row>
    <row r="461" spans="1:26" ht="12.75" customHeight="1">
      <c r="A461" s="51"/>
      <c r="B461" s="41"/>
      <c r="C461" s="41"/>
      <c r="D461" s="41"/>
      <c r="E461" s="41"/>
      <c r="F461" s="41"/>
      <c r="G461" s="41"/>
      <c r="H461" s="41"/>
      <c r="I461" s="41"/>
      <c r="J461" s="41"/>
      <c r="K461" s="41"/>
      <c r="L461" s="50"/>
      <c r="M461" s="41"/>
      <c r="N461" s="41"/>
      <c r="O461" s="41"/>
      <c r="P461" s="41"/>
      <c r="Q461" s="41"/>
      <c r="R461" s="41"/>
      <c r="S461" s="41"/>
      <c r="T461" s="41"/>
      <c r="U461" s="41"/>
      <c r="V461" s="41"/>
      <c r="W461" s="41"/>
      <c r="X461" s="41"/>
      <c r="Y461" s="41"/>
      <c r="Z461" s="41"/>
    </row>
    <row r="462" spans="1:26" ht="12.75" customHeight="1">
      <c r="A462" s="51"/>
      <c r="B462" s="41"/>
      <c r="C462" s="41"/>
      <c r="D462" s="41"/>
      <c r="E462" s="41"/>
      <c r="F462" s="41"/>
      <c r="G462" s="41"/>
      <c r="H462" s="41"/>
      <c r="I462" s="41"/>
      <c r="J462" s="41"/>
      <c r="K462" s="41"/>
      <c r="L462" s="50"/>
      <c r="M462" s="41"/>
      <c r="N462" s="41"/>
      <c r="O462" s="41"/>
      <c r="P462" s="41"/>
      <c r="Q462" s="41"/>
      <c r="R462" s="41"/>
      <c r="S462" s="41"/>
      <c r="T462" s="41"/>
      <c r="U462" s="41"/>
      <c r="V462" s="41"/>
      <c r="W462" s="41"/>
      <c r="X462" s="41"/>
      <c r="Y462" s="41"/>
      <c r="Z462" s="41"/>
    </row>
    <row r="463" spans="1:26" ht="12.75" customHeight="1">
      <c r="A463" s="51"/>
      <c r="B463" s="41"/>
      <c r="C463" s="41"/>
      <c r="D463" s="41"/>
      <c r="E463" s="41"/>
      <c r="F463" s="41"/>
      <c r="G463" s="41"/>
      <c r="H463" s="41"/>
      <c r="I463" s="41"/>
      <c r="J463" s="41"/>
      <c r="K463" s="41"/>
      <c r="L463" s="50"/>
      <c r="M463" s="41"/>
      <c r="N463" s="41"/>
      <c r="O463" s="41"/>
      <c r="P463" s="41"/>
      <c r="Q463" s="41"/>
      <c r="R463" s="41"/>
      <c r="S463" s="41"/>
      <c r="T463" s="41"/>
      <c r="U463" s="41"/>
      <c r="V463" s="41"/>
      <c r="W463" s="41"/>
      <c r="X463" s="41"/>
      <c r="Y463" s="41"/>
      <c r="Z463" s="41"/>
    </row>
    <row r="464" spans="1:26" ht="12.75" customHeight="1">
      <c r="A464" s="51"/>
      <c r="B464" s="41"/>
      <c r="C464" s="41"/>
      <c r="D464" s="41"/>
      <c r="E464" s="41"/>
      <c r="F464" s="41"/>
      <c r="G464" s="41"/>
      <c r="H464" s="41"/>
      <c r="I464" s="41"/>
      <c r="J464" s="41"/>
      <c r="K464" s="41"/>
      <c r="L464" s="50"/>
      <c r="M464" s="41"/>
      <c r="N464" s="41"/>
      <c r="O464" s="41"/>
      <c r="P464" s="41"/>
      <c r="Q464" s="41"/>
      <c r="R464" s="41"/>
      <c r="S464" s="41"/>
      <c r="T464" s="41"/>
      <c r="U464" s="41"/>
      <c r="V464" s="41"/>
      <c r="W464" s="41"/>
      <c r="X464" s="41"/>
      <c r="Y464" s="41"/>
      <c r="Z464" s="41"/>
    </row>
    <row r="465" spans="1:26" ht="12.75" customHeight="1">
      <c r="A465" s="51"/>
      <c r="B465" s="41"/>
      <c r="C465" s="41"/>
      <c r="D465" s="41"/>
      <c r="E465" s="41"/>
      <c r="F465" s="41"/>
      <c r="G465" s="41"/>
      <c r="H465" s="41"/>
      <c r="I465" s="41"/>
      <c r="J465" s="41"/>
      <c r="K465" s="41"/>
      <c r="L465" s="50"/>
      <c r="M465" s="41"/>
      <c r="N465" s="41"/>
      <c r="O465" s="41"/>
      <c r="P465" s="41"/>
      <c r="Q465" s="41"/>
      <c r="R465" s="41"/>
      <c r="S465" s="41"/>
      <c r="T465" s="41"/>
      <c r="U465" s="41"/>
      <c r="V465" s="41"/>
      <c r="W465" s="41"/>
      <c r="X465" s="41"/>
      <c r="Y465" s="41"/>
      <c r="Z465" s="41"/>
    </row>
    <row r="466" spans="1:26" ht="12.75" customHeight="1">
      <c r="A466" s="51"/>
      <c r="B466" s="41"/>
      <c r="C466" s="41"/>
      <c r="D466" s="41"/>
      <c r="E466" s="41"/>
      <c r="F466" s="41"/>
      <c r="G466" s="41"/>
      <c r="H466" s="41"/>
      <c r="I466" s="41"/>
      <c r="J466" s="41"/>
      <c r="K466" s="41"/>
      <c r="L466" s="50"/>
      <c r="M466" s="41"/>
      <c r="N466" s="41"/>
      <c r="O466" s="41"/>
      <c r="P466" s="41"/>
      <c r="Q466" s="41"/>
      <c r="R466" s="41"/>
      <c r="S466" s="41"/>
      <c r="T466" s="41"/>
      <c r="U466" s="41"/>
      <c r="V466" s="41"/>
      <c r="W466" s="41"/>
      <c r="X466" s="41"/>
      <c r="Y466" s="41"/>
      <c r="Z466" s="41"/>
    </row>
    <row r="467" spans="1:26" ht="12.75" customHeight="1">
      <c r="A467" s="51"/>
      <c r="B467" s="41"/>
      <c r="C467" s="41"/>
      <c r="D467" s="41"/>
      <c r="E467" s="41"/>
      <c r="F467" s="41"/>
      <c r="G467" s="41"/>
      <c r="H467" s="41"/>
      <c r="I467" s="41"/>
      <c r="J467" s="41"/>
      <c r="K467" s="41"/>
      <c r="L467" s="50"/>
      <c r="M467" s="41"/>
      <c r="N467" s="41"/>
      <c r="O467" s="41"/>
      <c r="P467" s="41"/>
      <c r="Q467" s="41"/>
      <c r="R467" s="41"/>
      <c r="S467" s="41"/>
      <c r="T467" s="41"/>
      <c r="U467" s="41"/>
      <c r="V467" s="41"/>
      <c r="W467" s="41"/>
      <c r="X467" s="41"/>
      <c r="Y467" s="41"/>
      <c r="Z467" s="41"/>
    </row>
    <row r="468" spans="1:26" ht="12.75" customHeight="1">
      <c r="A468" s="51"/>
      <c r="B468" s="41"/>
      <c r="C468" s="41"/>
      <c r="D468" s="41"/>
      <c r="E468" s="41"/>
      <c r="F468" s="41"/>
      <c r="G468" s="41"/>
      <c r="H468" s="41"/>
      <c r="I468" s="41"/>
      <c r="J468" s="41"/>
      <c r="K468" s="41"/>
      <c r="L468" s="50"/>
      <c r="M468" s="41"/>
      <c r="N468" s="41"/>
      <c r="O468" s="41"/>
      <c r="P468" s="41"/>
      <c r="Q468" s="41"/>
      <c r="R468" s="41"/>
      <c r="S468" s="41"/>
      <c r="T468" s="41"/>
      <c r="U468" s="41"/>
      <c r="V468" s="41"/>
      <c r="W468" s="41"/>
      <c r="X468" s="41"/>
      <c r="Y468" s="41"/>
      <c r="Z468" s="41"/>
    </row>
    <row r="469" spans="1:26" ht="12.75" customHeight="1">
      <c r="A469" s="51"/>
      <c r="B469" s="41"/>
      <c r="C469" s="41"/>
      <c r="D469" s="41"/>
      <c r="E469" s="41"/>
      <c r="F469" s="41"/>
      <c r="G469" s="41"/>
      <c r="H469" s="41"/>
      <c r="I469" s="41"/>
      <c r="J469" s="41"/>
      <c r="K469" s="41"/>
      <c r="L469" s="50"/>
      <c r="M469" s="41"/>
      <c r="N469" s="41"/>
      <c r="O469" s="41"/>
      <c r="P469" s="41"/>
      <c r="Q469" s="41"/>
      <c r="R469" s="41"/>
      <c r="S469" s="41"/>
      <c r="T469" s="41"/>
      <c r="U469" s="41"/>
      <c r="V469" s="41"/>
      <c r="W469" s="41"/>
      <c r="X469" s="41"/>
      <c r="Y469" s="41"/>
      <c r="Z469" s="41"/>
    </row>
    <row r="470" spans="1:26" ht="12.75" customHeight="1">
      <c r="A470" s="51"/>
      <c r="B470" s="41"/>
      <c r="C470" s="41"/>
      <c r="D470" s="41"/>
      <c r="E470" s="41"/>
      <c r="F470" s="41"/>
      <c r="G470" s="41"/>
      <c r="H470" s="41"/>
      <c r="I470" s="41"/>
      <c r="J470" s="41"/>
      <c r="K470" s="41"/>
      <c r="L470" s="50"/>
      <c r="M470" s="41"/>
      <c r="N470" s="41"/>
      <c r="O470" s="41"/>
      <c r="P470" s="41"/>
      <c r="Q470" s="41"/>
      <c r="R470" s="41"/>
      <c r="S470" s="41"/>
      <c r="T470" s="41"/>
      <c r="U470" s="41"/>
      <c r="V470" s="41"/>
      <c r="W470" s="41"/>
      <c r="X470" s="41"/>
      <c r="Y470" s="41"/>
      <c r="Z470" s="41"/>
    </row>
    <row r="471" spans="1:26" ht="12.75" customHeight="1">
      <c r="A471" s="51"/>
      <c r="B471" s="41"/>
      <c r="C471" s="41"/>
      <c r="D471" s="41"/>
      <c r="E471" s="41"/>
      <c r="F471" s="41"/>
      <c r="G471" s="41"/>
      <c r="H471" s="41"/>
      <c r="I471" s="41"/>
      <c r="J471" s="41"/>
      <c r="K471" s="41"/>
      <c r="L471" s="50"/>
      <c r="M471" s="41"/>
      <c r="N471" s="41"/>
      <c r="O471" s="41"/>
      <c r="P471" s="41"/>
      <c r="Q471" s="41"/>
      <c r="R471" s="41"/>
      <c r="S471" s="41"/>
      <c r="T471" s="41"/>
      <c r="U471" s="41"/>
      <c r="V471" s="41"/>
      <c r="W471" s="41"/>
      <c r="X471" s="41"/>
      <c r="Y471" s="41"/>
      <c r="Z471" s="41"/>
    </row>
    <row r="472" spans="1:26" ht="12.75" customHeight="1">
      <c r="A472" s="51"/>
      <c r="B472" s="41"/>
      <c r="C472" s="41"/>
      <c r="D472" s="41"/>
      <c r="E472" s="41"/>
      <c r="F472" s="41"/>
      <c r="G472" s="41"/>
      <c r="H472" s="41"/>
      <c r="I472" s="41"/>
      <c r="J472" s="41"/>
      <c r="K472" s="41"/>
      <c r="L472" s="50"/>
      <c r="M472" s="41"/>
      <c r="N472" s="41"/>
      <c r="O472" s="41"/>
      <c r="P472" s="41"/>
      <c r="Q472" s="41"/>
      <c r="R472" s="41"/>
      <c r="S472" s="41"/>
      <c r="T472" s="41"/>
      <c r="U472" s="41"/>
      <c r="V472" s="41"/>
      <c r="W472" s="41"/>
      <c r="X472" s="41"/>
      <c r="Y472" s="41"/>
      <c r="Z472" s="41"/>
    </row>
    <row r="473" spans="1:26" ht="12.75" customHeight="1">
      <c r="A473" s="51"/>
      <c r="B473" s="41"/>
      <c r="C473" s="41"/>
      <c r="D473" s="41"/>
      <c r="E473" s="41"/>
      <c r="F473" s="41"/>
      <c r="G473" s="41"/>
      <c r="H473" s="41"/>
      <c r="I473" s="41"/>
      <c r="J473" s="41"/>
      <c r="K473" s="41"/>
      <c r="L473" s="50"/>
      <c r="M473" s="41"/>
      <c r="N473" s="41"/>
      <c r="O473" s="41"/>
      <c r="P473" s="41"/>
      <c r="Q473" s="41"/>
      <c r="R473" s="41"/>
      <c r="S473" s="41"/>
      <c r="T473" s="41"/>
      <c r="U473" s="41"/>
      <c r="V473" s="41"/>
      <c r="W473" s="41"/>
      <c r="X473" s="41"/>
      <c r="Y473" s="41"/>
      <c r="Z473" s="41"/>
    </row>
    <row r="474" spans="1:26" ht="12.75" customHeight="1">
      <c r="A474" s="51"/>
      <c r="B474" s="41"/>
      <c r="C474" s="41"/>
      <c r="D474" s="41"/>
      <c r="E474" s="41"/>
      <c r="F474" s="41"/>
      <c r="G474" s="41"/>
      <c r="H474" s="41"/>
      <c r="I474" s="41"/>
      <c r="J474" s="41"/>
      <c r="K474" s="41"/>
      <c r="L474" s="50"/>
      <c r="M474" s="41"/>
      <c r="N474" s="41"/>
      <c r="O474" s="41"/>
      <c r="P474" s="41"/>
      <c r="Q474" s="41"/>
      <c r="R474" s="41"/>
      <c r="S474" s="41"/>
      <c r="T474" s="41"/>
      <c r="U474" s="41"/>
      <c r="V474" s="41"/>
      <c r="W474" s="41"/>
      <c r="X474" s="41"/>
      <c r="Y474" s="41"/>
      <c r="Z474" s="41"/>
    </row>
    <row r="475" spans="1:26" ht="12.75" customHeight="1">
      <c r="A475" s="51"/>
      <c r="B475" s="41"/>
      <c r="C475" s="41"/>
      <c r="D475" s="41"/>
      <c r="E475" s="41"/>
      <c r="F475" s="41"/>
      <c r="G475" s="41"/>
      <c r="H475" s="41"/>
      <c r="I475" s="41"/>
      <c r="J475" s="41"/>
      <c r="K475" s="41"/>
      <c r="L475" s="50"/>
      <c r="M475" s="41"/>
      <c r="N475" s="41"/>
      <c r="O475" s="41"/>
      <c r="P475" s="41"/>
      <c r="Q475" s="41"/>
      <c r="R475" s="41"/>
      <c r="S475" s="41"/>
      <c r="T475" s="41"/>
      <c r="U475" s="41"/>
      <c r="V475" s="41"/>
      <c r="W475" s="41"/>
      <c r="X475" s="41"/>
      <c r="Y475" s="41"/>
      <c r="Z475" s="41"/>
    </row>
    <row r="476" spans="1:26" ht="12.75" customHeight="1">
      <c r="A476" s="51"/>
      <c r="B476" s="41"/>
      <c r="C476" s="41"/>
      <c r="D476" s="41"/>
      <c r="E476" s="41"/>
      <c r="F476" s="41"/>
      <c r="G476" s="41"/>
      <c r="H476" s="41"/>
      <c r="I476" s="41"/>
      <c r="J476" s="41"/>
      <c r="K476" s="41"/>
      <c r="L476" s="50"/>
      <c r="M476" s="41"/>
      <c r="N476" s="41"/>
      <c r="O476" s="41"/>
      <c r="P476" s="41"/>
      <c r="Q476" s="41"/>
      <c r="R476" s="41"/>
      <c r="S476" s="41"/>
      <c r="T476" s="41"/>
      <c r="U476" s="41"/>
      <c r="V476" s="41"/>
      <c r="W476" s="41"/>
      <c r="X476" s="41"/>
      <c r="Y476" s="41"/>
      <c r="Z476" s="41"/>
    </row>
    <row r="477" spans="1:26" ht="12.75" customHeight="1">
      <c r="A477" s="51"/>
      <c r="B477" s="41"/>
      <c r="C477" s="41"/>
      <c r="D477" s="41"/>
      <c r="E477" s="41"/>
      <c r="F477" s="41"/>
      <c r="G477" s="41"/>
      <c r="H477" s="41"/>
      <c r="I477" s="41"/>
      <c r="J477" s="41"/>
      <c r="K477" s="41"/>
      <c r="L477" s="50"/>
      <c r="M477" s="41"/>
      <c r="N477" s="41"/>
      <c r="O477" s="41"/>
      <c r="P477" s="41"/>
      <c r="Q477" s="41"/>
      <c r="R477" s="41"/>
      <c r="S477" s="41"/>
      <c r="T477" s="41"/>
      <c r="U477" s="41"/>
      <c r="V477" s="41"/>
      <c r="W477" s="41"/>
      <c r="X477" s="41"/>
      <c r="Y477" s="41"/>
      <c r="Z477" s="41"/>
    </row>
    <row r="478" spans="1:26" ht="12.75" customHeight="1">
      <c r="A478" s="51"/>
      <c r="B478" s="41"/>
      <c r="C478" s="41"/>
      <c r="D478" s="41"/>
      <c r="E478" s="41"/>
      <c r="F478" s="41"/>
      <c r="G478" s="41"/>
      <c r="H478" s="41"/>
      <c r="I478" s="41"/>
      <c r="J478" s="41"/>
      <c r="K478" s="41"/>
      <c r="L478" s="50"/>
      <c r="M478" s="41"/>
      <c r="N478" s="41"/>
      <c r="O478" s="41"/>
      <c r="P478" s="41"/>
      <c r="Q478" s="41"/>
      <c r="R478" s="41"/>
      <c r="S478" s="41"/>
      <c r="T478" s="41"/>
      <c r="U478" s="41"/>
      <c r="V478" s="41"/>
      <c r="W478" s="41"/>
      <c r="X478" s="41"/>
      <c r="Y478" s="41"/>
      <c r="Z478" s="41"/>
    </row>
    <row r="479" spans="1:26" ht="12.75" customHeight="1">
      <c r="A479" s="51"/>
      <c r="B479" s="41"/>
      <c r="C479" s="41"/>
      <c r="D479" s="41"/>
      <c r="E479" s="41"/>
      <c r="F479" s="41"/>
      <c r="G479" s="41"/>
      <c r="H479" s="41"/>
      <c r="I479" s="41"/>
      <c r="J479" s="41"/>
      <c r="K479" s="41"/>
      <c r="L479" s="50"/>
      <c r="M479" s="41"/>
      <c r="N479" s="41"/>
      <c r="O479" s="41"/>
      <c r="P479" s="41"/>
      <c r="Q479" s="41"/>
      <c r="R479" s="41"/>
      <c r="S479" s="41"/>
      <c r="T479" s="41"/>
      <c r="U479" s="41"/>
      <c r="V479" s="41"/>
      <c r="W479" s="41"/>
      <c r="X479" s="41"/>
      <c r="Y479" s="41"/>
      <c r="Z479" s="41"/>
    </row>
    <row r="480" spans="1:26" ht="12.75" customHeight="1">
      <c r="A480" s="51"/>
      <c r="B480" s="41"/>
      <c r="C480" s="41"/>
      <c r="D480" s="41"/>
      <c r="E480" s="41"/>
      <c r="F480" s="41"/>
      <c r="G480" s="41"/>
      <c r="H480" s="41"/>
      <c r="I480" s="41"/>
      <c r="J480" s="41"/>
      <c r="K480" s="41"/>
      <c r="L480" s="50"/>
      <c r="M480" s="41"/>
      <c r="N480" s="41"/>
      <c r="O480" s="41"/>
      <c r="P480" s="41"/>
      <c r="Q480" s="41"/>
      <c r="R480" s="41"/>
      <c r="S480" s="41"/>
      <c r="T480" s="41"/>
      <c r="U480" s="41"/>
      <c r="V480" s="41"/>
      <c r="W480" s="41"/>
      <c r="X480" s="41"/>
      <c r="Y480" s="41"/>
      <c r="Z480" s="41"/>
    </row>
    <row r="481" spans="1:26" ht="12.75" customHeight="1">
      <c r="A481" s="51"/>
      <c r="B481" s="41"/>
      <c r="C481" s="41"/>
      <c r="D481" s="41"/>
      <c r="E481" s="41"/>
      <c r="F481" s="41"/>
      <c r="G481" s="41"/>
      <c r="H481" s="41"/>
      <c r="I481" s="41"/>
      <c r="J481" s="41"/>
      <c r="K481" s="41"/>
      <c r="L481" s="50"/>
      <c r="M481" s="41"/>
      <c r="N481" s="41"/>
      <c r="O481" s="41"/>
      <c r="P481" s="41"/>
      <c r="Q481" s="41"/>
      <c r="R481" s="41"/>
      <c r="S481" s="41"/>
      <c r="T481" s="41"/>
      <c r="U481" s="41"/>
      <c r="V481" s="41"/>
      <c r="W481" s="41"/>
      <c r="X481" s="41"/>
      <c r="Y481" s="41"/>
      <c r="Z481" s="41"/>
    </row>
    <row r="482" spans="1:26" ht="12.75" customHeight="1">
      <c r="A482" s="51"/>
      <c r="B482" s="41"/>
      <c r="C482" s="41"/>
      <c r="D482" s="41"/>
      <c r="E482" s="41"/>
      <c r="F482" s="41"/>
      <c r="G482" s="41"/>
      <c r="H482" s="41"/>
      <c r="I482" s="41"/>
      <c r="J482" s="41"/>
      <c r="K482" s="41"/>
      <c r="L482" s="50"/>
      <c r="M482" s="41"/>
      <c r="N482" s="41"/>
      <c r="O482" s="41"/>
      <c r="P482" s="41"/>
      <c r="Q482" s="41"/>
      <c r="R482" s="41"/>
      <c r="S482" s="41"/>
      <c r="T482" s="41"/>
      <c r="U482" s="41"/>
      <c r="V482" s="41"/>
      <c r="W482" s="41"/>
      <c r="X482" s="41"/>
      <c r="Y482" s="41"/>
      <c r="Z482" s="41"/>
    </row>
    <row r="483" spans="1:26" ht="12.75" customHeight="1">
      <c r="A483" s="51"/>
      <c r="B483" s="41"/>
      <c r="C483" s="41"/>
      <c r="D483" s="41"/>
      <c r="E483" s="41"/>
      <c r="F483" s="41"/>
      <c r="G483" s="41"/>
      <c r="H483" s="41"/>
      <c r="I483" s="41"/>
      <c r="J483" s="41"/>
      <c r="K483" s="41"/>
      <c r="L483" s="50"/>
      <c r="M483" s="41"/>
      <c r="N483" s="41"/>
      <c r="O483" s="41"/>
      <c r="P483" s="41"/>
      <c r="Q483" s="41"/>
      <c r="R483" s="41"/>
      <c r="S483" s="41"/>
      <c r="T483" s="41"/>
      <c r="U483" s="41"/>
      <c r="V483" s="41"/>
      <c r="W483" s="41"/>
      <c r="X483" s="41"/>
      <c r="Y483" s="41"/>
      <c r="Z483" s="41"/>
    </row>
    <row r="484" spans="1:26" ht="12.75" customHeight="1">
      <c r="A484" s="51"/>
      <c r="B484" s="41"/>
      <c r="C484" s="41"/>
      <c r="D484" s="41"/>
      <c r="E484" s="41"/>
      <c r="F484" s="41"/>
      <c r="G484" s="41"/>
      <c r="H484" s="41"/>
      <c r="I484" s="41"/>
      <c r="J484" s="41"/>
      <c r="K484" s="41"/>
      <c r="L484" s="50"/>
      <c r="M484" s="41"/>
      <c r="N484" s="41"/>
      <c r="O484" s="41"/>
      <c r="P484" s="41"/>
      <c r="Q484" s="41"/>
      <c r="R484" s="41"/>
      <c r="S484" s="41"/>
      <c r="T484" s="41"/>
      <c r="U484" s="41"/>
      <c r="V484" s="41"/>
      <c r="W484" s="41"/>
      <c r="X484" s="41"/>
      <c r="Y484" s="41"/>
      <c r="Z484" s="41"/>
    </row>
    <row r="485" spans="1:26" ht="12.75" customHeight="1">
      <c r="A485" s="51"/>
      <c r="B485" s="41"/>
      <c r="C485" s="41"/>
      <c r="D485" s="41"/>
      <c r="E485" s="41"/>
      <c r="F485" s="41"/>
      <c r="G485" s="41"/>
      <c r="H485" s="41"/>
      <c r="I485" s="41"/>
      <c r="J485" s="41"/>
      <c r="K485" s="41"/>
      <c r="L485" s="50"/>
      <c r="M485" s="41"/>
      <c r="N485" s="41"/>
      <c r="O485" s="41"/>
      <c r="P485" s="41"/>
      <c r="Q485" s="41"/>
      <c r="R485" s="41"/>
      <c r="S485" s="41"/>
      <c r="T485" s="41"/>
      <c r="U485" s="41"/>
      <c r="V485" s="41"/>
      <c r="W485" s="41"/>
      <c r="X485" s="41"/>
      <c r="Y485" s="41"/>
      <c r="Z485" s="41"/>
    </row>
    <row r="486" spans="1:26" ht="12.75" customHeight="1">
      <c r="A486" s="51"/>
      <c r="B486" s="41"/>
      <c r="C486" s="41"/>
      <c r="D486" s="41"/>
      <c r="E486" s="41"/>
      <c r="F486" s="41"/>
      <c r="G486" s="41"/>
      <c r="H486" s="41"/>
      <c r="I486" s="41"/>
      <c r="J486" s="41"/>
      <c r="K486" s="41"/>
      <c r="L486" s="50"/>
      <c r="M486" s="41"/>
      <c r="N486" s="41"/>
      <c r="O486" s="41"/>
      <c r="P486" s="41"/>
      <c r="Q486" s="41"/>
      <c r="R486" s="41"/>
      <c r="S486" s="41"/>
      <c r="T486" s="41"/>
      <c r="U486" s="41"/>
      <c r="V486" s="41"/>
      <c r="W486" s="41"/>
      <c r="X486" s="41"/>
      <c r="Y486" s="41"/>
      <c r="Z486" s="41"/>
    </row>
    <row r="487" spans="1:26" ht="12.75" customHeight="1">
      <c r="A487" s="51"/>
      <c r="B487" s="41"/>
      <c r="C487" s="41"/>
      <c r="D487" s="41"/>
      <c r="E487" s="41"/>
      <c r="F487" s="41"/>
      <c r="G487" s="41"/>
      <c r="H487" s="41"/>
      <c r="I487" s="41"/>
      <c r="J487" s="41"/>
      <c r="K487" s="41"/>
      <c r="L487" s="50"/>
      <c r="M487" s="41"/>
      <c r="N487" s="41"/>
      <c r="O487" s="41"/>
      <c r="P487" s="41"/>
      <c r="Q487" s="41"/>
      <c r="R487" s="41"/>
      <c r="S487" s="41"/>
      <c r="T487" s="41"/>
      <c r="U487" s="41"/>
      <c r="V487" s="41"/>
      <c r="W487" s="41"/>
      <c r="X487" s="41"/>
      <c r="Y487" s="41"/>
      <c r="Z487" s="41"/>
    </row>
    <row r="488" spans="1:26" ht="12.75" customHeight="1">
      <c r="A488" s="51"/>
      <c r="B488" s="41"/>
      <c r="C488" s="41"/>
      <c r="D488" s="41"/>
      <c r="E488" s="41"/>
      <c r="F488" s="41"/>
      <c r="G488" s="41"/>
      <c r="H488" s="41"/>
      <c r="I488" s="41"/>
      <c r="J488" s="41"/>
      <c r="K488" s="41"/>
      <c r="L488" s="50"/>
      <c r="M488" s="41"/>
      <c r="N488" s="41"/>
      <c r="O488" s="41"/>
      <c r="P488" s="41"/>
      <c r="Q488" s="41"/>
      <c r="R488" s="41"/>
      <c r="S488" s="41"/>
      <c r="T488" s="41"/>
      <c r="U488" s="41"/>
      <c r="V488" s="41"/>
      <c r="W488" s="41"/>
      <c r="X488" s="41"/>
      <c r="Y488" s="41"/>
      <c r="Z488" s="41"/>
    </row>
    <row r="489" spans="1:26" ht="12.75" customHeight="1">
      <c r="A489" s="51"/>
      <c r="B489" s="41"/>
      <c r="C489" s="41"/>
      <c r="D489" s="41"/>
      <c r="E489" s="41"/>
      <c r="F489" s="41"/>
      <c r="G489" s="41"/>
      <c r="H489" s="41"/>
      <c r="I489" s="41"/>
      <c r="J489" s="41"/>
      <c r="K489" s="41"/>
      <c r="L489" s="50"/>
      <c r="M489" s="41"/>
      <c r="N489" s="41"/>
      <c r="O489" s="41"/>
      <c r="P489" s="41"/>
      <c r="Q489" s="41"/>
      <c r="R489" s="41"/>
      <c r="S489" s="41"/>
      <c r="T489" s="41"/>
      <c r="U489" s="41"/>
      <c r="V489" s="41"/>
      <c r="W489" s="41"/>
      <c r="X489" s="41"/>
      <c r="Y489" s="41"/>
      <c r="Z489" s="41"/>
    </row>
    <row r="490" spans="1:26" ht="12.75" customHeight="1">
      <c r="A490" s="51"/>
      <c r="B490" s="41"/>
      <c r="C490" s="41"/>
      <c r="D490" s="41"/>
      <c r="E490" s="41"/>
      <c r="F490" s="41"/>
      <c r="G490" s="41"/>
      <c r="H490" s="41"/>
      <c r="I490" s="41"/>
      <c r="J490" s="41"/>
      <c r="K490" s="41"/>
      <c r="L490" s="50"/>
      <c r="M490" s="41"/>
      <c r="N490" s="41"/>
      <c r="O490" s="41"/>
      <c r="P490" s="41"/>
      <c r="Q490" s="41"/>
      <c r="R490" s="41"/>
      <c r="S490" s="41"/>
      <c r="T490" s="41"/>
      <c r="U490" s="41"/>
      <c r="V490" s="41"/>
      <c r="W490" s="41"/>
      <c r="X490" s="41"/>
      <c r="Y490" s="41"/>
      <c r="Z490" s="41"/>
    </row>
    <row r="491" spans="1:26" ht="12.75" customHeight="1">
      <c r="A491" s="51"/>
      <c r="B491" s="41"/>
      <c r="C491" s="41"/>
      <c r="D491" s="41"/>
      <c r="E491" s="41"/>
      <c r="F491" s="41"/>
      <c r="G491" s="41"/>
      <c r="H491" s="41"/>
      <c r="I491" s="41"/>
      <c r="J491" s="41"/>
      <c r="K491" s="41"/>
      <c r="L491" s="50"/>
      <c r="M491" s="41"/>
      <c r="N491" s="41"/>
      <c r="O491" s="41"/>
      <c r="P491" s="41"/>
      <c r="Q491" s="41"/>
      <c r="R491" s="41"/>
      <c r="S491" s="41"/>
      <c r="T491" s="41"/>
      <c r="U491" s="41"/>
      <c r="V491" s="41"/>
      <c r="W491" s="41"/>
      <c r="X491" s="41"/>
      <c r="Y491" s="41"/>
      <c r="Z491" s="41"/>
    </row>
    <row r="492" spans="1:26" ht="12.75" customHeight="1">
      <c r="A492" s="51"/>
      <c r="B492" s="41"/>
      <c r="C492" s="41"/>
      <c r="D492" s="41"/>
      <c r="E492" s="41"/>
      <c r="F492" s="41"/>
      <c r="G492" s="41"/>
      <c r="H492" s="41"/>
      <c r="I492" s="41"/>
      <c r="J492" s="41"/>
      <c r="K492" s="41"/>
      <c r="L492" s="50"/>
      <c r="M492" s="41"/>
      <c r="N492" s="41"/>
      <c r="O492" s="41"/>
      <c r="P492" s="41"/>
      <c r="Q492" s="41"/>
      <c r="R492" s="41"/>
      <c r="S492" s="41"/>
      <c r="T492" s="41"/>
      <c r="U492" s="41"/>
      <c r="V492" s="41"/>
      <c r="W492" s="41"/>
      <c r="X492" s="41"/>
      <c r="Y492" s="41"/>
      <c r="Z492" s="41"/>
    </row>
    <row r="493" spans="1:26" ht="12.75" customHeight="1">
      <c r="A493" s="51"/>
      <c r="B493" s="41"/>
      <c r="C493" s="41"/>
      <c r="D493" s="41"/>
      <c r="E493" s="41"/>
      <c r="F493" s="41"/>
      <c r="G493" s="41"/>
      <c r="H493" s="41"/>
      <c r="I493" s="41"/>
      <c r="J493" s="41"/>
      <c r="K493" s="41"/>
      <c r="L493" s="50"/>
      <c r="M493" s="41"/>
      <c r="N493" s="41"/>
      <c r="O493" s="41"/>
      <c r="P493" s="41"/>
      <c r="Q493" s="41"/>
      <c r="R493" s="41"/>
      <c r="S493" s="41"/>
      <c r="T493" s="41"/>
      <c r="U493" s="41"/>
      <c r="V493" s="41"/>
      <c r="W493" s="41"/>
      <c r="X493" s="41"/>
      <c r="Y493" s="41"/>
      <c r="Z493" s="41"/>
    </row>
    <row r="494" spans="1:26" ht="12.75" customHeight="1">
      <c r="A494" s="51"/>
      <c r="B494" s="41"/>
      <c r="C494" s="41"/>
      <c r="D494" s="41"/>
      <c r="E494" s="41"/>
      <c r="F494" s="41"/>
      <c r="G494" s="41"/>
      <c r="H494" s="41"/>
      <c r="I494" s="41"/>
      <c r="J494" s="41"/>
      <c r="K494" s="41"/>
      <c r="L494" s="50"/>
      <c r="M494" s="41"/>
      <c r="N494" s="41"/>
      <c r="O494" s="41"/>
      <c r="P494" s="41"/>
      <c r="Q494" s="41"/>
      <c r="R494" s="41"/>
      <c r="S494" s="41"/>
      <c r="T494" s="41"/>
      <c r="U494" s="41"/>
      <c r="V494" s="41"/>
      <c r="W494" s="41"/>
      <c r="X494" s="41"/>
      <c r="Y494" s="41"/>
      <c r="Z494" s="41"/>
    </row>
    <row r="495" spans="1:26" ht="12.75" customHeight="1">
      <c r="A495" s="51"/>
      <c r="B495" s="41"/>
      <c r="C495" s="41"/>
      <c r="D495" s="41"/>
      <c r="E495" s="41"/>
      <c r="F495" s="41"/>
      <c r="G495" s="41"/>
      <c r="H495" s="41"/>
      <c r="I495" s="41"/>
      <c r="J495" s="41"/>
      <c r="K495" s="41"/>
      <c r="L495" s="50"/>
      <c r="M495" s="41"/>
      <c r="N495" s="41"/>
      <c r="O495" s="41"/>
      <c r="P495" s="41"/>
      <c r="Q495" s="41"/>
      <c r="R495" s="41"/>
      <c r="S495" s="41"/>
      <c r="T495" s="41"/>
      <c r="U495" s="41"/>
      <c r="V495" s="41"/>
      <c r="W495" s="41"/>
      <c r="X495" s="41"/>
      <c r="Y495" s="41"/>
      <c r="Z495" s="41"/>
    </row>
    <row r="496" spans="1:26" ht="12.75" customHeight="1">
      <c r="A496" s="51"/>
      <c r="B496" s="41"/>
      <c r="C496" s="41"/>
      <c r="D496" s="41"/>
      <c r="E496" s="41"/>
      <c r="F496" s="41"/>
      <c r="G496" s="41"/>
      <c r="H496" s="41"/>
      <c r="I496" s="41"/>
      <c r="J496" s="41"/>
      <c r="K496" s="41"/>
      <c r="L496" s="50"/>
      <c r="M496" s="41"/>
      <c r="N496" s="41"/>
      <c r="O496" s="41"/>
      <c r="P496" s="41"/>
      <c r="Q496" s="41"/>
      <c r="R496" s="41"/>
      <c r="S496" s="41"/>
      <c r="T496" s="41"/>
      <c r="U496" s="41"/>
      <c r="V496" s="41"/>
      <c r="W496" s="41"/>
      <c r="X496" s="41"/>
      <c r="Y496" s="41"/>
      <c r="Z496" s="41"/>
    </row>
    <row r="497" spans="1:26" ht="12.75" customHeight="1">
      <c r="A497" s="51"/>
      <c r="B497" s="41"/>
      <c r="C497" s="41"/>
      <c r="D497" s="41"/>
      <c r="E497" s="41"/>
      <c r="F497" s="41"/>
      <c r="G497" s="41"/>
      <c r="H497" s="41"/>
      <c r="I497" s="41"/>
      <c r="J497" s="41"/>
      <c r="K497" s="41"/>
      <c r="L497" s="50"/>
      <c r="M497" s="41"/>
      <c r="N497" s="41"/>
      <c r="O497" s="41"/>
      <c r="P497" s="41"/>
      <c r="Q497" s="41"/>
      <c r="R497" s="41"/>
      <c r="S497" s="41"/>
      <c r="T497" s="41"/>
      <c r="U497" s="41"/>
      <c r="V497" s="41"/>
      <c r="W497" s="41"/>
      <c r="X497" s="41"/>
      <c r="Y497" s="41"/>
      <c r="Z497" s="41"/>
    </row>
    <row r="498" spans="1:26" ht="12.75" customHeight="1">
      <c r="A498" s="51"/>
      <c r="B498" s="41"/>
      <c r="C498" s="41"/>
      <c r="D498" s="41"/>
      <c r="E498" s="41"/>
      <c r="F498" s="41"/>
      <c r="G498" s="41"/>
      <c r="H498" s="41"/>
      <c r="I498" s="41"/>
      <c r="J498" s="41"/>
      <c r="K498" s="41"/>
      <c r="L498" s="50"/>
      <c r="M498" s="41"/>
      <c r="N498" s="41"/>
      <c r="O498" s="41"/>
      <c r="P498" s="41"/>
      <c r="Q498" s="41"/>
      <c r="R498" s="41"/>
      <c r="S498" s="41"/>
      <c r="T498" s="41"/>
      <c r="U498" s="41"/>
      <c r="V498" s="41"/>
      <c r="W498" s="41"/>
      <c r="X498" s="41"/>
      <c r="Y498" s="41"/>
      <c r="Z498" s="41"/>
    </row>
    <row r="499" spans="1:26" ht="12.75" customHeight="1">
      <c r="A499" s="51"/>
      <c r="B499" s="41"/>
      <c r="C499" s="41"/>
      <c r="D499" s="41"/>
      <c r="E499" s="41"/>
      <c r="F499" s="41"/>
      <c r="G499" s="41"/>
      <c r="H499" s="41"/>
      <c r="I499" s="41"/>
      <c r="J499" s="41"/>
      <c r="K499" s="41"/>
      <c r="L499" s="50"/>
      <c r="M499" s="41"/>
      <c r="N499" s="41"/>
      <c r="O499" s="41"/>
      <c r="P499" s="41"/>
      <c r="Q499" s="41"/>
      <c r="R499" s="41"/>
      <c r="S499" s="41"/>
      <c r="T499" s="41"/>
      <c r="U499" s="41"/>
      <c r="V499" s="41"/>
      <c r="W499" s="41"/>
      <c r="X499" s="41"/>
      <c r="Y499" s="41"/>
      <c r="Z499" s="41"/>
    </row>
    <row r="500" spans="1:26" ht="12.75" customHeight="1">
      <c r="A500" s="51"/>
      <c r="B500" s="41"/>
      <c r="C500" s="41"/>
      <c r="D500" s="41"/>
      <c r="E500" s="41"/>
      <c r="F500" s="41"/>
      <c r="G500" s="41"/>
      <c r="H500" s="41"/>
      <c r="I500" s="41"/>
      <c r="J500" s="41"/>
      <c r="K500" s="41"/>
      <c r="L500" s="50"/>
      <c r="M500" s="41"/>
      <c r="N500" s="41"/>
      <c r="O500" s="41"/>
      <c r="P500" s="41"/>
      <c r="Q500" s="41"/>
      <c r="R500" s="41"/>
      <c r="S500" s="41"/>
      <c r="T500" s="41"/>
      <c r="U500" s="41"/>
      <c r="V500" s="41"/>
      <c r="W500" s="41"/>
      <c r="X500" s="41"/>
      <c r="Y500" s="41"/>
      <c r="Z500" s="41"/>
    </row>
    <row r="501" spans="1:26" ht="12.75" customHeight="1">
      <c r="A501" s="51"/>
      <c r="B501" s="41"/>
      <c r="C501" s="41"/>
      <c r="D501" s="41"/>
      <c r="E501" s="41"/>
      <c r="F501" s="41"/>
      <c r="G501" s="41"/>
      <c r="H501" s="41"/>
      <c r="I501" s="41"/>
      <c r="J501" s="41"/>
      <c r="K501" s="41"/>
      <c r="L501" s="50"/>
      <c r="M501" s="41"/>
      <c r="N501" s="41"/>
      <c r="O501" s="41"/>
      <c r="P501" s="41"/>
      <c r="Q501" s="41"/>
      <c r="R501" s="41"/>
      <c r="S501" s="41"/>
      <c r="T501" s="41"/>
      <c r="U501" s="41"/>
      <c r="V501" s="41"/>
      <c r="W501" s="41"/>
      <c r="X501" s="41"/>
      <c r="Y501" s="41"/>
      <c r="Z501" s="41"/>
    </row>
    <row r="502" spans="1:26" ht="12.75" customHeight="1">
      <c r="A502" s="51"/>
      <c r="B502" s="41"/>
      <c r="C502" s="41"/>
      <c r="D502" s="41"/>
      <c r="E502" s="41"/>
      <c r="F502" s="41"/>
      <c r="G502" s="41"/>
      <c r="H502" s="41"/>
      <c r="I502" s="41"/>
      <c r="J502" s="41"/>
      <c r="K502" s="41"/>
      <c r="L502" s="50"/>
      <c r="M502" s="41"/>
      <c r="N502" s="41"/>
      <c r="O502" s="41"/>
      <c r="P502" s="41"/>
      <c r="Q502" s="41"/>
      <c r="R502" s="41"/>
      <c r="S502" s="41"/>
      <c r="T502" s="41"/>
      <c r="U502" s="41"/>
      <c r="V502" s="41"/>
      <c r="W502" s="41"/>
      <c r="X502" s="41"/>
      <c r="Y502" s="41"/>
      <c r="Z502" s="41"/>
    </row>
    <row r="503" spans="1:26" ht="12.75" customHeight="1">
      <c r="A503" s="51"/>
      <c r="B503" s="41"/>
      <c r="C503" s="41"/>
      <c r="D503" s="41"/>
      <c r="E503" s="41"/>
      <c r="F503" s="41"/>
      <c r="G503" s="41"/>
      <c r="H503" s="41"/>
      <c r="I503" s="41"/>
      <c r="J503" s="41"/>
      <c r="K503" s="41"/>
      <c r="L503" s="50"/>
      <c r="M503" s="41"/>
      <c r="N503" s="41"/>
      <c r="O503" s="41"/>
      <c r="P503" s="41"/>
      <c r="Q503" s="41"/>
      <c r="R503" s="41"/>
      <c r="S503" s="41"/>
      <c r="T503" s="41"/>
      <c r="U503" s="41"/>
      <c r="V503" s="41"/>
      <c r="W503" s="41"/>
      <c r="X503" s="41"/>
      <c r="Y503" s="41"/>
      <c r="Z503" s="41"/>
    </row>
    <row r="504" spans="1:26" ht="12.75" customHeight="1">
      <c r="A504" s="51"/>
      <c r="B504" s="41"/>
      <c r="C504" s="41"/>
      <c r="D504" s="41"/>
      <c r="E504" s="41"/>
      <c r="F504" s="41"/>
      <c r="G504" s="41"/>
      <c r="H504" s="41"/>
      <c r="I504" s="41"/>
      <c r="J504" s="41"/>
      <c r="K504" s="41"/>
      <c r="L504" s="50"/>
      <c r="M504" s="41"/>
      <c r="N504" s="41"/>
      <c r="O504" s="41"/>
      <c r="P504" s="41"/>
      <c r="Q504" s="41"/>
      <c r="R504" s="41"/>
      <c r="S504" s="41"/>
      <c r="T504" s="41"/>
      <c r="U504" s="41"/>
      <c r="V504" s="41"/>
      <c r="W504" s="41"/>
      <c r="X504" s="41"/>
      <c r="Y504" s="41"/>
      <c r="Z504" s="41"/>
    </row>
    <row r="505" spans="1:26" ht="12.75" customHeight="1">
      <c r="A505" s="51"/>
      <c r="B505" s="41"/>
      <c r="C505" s="41"/>
      <c r="D505" s="41"/>
      <c r="E505" s="41"/>
      <c r="F505" s="41"/>
      <c r="G505" s="41"/>
      <c r="H505" s="41"/>
      <c r="I505" s="41"/>
      <c r="J505" s="41"/>
      <c r="K505" s="41"/>
      <c r="L505" s="50"/>
      <c r="M505" s="41"/>
      <c r="N505" s="41"/>
      <c r="O505" s="41"/>
      <c r="P505" s="41"/>
      <c r="Q505" s="41"/>
      <c r="R505" s="41"/>
      <c r="S505" s="41"/>
      <c r="T505" s="41"/>
      <c r="U505" s="41"/>
      <c r="V505" s="41"/>
      <c r="W505" s="41"/>
      <c r="X505" s="41"/>
      <c r="Y505" s="41"/>
      <c r="Z505" s="41"/>
    </row>
    <row r="506" spans="1:26" ht="12.75" customHeight="1">
      <c r="A506" s="51"/>
      <c r="B506" s="41"/>
      <c r="C506" s="41"/>
      <c r="D506" s="41"/>
      <c r="E506" s="41"/>
      <c r="F506" s="41"/>
      <c r="G506" s="41"/>
      <c r="H506" s="41"/>
      <c r="I506" s="41"/>
      <c r="J506" s="41"/>
      <c r="K506" s="41"/>
      <c r="L506" s="50"/>
      <c r="M506" s="41"/>
      <c r="N506" s="41"/>
      <c r="O506" s="41"/>
      <c r="P506" s="41"/>
      <c r="Q506" s="41"/>
      <c r="R506" s="41"/>
      <c r="S506" s="41"/>
      <c r="T506" s="41"/>
      <c r="U506" s="41"/>
      <c r="V506" s="41"/>
      <c r="W506" s="41"/>
      <c r="X506" s="41"/>
      <c r="Y506" s="41"/>
      <c r="Z506" s="41"/>
    </row>
    <row r="507" spans="1:26" ht="12.75" customHeight="1">
      <c r="A507" s="51"/>
      <c r="B507" s="41"/>
      <c r="C507" s="41"/>
      <c r="D507" s="41"/>
      <c r="E507" s="41"/>
      <c r="F507" s="41"/>
      <c r="G507" s="41"/>
      <c r="H507" s="41"/>
      <c r="I507" s="41"/>
      <c r="J507" s="41"/>
      <c r="K507" s="41"/>
      <c r="L507" s="50"/>
      <c r="M507" s="41"/>
      <c r="N507" s="41"/>
      <c r="O507" s="41"/>
      <c r="P507" s="41"/>
      <c r="Q507" s="41"/>
      <c r="R507" s="41"/>
      <c r="S507" s="41"/>
      <c r="T507" s="41"/>
      <c r="U507" s="41"/>
      <c r="V507" s="41"/>
      <c r="W507" s="41"/>
      <c r="X507" s="41"/>
      <c r="Y507" s="41"/>
      <c r="Z507" s="41"/>
    </row>
    <row r="508" spans="1:26" ht="12.75" customHeight="1">
      <c r="A508" s="51"/>
      <c r="B508" s="41"/>
      <c r="C508" s="41"/>
      <c r="D508" s="41"/>
      <c r="E508" s="41"/>
      <c r="F508" s="41"/>
      <c r="G508" s="41"/>
      <c r="H508" s="41"/>
      <c r="I508" s="41"/>
      <c r="J508" s="41"/>
      <c r="K508" s="41"/>
      <c r="L508" s="50"/>
      <c r="M508" s="41"/>
      <c r="N508" s="41"/>
      <c r="O508" s="41"/>
      <c r="P508" s="41"/>
      <c r="Q508" s="41"/>
      <c r="R508" s="41"/>
      <c r="S508" s="41"/>
      <c r="T508" s="41"/>
      <c r="U508" s="41"/>
      <c r="V508" s="41"/>
      <c r="W508" s="41"/>
      <c r="X508" s="41"/>
      <c r="Y508" s="41"/>
      <c r="Z508" s="41"/>
    </row>
    <row r="509" spans="1:26" ht="12.75" customHeight="1">
      <c r="A509" s="51"/>
      <c r="B509" s="41"/>
      <c r="C509" s="41"/>
      <c r="D509" s="41"/>
      <c r="E509" s="41"/>
      <c r="F509" s="41"/>
      <c r="G509" s="41"/>
      <c r="H509" s="41"/>
      <c r="I509" s="41"/>
      <c r="J509" s="41"/>
      <c r="K509" s="41"/>
      <c r="L509" s="50"/>
      <c r="M509" s="41"/>
      <c r="N509" s="41"/>
      <c r="O509" s="41"/>
      <c r="P509" s="41"/>
      <c r="Q509" s="41"/>
      <c r="R509" s="41"/>
      <c r="S509" s="41"/>
      <c r="T509" s="41"/>
      <c r="U509" s="41"/>
      <c r="V509" s="41"/>
      <c r="W509" s="41"/>
      <c r="X509" s="41"/>
      <c r="Y509" s="41"/>
      <c r="Z509" s="41"/>
    </row>
    <row r="510" spans="1:26" ht="12.75" customHeight="1">
      <c r="A510" s="51"/>
      <c r="B510" s="41"/>
      <c r="C510" s="41"/>
      <c r="D510" s="41"/>
      <c r="E510" s="41"/>
      <c r="F510" s="41"/>
      <c r="G510" s="41"/>
      <c r="H510" s="41"/>
      <c r="I510" s="41"/>
      <c r="J510" s="41"/>
      <c r="K510" s="41"/>
      <c r="L510" s="50"/>
      <c r="M510" s="41"/>
      <c r="N510" s="41"/>
      <c r="O510" s="41"/>
      <c r="P510" s="41"/>
      <c r="Q510" s="41"/>
      <c r="R510" s="41"/>
      <c r="S510" s="41"/>
      <c r="T510" s="41"/>
      <c r="U510" s="41"/>
      <c r="V510" s="41"/>
      <c r="W510" s="41"/>
      <c r="X510" s="41"/>
      <c r="Y510" s="41"/>
      <c r="Z510" s="41"/>
    </row>
    <row r="511" spans="1:26" ht="12.75" customHeight="1">
      <c r="A511" s="51"/>
      <c r="B511" s="41"/>
      <c r="C511" s="41"/>
      <c r="D511" s="41"/>
      <c r="E511" s="41"/>
      <c r="F511" s="41"/>
      <c r="G511" s="41"/>
      <c r="H511" s="41"/>
      <c r="I511" s="41"/>
      <c r="J511" s="41"/>
      <c r="K511" s="41"/>
      <c r="L511" s="50"/>
      <c r="M511" s="41"/>
      <c r="N511" s="41"/>
      <c r="O511" s="41"/>
      <c r="P511" s="41"/>
      <c r="Q511" s="41"/>
      <c r="R511" s="41"/>
      <c r="S511" s="41"/>
      <c r="T511" s="41"/>
      <c r="U511" s="41"/>
      <c r="V511" s="41"/>
      <c r="W511" s="41"/>
      <c r="X511" s="41"/>
      <c r="Y511" s="41"/>
      <c r="Z511" s="41"/>
    </row>
    <row r="512" spans="1:26" ht="12.75" customHeight="1">
      <c r="A512" s="51"/>
      <c r="B512" s="41"/>
      <c r="C512" s="41"/>
      <c r="D512" s="41"/>
      <c r="E512" s="41"/>
      <c r="F512" s="41"/>
      <c r="G512" s="41"/>
      <c r="H512" s="41"/>
      <c r="I512" s="41"/>
      <c r="J512" s="41"/>
      <c r="K512" s="41"/>
      <c r="L512" s="50"/>
      <c r="M512" s="41"/>
      <c r="N512" s="41"/>
      <c r="O512" s="41"/>
      <c r="P512" s="41"/>
      <c r="Q512" s="41"/>
      <c r="R512" s="41"/>
      <c r="S512" s="41"/>
      <c r="T512" s="41"/>
      <c r="U512" s="41"/>
      <c r="V512" s="41"/>
      <c r="W512" s="41"/>
      <c r="X512" s="41"/>
      <c r="Y512" s="41"/>
      <c r="Z512" s="41"/>
    </row>
    <row r="513" spans="1:26" ht="12.75" customHeight="1">
      <c r="A513" s="51"/>
      <c r="B513" s="41"/>
      <c r="C513" s="41"/>
      <c r="D513" s="41"/>
      <c r="E513" s="41"/>
      <c r="F513" s="41"/>
      <c r="G513" s="41"/>
      <c r="H513" s="41"/>
      <c r="I513" s="41"/>
      <c r="J513" s="41"/>
      <c r="K513" s="41"/>
      <c r="L513" s="50"/>
      <c r="M513" s="41"/>
      <c r="N513" s="41"/>
      <c r="O513" s="41"/>
      <c r="P513" s="41"/>
      <c r="Q513" s="41"/>
      <c r="R513" s="41"/>
      <c r="S513" s="41"/>
      <c r="T513" s="41"/>
      <c r="U513" s="41"/>
      <c r="V513" s="41"/>
      <c r="W513" s="41"/>
      <c r="X513" s="41"/>
      <c r="Y513" s="41"/>
      <c r="Z513" s="41"/>
    </row>
    <row r="514" spans="1:26" ht="12.75" customHeight="1">
      <c r="A514" s="51"/>
      <c r="B514" s="41"/>
      <c r="C514" s="41"/>
      <c r="D514" s="41"/>
      <c r="E514" s="41"/>
      <c r="F514" s="41"/>
      <c r="G514" s="41"/>
      <c r="H514" s="41"/>
      <c r="I514" s="41"/>
      <c r="J514" s="41"/>
      <c r="K514" s="41"/>
      <c r="L514" s="50"/>
      <c r="M514" s="41"/>
      <c r="N514" s="41"/>
      <c r="O514" s="41"/>
      <c r="P514" s="41"/>
      <c r="Q514" s="41"/>
      <c r="R514" s="41"/>
      <c r="S514" s="41"/>
      <c r="T514" s="41"/>
      <c r="U514" s="41"/>
      <c r="V514" s="41"/>
      <c r="W514" s="41"/>
      <c r="X514" s="41"/>
      <c r="Y514" s="41"/>
      <c r="Z514" s="41"/>
    </row>
    <row r="515" spans="1:26" ht="12.75" customHeight="1">
      <c r="A515" s="51"/>
      <c r="B515" s="41"/>
      <c r="C515" s="41"/>
      <c r="D515" s="41"/>
      <c r="E515" s="41"/>
      <c r="F515" s="41"/>
      <c r="G515" s="41"/>
      <c r="H515" s="41"/>
      <c r="I515" s="41"/>
      <c r="J515" s="41"/>
      <c r="K515" s="41"/>
      <c r="L515" s="50"/>
      <c r="M515" s="41"/>
      <c r="N515" s="41"/>
      <c r="O515" s="41"/>
      <c r="P515" s="41"/>
      <c r="Q515" s="41"/>
      <c r="R515" s="41"/>
      <c r="S515" s="41"/>
      <c r="T515" s="41"/>
      <c r="U515" s="41"/>
      <c r="V515" s="41"/>
      <c r="W515" s="41"/>
      <c r="X515" s="41"/>
      <c r="Y515" s="41"/>
      <c r="Z515" s="41"/>
    </row>
    <row r="516" spans="1:26" ht="12.75" customHeight="1">
      <c r="A516" s="51"/>
      <c r="B516" s="41"/>
      <c r="C516" s="41"/>
      <c r="D516" s="41"/>
      <c r="E516" s="41"/>
      <c r="F516" s="41"/>
      <c r="G516" s="41"/>
      <c r="H516" s="41"/>
      <c r="I516" s="41"/>
      <c r="J516" s="41"/>
      <c r="K516" s="41"/>
      <c r="L516" s="50"/>
      <c r="M516" s="41"/>
      <c r="N516" s="41"/>
      <c r="O516" s="41"/>
      <c r="P516" s="41"/>
      <c r="Q516" s="41"/>
      <c r="R516" s="41"/>
      <c r="S516" s="41"/>
      <c r="T516" s="41"/>
      <c r="U516" s="41"/>
      <c r="V516" s="41"/>
      <c r="W516" s="41"/>
      <c r="X516" s="41"/>
      <c r="Y516" s="41"/>
      <c r="Z516" s="41"/>
    </row>
    <row r="517" spans="1:26" ht="12.75" customHeight="1">
      <c r="A517" s="51"/>
      <c r="B517" s="41"/>
      <c r="C517" s="41"/>
      <c r="D517" s="41"/>
      <c r="E517" s="41"/>
      <c r="F517" s="41"/>
      <c r="G517" s="41"/>
      <c r="H517" s="41"/>
      <c r="I517" s="41"/>
      <c r="J517" s="41"/>
      <c r="K517" s="41"/>
      <c r="L517" s="50"/>
      <c r="M517" s="41"/>
      <c r="N517" s="41"/>
      <c r="O517" s="41"/>
      <c r="P517" s="41"/>
      <c r="Q517" s="41"/>
      <c r="R517" s="41"/>
      <c r="S517" s="41"/>
      <c r="T517" s="41"/>
      <c r="U517" s="41"/>
      <c r="V517" s="41"/>
      <c r="W517" s="41"/>
      <c r="X517" s="41"/>
      <c r="Y517" s="41"/>
      <c r="Z517" s="41"/>
    </row>
    <row r="518" spans="1:26" ht="12.75" customHeight="1">
      <c r="A518" s="51"/>
      <c r="B518" s="41"/>
      <c r="C518" s="41"/>
      <c r="D518" s="41"/>
      <c r="E518" s="41"/>
      <c r="F518" s="41"/>
      <c r="G518" s="41"/>
      <c r="H518" s="41"/>
      <c r="I518" s="41"/>
      <c r="J518" s="41"/>
      <c r="K518" s="41"/>
      <c r="L518" s="50"/>
      <c r="M518" s="41"/>
      <c r="N518" s="41"/>
      <c r="O518" s="41"/>
      <c r="P518" s="41"/>
      <c r="Q518" s="41"/>
      <c r="R518" s="41"/>
      <c r="S518" s="41"/>
      <c r="T518" s="41"/>
      <c r="U518" s="41"/>
      <c r="V518" s="41"/>
      <c r="W518" s="41"/>
      <c r="X518" s="41"/>
      <c r="Y518" s="41"/>
      <c r="Z518" s="41"/>
    </row>
    <row r="519" spans="1:26" ht="12.75" customHeight="1">
      <c r="A519" s="51"/>
      <c r="B519" s="41"/>
      <c r="C519" s="41"/>
      <c r="D519" s="41"/>
      <c r="E519" s="41"/>
      <c r="F519" s="41"/>
      <c r="G519" s="41"/>
      <c r="H519" s="41"/>
      <c r="I519" s="41"/>
      <c r="J519" s="41"/>
      <c r="K519" s="41"/>
      <c r="L519" s="50"/>
      <c r="M519" s="41"/>
      <c r="N519" s="41"/>
      <c r="O519" s="41"/>
      <c r="P519" s="41"/>
      <c r="Q519" s="41"/>
      <c r="R519" s="41"/>
      <c r="S519" s="41"/>
      <c r="T519" s="41"/>
      <c r="U519" s="41"/>
      <c r="V519" s="41"/>
      <c r="W519" s="41"/>
      <c r="X519" s="41"/>
      <c r="Y519" s="41"/>
      <c r="Z519" s="41"/>
    </row>
    <row r="520" spans="1:26" ht="12.75" customHeight="1">
      <c r="A520" s="51"/>
      <c r="B520" s="41"/>
      <c r="C520" s="41"/>
      <c r="D520" s="41"/>
      <c r="E520" s="41"/>
      <c r="F520" s="41"/>
      <c r="G520" s="41"/>
      <c r="H520" s="41"/>
      <c r="I520" s="41"/>
      <c r="J520" s="41"/>
      <c r="K520" s="41"/>
      <c r="L520" s="50"/>
      <c r="M520" s="41"/>
      <c r="N520" s="41"/>
      <c r="O520" s="41"/>
      <c r="P520" s="41"/>
      <c r="Q520" s="41"/>
      <c r="R520" s="41"/>
      <c r="S520" s="41"/>
      <c r="T520" s="41"/>
      <c r="U520" s="41"/>
      <c r="V520" s="41"/>
      <c r="W520" s="41"/>
      <c r="X520" s="41"/>
      <c r="Y520" s="41"/>
      <c r="Z520" s="41"/>
    </row>
    <row r="521" spans="1:26" ht="12.75" customHeight="1">
      <c r="A521" s="51"/>
      <c r="B521" s="41"/>
      <c r="C521" s="41"/>
      <c r="D521" s="41"/>
      <c r="E521" s="41"/>
      <c r="F521" s="41"/>
      <c r="G521" s="41"/>
      <c r="H521" s="41"/>
      <c r="I521" s="41"/>
      <c r="J521" s="41"/>
      <c r="K521" s="41"/>
      <c r="L521" s="50"/>
      <c r="M521" s="41"/>
      <c r="N521" s="41"/>
      <c r="O521" s="41"/>
      <c r="P521" s="41"/>
      <c r="Q521" s="41"/>
      <c r="R521" s="41"/>
      <c r="S521" s="41"/>
      <c r="T521" s="41"/>
      <c r="U521" s="41"/>
      <c r="V521" s="41"/>
      <c r="W521" s="41"/>
      <c r="X521" s="41"/>
      <c r="Y521" s="41"/>
      <c r="Z521" s="41"/>
    </row>
    <row r="522" spans="1:26" ht="12.75" customHeight="1">
      <c r="A522" s="51"/>
      <c r="B522" s="41"/>
      <c r="C522" s="41"/>
      <c r="D522" s="41"/>
      <c r="E522" s="41"/>
      <c r="F522" s="41"/>
      <c r="G522" s="41"/>
      <c r="H522" s="41"/>
      <c r="I522" s="41"/>
      <c r="J522" s="41"/>
      <c r="K522" s="41"/>
      <c r="L522" s="50"/>
      <c r="M522" s="41"/>
      <c r="N522" s="41"/>
      <c r="O522" s="41"/>
      <c r="P522" s="41"/>
      <c r="Q522" s="41"/>
      <c r="R522" s="41"/>
      <c r="S522" s="41"/>
      <c r="T522" s="41"/>
      <c r="U522" s="41"/>
      <c r="V522" s="41"/>
      <c r="W522" s="41"/>
      <c r="X522" s="41"/>
      <c r="Y522" s="41"/>
      <c r="Z522" s="41"/>
    </row>
    <row r="523" spans="1:26" ht="12.75" customHeight="1">
      <c r="A523" s="51"/>
      <c r="B523" s="41"/>
      <c r="C523" s="41"/>
      <c r="D523" s="41"/>
      <c r="E523" s="41"/>
      <c r="F523" s="41"/>
      <c r="G523" s="41"/>
      <c r="H523" s="41"/>
      <c r="I523" s="41"/>
      <c r="J523" s="41"/>
      <c r="K523" s="41"/>
      <c r="L523" s="50"/>
      <c r="M523" s="41"/>
      <c r="N523" s="41"/>
      <c r="O523" s="41"/>
      <c r="P523" s="41"/>
      <c r="Q523" s="41"/>
      <c r="R523" s="41"/>
      <c r="S523" s="41"/>
      <c r="T523" s="41"/>
      <c r="U523" s="41"/>
      <c r="V523" s="41"/>
      <c r="W523" s="41"/>
      <c r="X523" s="41"/>
      <c r="Y523" s="41"/>
      <c r="Z523" s="41"/>
    </row>
    <row r="524" spans="1:26" ht="12.75" customHeight="1">
      <c r="A524" s="51"/>
      <c r="B524" s="41"/>
      <c r="C524" s="41"/>
      <c r="D524" s="41"/>
      <c r="E524" s="41"/>
      <c r="F524" s="41"/>
      <c r="G524" s="41"/>
      <c r="H524" s="41"/>
      <c r="I524" s="41"/>
      <c r="J524" s="41"/>
      <c r="K524" s="41"/>
      <c r="L524" s="50"/>
      <c r="M524" s="41"/>
      <c r="N524" s="41"/>
      <c r="O524" s="41"/>
      <c r="P524" s="41"/>
      <c r="Q524" s="41"/>
      <c r="R524" s="41"/>
      <c r="S524" s="41"/>
      <c r="T524" s="41"/>
      <c r="U524" s="41"/>
      <c r="V524" s="41"/>
      <c r="W524" s="41"/>
      <c r="X524" s="41"/>
      <c r="Y524" s="41"/>
      <c r="Z524" s="41"/>
    </row>
    <row r="525" spans="1:26" ht="12.75" customHeight="1">
      <c r="A525" s="51"/>
      <c r="B525" s="41"/>
      <c r="C525" s="41"/>
      <c r="D525" s="41"/>
      <c r="E525" s="41"/>
      <c r="F525" s="41"/>
      <c r="G525" s="41"/>
      <c r="H525" s="41"/>
      <c r="I525" s="41"/>
      <c r="J525" s="41"/>
      <c r="K525" s="41"/>
      <c r="L525" s="50"/>
      <c r="M525" s="41"/>
      <c r="N525" s="41"/>
      <c r="O525" s="41"/>
      <c r="P525" s="41"/>
      <c r="Q525" s="41"/>
      <c r="R525" s="41"/>
      <c r="S525" s="41"/>
      <c r="T525" s="41"/>
      <c r="U525" s="41"/>
      <c r="V525" s="41"/>
      <c r="W525" s="41"/>
      <c r="X525" s="41"/>
      <c r="Y525" s="41"/>
      <c r="Z525" s="41"/>
    </row>
    <row r="526" spans="1:26" ht="12.75" customHeight="1">
      <c r="A526" s="51"/>
      <c r="B526" s="41"/>
      <c r="C526" s="41"/>
      <c r="D526" s="41"/>
      <c r="E526" s="41"/>
      <c r="F526" s="41"/>
      <c r="G526" s="41"/>
      <c r="H526" s="41"/>
      <c r="I526" s="41"/>
      <c r="J526" s="41"/>
      <c r="K526" s="41"/>
      <c r="L526" s="50"/>
      <c r="M526" s="41"/>
      <c r="N526" s="41"/>
      <c r="O526" s="41"/>
      <c r="P526" s="41"/>
      <c r="Q526" s="41"/>
      <c r="R526" s="41"/>
      <c r="S526" s="41"/>
      <c r="T526" s="41"/>
      <c r="U526" s="41"/>
      <c r="V526" s="41"/>
      <c r="W526" s="41"/>
      <c r="X526" s="41"/>
      <c r="Y526" s="41"/>
      <c r="Z526" s="41"/>
    </row>
    <row r="527" spans="1:26" ht="12.75" customHeight="1">
      <c r="A527" s="51"/>
      <c r="B527" s="41"/>
      <c r="C527" s="41"/>
      <c r="D527" s="41"/>
      <c r="E527" s="41"/>
      <c r="F527" s="41"/>
      <c r="G527" s="41"/>
      <c r="H527" s="41"/>
      <c r="I527" s="41"/>
      <c r="J527" s="41"/>
      <c r="K527" s="41"/>
      <c r="L527" s="50"/>
      <c r="M527" s="41"/>
      <c r="N527" s="41"/>
      <c r="O527" s="41"/>
      <c r="P527" s="41"/>
      <c r="Q527" s="41"/>
      <c r="R527" s="41"/>
      <c r="S527" s="41"/>
      <c r="T527" s="41"/>
      <c r="U527" s="41"/>
      <c r="V527" s="41"/>
      <c r="W527" s="41"/>
      <c r="X527" s="41"/>
      <c r="Y527" s="41"/>
      <c r="Z527" s="41"/>
    </row>
    <row r="528" spans="1:26" ht="12.75" customHeight="1">
      <c r="A528" s="51"/>
      <c r="B528" s="41"/>
      <c r="C528" s="41"/>
      <c r="D528" s="41"/>
      <c r="E528" s="41"/>
      <c r="F528" s="41"/>
      <c r="G528" s="41"/>
      <c r="H528" s="41"/>
      <c r="I528" s="41"/>
      <c r="J528" s="41"/>
      <c r="K528" s="41"/>
      <c r="L528" s="50"/>
      <c r="M528" s="41"/>
      <c r="N528" s="41"/>
      <c r="O528" s="41"/>
      <c r="P528" s="41"/>
      <c r="Q528" s="41"/>
      <c r="R528" s="41"/>
      <c r="S528" s="41"/>
      <c r="T528" s="41"/>
      <c r="U528" s="41"/>
      <c r="V528" s="41"/>
      <c r="W528" s="41"/>
      <c r="X528" s="41"/>
      <c r="Y528" s="41"/>
      <c r="Z528" s="41"/>
    </row>
    <row r="529" spans="1:26" ht="12.75" customHeight="1">
      <c r="A529" s="51"/>
      <c r="B529" s="41"/>
      <c r="C529" s="41"/>
      <c r="D529" s="41"/>
      <c r="E529" s="41"/>
      <c r="F529" s="41"/>
      <c r="G529" s="41"/>
      <c r="H529" s="41"/>
      <c r="I529" s="41"/>
      <c r="J529" s="41"/>
      <c r="K529" s="41"/>
      <c r="L529" s="50"/>
      <c r="M529" s="41"/>
      <c r="N529" s="41"/>
      <c r="O529" s="41"/>
      <c r="P529" s="41"/>
      <c r="Q529" s="41"/>
      <c r="R529" s="41"/>
      <c r="S529" s="41"/>
      <c r="T529" s="41"/>
      <c r="U529" s="41"/>
      <c r="V529" s="41"/>
      <c r="W529" s="41"/>
      <c r="X529" s="41"/>
      <c r="Y529" s="41"/>
      <c r="Z529" s="41"/>
    </row>
    <row r="530" spans="1:26" ht="12.75" customHeight="1">
      <c r="A530" s="51"/>
      <c r="B530" s="41"/>
      <c r="C530" s="41"/>
      <c r="D530" s="41"/>
      <c r="E530" s="41"/>
      <c r="F530" s="41"/>
      <c r="G530" s="41"/>
      <c r="H530" s="41"/>
      <c r="I530" s="41"/>
      <c r="J530" s="41"/>
      <c r="K530" s="41"/>
      <c r="L530" s="50"/>
      <c r="M530" s="41"/>
      <c r="N530" s="41"/>
      <c r="O530" s="41"/>
      <c r="P530" s="41"/>
      <c r="Q530" s="41"/>
      <c r="R530" s="41"/>
      <c r="S530" s="41"/>
      <c r="T530" s="41"/>
      <c r="U530" s="41"/>
      <c r="V530" s="41"/>
      <c r="W530" s="41"/>
      <c r="X530" s="41"/>
      <c r="Y530" s="41"/>
      <c r="Z530" s="41"/>
    </row>
    <row r="531" spans="1:26" ht="12.75" customHeight="1">
      <c r="A531" s="51"/>
      <c r="B531" s="41"/>
      <c r="C531" s="41"/>
      <c r="D531" s="41"/>
      <c r="E531" s="41"/>
      <c r="F531" s="41"/>
      <c r="G531" s="41"/>
      <c r="H531" s="41"/>
      <c r="I531" s="41"/>
      <c r="J531" s="41"/>
      <c r="K531" s="41"/>
      <c r="L531" s="50"/>
      <c r="M531" s="41"/>
      <c r="N531" s="41"/>
      <c r="O531" s="41"/>
      <c r="P531" s="41"/>
      <c r="Q531" s="41"/>
      <c r="R531" s="41"/>
      <c r="S531" s="41"/>
      <c r="T531" s="41"/>
      <c r="U531" s="41"/>
      <c r="V531" s="41"/>
      <c r="W531" s="41"/>
      <c r="X531" s="41"/>
      <c r="Y531" s="41"/>
      <c r="Z531" s="41"/>
    </row>
    <row r="532" spans="1:26" ht="12.75" customHeight="1">
      <c r="A532" s="51"/>
      <c r="B532" s="41"/>
      <c r="C532" s="41"/>
      <c r="D532" s="41"/>
      <c r="E532" s="41"/>
      <c r="F532" s="41"/>
      <c r="G532" s="41"/>
      <c r="H532" s="41"/>
      <c r="I532" s="41"/>
      <c r="J532" s="41"/>
      <c r="K532" s="41"/>
      <c r="L532" s="50"/>
      <c r="M532" s="41"/>
      <c r="N532" s="41"/>
      <c r="O532" s="41"/>
      <c r="P532" s="41"/>
      <c r="Q532" s="41"/>
      <c r="R532" s="41"/>
      <c r="S532" s="41"/>
      <c r="T532" s="41"/>
      <c r="U532" s="41"/>
      <c r="V532" s="41"/>
      <c r="W532" s="41"/>
      <c r="X532" s="41"/>
      <c r="Y532" s="41"/>
      <c r="Z532" s="41"/>
    </row>
    <row r="533" spans="1:26" ht="12.75" customHeight="1">
      <c r="A533" s="51"/>
      <c r="B533" s="41"/>
      <c r="C533" s="41"/>
      <c r="D533" s="41"/>
      <c r="E533" s="41"/>
      <c r="F533" s="41"/>
      <c r="G533" s="41"/>
      <c r="H533" s="41"/>
      <c r="I533" s="41"/>
      <c r="J533" s="41"/>
      <c r="K533" s="41"/>
      <c r="L533" s="50"/>
      <c r="M533" s="41"/>
      <c r="N533" s="41"/>
      <c r="O533" s="41"/>
      <c r="P533" s="41"/>
      <c r="Q533" s="41"/>
      <c r="R533" s="41"/>
      <c r="S533" s="41"/>
      <c r="T533" s="41"/>
      <c r="U533" s="41"/>
      <c r="V533" s="41"/>
      <c r="W533" s="41"/>
      <c r="X533" s="41"/>
      <c r="Y533" s="41"/>
      <c r="Z533" s="41"/>
    </row>
    <row r="534" spans="1:26" ht="12.75" customHeight="1">
      <c r="A534" s="51"/>
      <c r="B534" s="41"/>
      <c r="C534" s="41"/>
      <c r="D534" s="41"/>
      <c r="E534" s="41"/>
      <c r="F534" s="41"/>
      <c r="G534" s="41"/>
      <c r="H534" s="41"/>
      <c r="I534" s="41"/>
      <c r="J534" s="41"/>
      <c r="K534" s="41"/>
      <c r="L534" s="50"/>
      <c r="M534" s="41"/>
      <c r="N534" s="41"/>
      <c r="O534" s="41"/>
      <c r="P534" s="41"/>
      <c r="Q534" s="41"/>
      <c r="R534" s="41"/>
      <c r="S534" s="41"/>
      <c r="T534" s="41"/>
      <c r="U534" s="41"/>
      <c r="V534" s="41"/>
      <c r="W534" s="41"/>
      <c r="X534" s="41"/>
      <c r="Y534" s="41"/>
      <c r="Z534" s="41"/>
    </row>
    <row r="535" spans="1:26" ht="12.75" customHeight="1">
      <c r="A535" s="51"/>
      <c r="B535" s="41"/>
      <c r="C535" s="41"/>
      <c r="D535" s="41"/>
      <c r="E535" s="41"/>
      <c r="F535" s="41"/>
      <c r="G535" s="41"/>
      <c r="H535" s="41"/>
      <c r="I535" s="41"/>
      <c r="J535" s="41"/>
      <c r="K535" s="41"/>
      <c r="L535" s="50"/>
      <c r="M535" s="41"/>
      <c r="N535" s="41"/>
      <c r="O535" s="41"/>
      <c r="P535" s="41"/>
      <c r="Q535" s="41"/>
      <c r="R535" s="41"/>
      <c r="S535" s="41"/>
      <c r="T535" s="41"/>
      <c r="U535" s="41"/>
      <c r="V535" s="41"/>
      <c r="W535" s="41"/>
      <c r="X535" s="41"/>
      <c r="Y535" s="41"/>
      <c r="Z535" s="41"/>
    </row>
    <row r="536" spans="1:26" ht="12.75" customHeight="1">
      <c r="A536" s="51"/>
      <c r="B536" s="41"/>
      <c r="C536" s="41"/>
      <c r="D536" s="41"/>
      <c r="E536" s="41"/>
      <c r="F536" s="41"/>
      <c r="G536" s="41"/>
      <c r="H536" s="41"/>
      <c r="I536" s="41"/>
      <c r="J536" s="41"/>
      <c r="K536" s="41"/>
      <c r="L536" s="50"/>
      <c r="M536" s="41"/>
      <c r="N536" s="41"/>
      <c r="O536" s="41"/>
      <c r="P536" s="41"/>
      <c r="Q536" s="41"/>
      <c r="R536" s="41"/>
      <c r="S536" s="41"/>
      <c r="T536" s="41"/>
      <c r="U536" s="41"/>
      <c r="V536" s="41"/>
      <c r="W536" s="41"/>
      <c r="X536" s="41"/>
      <c r="Y536" s="41"/>
      <c r="Z536" s="41"/>
    </row>
    <row r="537" spans="1:26" ht="12.75" customHeight="1">
      <c r="A537" s="51"/>
      <c r="B537" s="41"/>
      <c r="C537" s="41"/>
      <c r="D537" s="41"/>
      <c r="E537" s="41"/>
      <c r="F537" s="41"/>
      <c r="G537" s="41"/>
      <c r="H537" s="41"/>
      <c r="I537" s="41"/>
      <c r="J537" s="41"/>
      <c r="K537" s="41"/>
      <c r="L537" s="50"/>
      <c r="M537" s="41"/>
      <c r="N537" s="41"/>
      <c r="O537" s="41"/>
      <c r="P537" s="41"/>
      <c r="Q537" s="41"/>
      <c r="R537" s="41"/>
      <c r="S537" s="41"/>
      <c r="T537" s="41"/>
      <c r="U537" s="41"/>
      <c r="V537" s="41"/>
      <c r="W537" s="41"/>
      <c r="X537" s="41"/>
      <c r="Y537" s="41"/>
      <c r="Z537" s="41"/>
    </row>
    <row r="538" spans="1:26" ht="12.75" customHeight="1">
      <c r="A538" s="51"/>
      <c r="B538" s="41"/>
      <c r="C538" s="41"/>
      <c r="D538" s="41"/>
      <c r="E538" s="41"/>
      <c r="F538" s="41"/>
      <c r="G538" s="41"/>
      <c r="H538" s="41"/>
      <c r="I538" s="41"/>
      <c r="J538" s="41"/>
      <c r="K538" s="41"/>
      <c r="L538" s="50"/>
      <c r="M538" s="41"/>
      <c r="N538" s="41"/>
      <c r="O538" s="41"/>
      <c r="P538" s="41"/>
      <c r="Q538" s="41"/>
      <c r="R538" s="41"/>
      <c r="S538" s="41"/>
      <c r="T538" s="41"/>
      <c r="U538" s="41"/>
      <c r="V538" s="41"/>
      <c r="W538" s="41"/>
      <c r="X538" s="41"/>
      <c r="Y538" s="41"/>
      <c r="Z538" s="41"/>
    </row>
    <row r="539" spans="1:26" ht="12.75" customHeight="1">
      <c r="A539" s="51"/>
      <c r="B539" s="41"/>
      <c r="C539" s="41"/>
      <c r="D539" s="41"/>
      <c r="E539" s="41"/>
      <c r="F539" s="41"/>
      <c r="G539" s="41"/>
      <c r="H539" s="41"/>
      <c r="I539" s="41"/>
      <c r="J539" s="41"/>
      <c r="K539" s="41"/>
      <c r="L539" s="50"/>
      <c r="M539" s="41"/>
      <c r="N539" s="41"/>
      <c r="O539" s="41"/>
      <c r="P539" s="41"/>
      <c r="Q539" s="41"/>
      <c r="R539" s="41"/>
      <c r="S539" s="41"/>
      <c r="T539" s="41"/>
      <c r="U539" s="41"/>
      <c r="V539" s="41"/>
      <c r="W539" s="41"/>
      <c r="X539" s="41"/>
      <c r="Y539" s="41"/>
      <c r="Z539" s="41"/>
    </row>
  </sheetData>
  <mergeCells count="1">
    <mergeCell ref="B1:L1"/>
  </mergeCells>
  <conditionalFormatting sqref="B20:B21 B2:B6 B11:B18 B25 B28 B23 B39:B40 B31:B36">
    <cfRule type="containsText" dxfId="93" priority="91" operator="containsText" text="Ingrese el numero del item">
      <formula>NOT(ISERROR(SEARCH(("Ingrese el numero del item"),(B2))))</formula>
    </cfRule>
  </conditionalFormatting>
  <conditionalFormatting sqref="E20:E21 E2:E6 E11:E18 E25 E28 E23 E39:E40 E31:E36">
    <cfRule type="containsText" dxfId="92" priority="92" operator="containsText" text="Ingrese la cantidad">
      <formula>NOT(ISERROR(SEARCH(("Ingrese la cantidad"),(E2))))</formula>
    </cfRule>
  </conditionalFormatting>
  <conditionalFormatting sqref="F20:H21 F2:H6 F11:H18 F25:H25 F28:H28 F23:H23 F39:H40 F31:H36">
    <cfRule type="cellIs" dxfId="91" priority="93" operator="equal">
      <formula>0</formula>
    </cfRule>
  </conditionalFormatting>
  <conditionalFormatting sqref="C20:D21 C2:D6 C11:D18 C25:D25 C28:D28 C23:D23 C39:D40 C31:D36">
    <cfRule type="cellIs" dxfId="90" priority="94" operator="equal">
      <formula>"No"</formula>
    </cfRule>
  </conditionalFormatting>
  <conditionalFormatting sqref="I20:J21 I3:J6 I11:J18 I25:J25 I28:J28 I23:J23 I39:J40 I31:J36">
    <cfRule type="notContainsBlanks" dxfId="89" priority="95">
      <formula>LEN(TRIM(I3))&gt;0</formula>
    </cfRule>
  </conditionalFormatting>
  <conditionalFormatting sqref="E20:E21 E2:E6 E11:E18 E25 E28 E23 E39:E40 E31:E36">
    <cfRule type="cellIs" dxfId="88" priority="97" operator="equal">
      <formula>0</formula>
    </cfRule>
  </conditionalFormatting>
  <conditionalFormatting sqref="I2:J2">
    <cfRule type="cellIs" dxfId="87" priority="98" operator="equal">
      <formula>0</formula>
    </cfRule>
  </conditionalFormatting>
  <conditionalFormatting sqref="B19">
    <cfRule type="containsText" dxfId="86" priority="85" operator="containsText" text="Ingrese el numero del item">
      <formula>NOT(ISERROR(SEARCH(("Ingrese el numero del item"),(B19))))</formula>
    </cfRule>
  </conditionalFormatting>
  <conditionalFormatting sqref="E19">
    <cfRule type="containsText" dxfId="85" priority="86" operator="containsText" text="Ingrese la cantidad">
      <formula>NOT(ISERROR(SEARCH(("Ingrese la cantidad"),(E19))))</formula>
    </cfRule>
  </conditionalFormatting>
  <conditionalFormatting sqref="F19:H19">
    <cfRule type="cellIs" dxfId="84" priority="87" operator="equal">
      <formula>0</formula>
    </cfRule>
  </conditionalFormatting>
  <conditionalFormatting sqref="C19:D19">
    <cfRule type="cellIs" dxfId="83" priority="88" operator="equal">
      <formula>"No"</formula>
    </cfRule>
  </conditionalFormatting>
  <conditionalFormatting sqref="I19:J19">
    <cfRule type="notContainsBlanks" dxfId="82" priority="89">
      <formula>LEN(TRIM(I19))&gt;0</formula>
    </cfRule>
  </conditionalFormatting>
  <conditionalFormatting sqref="E19">
    <cfRule type="cellIs" dxfId="81" priority="90" operator="equal">
      <formula>0</formula>
    </cfRule>
  </conditionalFormatting>
  <conditionalFormatting sqref="B29">
    <cfRule type="containsText" dxfId="80" priority="78" operator="containsText" text="Ingrese el numero del item">
      <formula>NOT(ISERROR(SEARCH(("Ingrese el numero del item"),(B29))))</formula>
    </cfRule>
  </conditionalFormatting>
  <conditionalFormatting sqref="E29">
    <cfRule type="containsText" dxfId="79" priority="79" operator="containsText" text="Ingrese la cantidad">
      <formula>NOT(ISERROR(SEARCH(("Ingrese la cantidad"),(E29))))</formula>
    </cfRule>
  </conditionalFormatting>
  <conditionalFormatting sqref="F29:H29">
    <cfRule type="cellIs" dxfId="78" priority="80" operator="equal">
      <formula>0</formula>
    </cfRule>
  </conditionalFormatting>
  <conditionalFormatting sqref="C29:D29">
    <cfRule type="cellIs" dxfId="77" priority="81" operator="equal">
      <formula>"No"</formula>
    </cfRule>
  </conditionalFormatting>
  <conditionalFormatting sqref="I29:J29">
    <cfRule type="notContainsBlanks" dxfId="76" priority="82">
      <formula>LEN(TRIM(I29))&gt;0</formula>
    </cfRule>
  </conditionalFormatting>
  <conditionalFormatting sqref="E29">
    <cfRule type="cellIs" dxfId="75" priority="83" operator="equal">
      <formula>0</formula>
    </cfRule>
  </conditionalFormatting>
  <conditionalFormatting sqref="B7">
    <cfRule type="containsText" dxfId="74" priority="71" operator="containsText" text="Ingrese el numero del item">
      <formula>NOT(ISERROR(SEARCH(("Ingrese el numero del item"),(B7))))</formula>
    </cfRule>
  </conditionalFormatting>
  <conditionalFormatting sqref="E7">
    <cfRule type="containsText" dxfId="73" priority="72" operator="containsText" text="Ingrese la cantidad">
      <formula>NOT(ISERROR(SEARCH(("Ingrese la cantidad"),(E7))))</formula>
    </cfRule>
  </conditionalFormatting>
  <conditionalFormatting sqref="F7:H7">
    <cfRule type="cellIs" dxfId="72" priority="73" operator="equal">
      <formula>0</formula>
    </cfRule>
  </conditionalFormatting>
  <conditionalFormatting sqref="C7:D7">
    <cfRule type="cellIs" dxfId="71" priority="74" operator="equal">
      <formula>"No"</formula>
    </cfRule>
  </conditionalFormatting>
  <conditionalFormatting sqref="I7:J7">
    <cfRule type="notContainsBlanks" dxfId="70" priority="75">
      <formula>LEN(TRIM(I7))&gt;0</formula>
    </cfRule>
  </conditionalFormatting>
  <conditionalFormatting sqref="E7">
    <cfRule type="cellIs" dxfId="69" priority="76" operator="equal">
      <formula>0</formula>
    </cfRule>
  </conditionalFormatting>
  <conditionalFormatting sqref="B8">
    <cfRule type="containsText" dxfId="68" priority="64" operator="containsText" text="Ingrese el numero del item">
      <formula>NOT(ISERROR(SEARCH(("Ingrese el numero del item"),(B8))))</formula>
    </cfRule>
  </conditionalFormatting>
  <conditionalFormatting sqref="E8">
    <cfRule type="containsText" dxfId="67" priority="65" operator="containsText" text="Ingrese la cantidad">
      <formula>NOT(ISERROR(SEARCH(("Ingrese la cantidad"),(E8))))</formula>
    </cfRule>
  </conditionalFormatting>
  <conditionalFormatting sqref="F8:H8">
    <cfRule type="cellIs" dxfId="66" priority="66" operator="equal">
      <formula>0</formula>
    </cfRule>
  </conditionalFormatting>
  <conditionalFormatting sqref="C8:D8">
    <cfRule type="cellIs" dxfId="65" priority="67" operator="equal">
      <formula>"No"</formula>
    </cfRule>
  </conditionalFormatting>
  <conditionalFormatting sqref="I8:J8">
    <cfRule type="notContainsBlanks" dxfId="64" priority="68">
      <formula>LEN(TRIM(I8))&gt;0</formula>
    </cfRule>
  </conditionalFormatting>
  <conditionalFormatting sqref="E8">
    <cfRule type="cellIs" dxfId="63" priority="69" operator="equal">
      <formula>0</formula>
    </cfRule>
  </conditionalFormatting>
  <conditionalFormatting sqref="B9">
    <cfRule type="containsText" dxfId="62" priority="57" operator="containsText" text="Ingrese el numero del item">
      <formula>NOT(ISERROR(SEARCH(("Ingrese el numero del item"),(B9))))</formula>
    </cfRule>
  </conditionalFormatting>
  <conditionalFormatting sqref="E9">
    <cfRule type="containsText" dxfId="61" priority="58" operator="containsText" text="Ingrese la cantidad">
      <formula>NOT(ISERROR(SEARCH(("Ingrese la cantidad"),(E9))))</formula>
    </cfRule>
  </conditionalFormatting>
  <conditionalFormatting sqref="F9:H9">
    <cfRule type="cellIs" dxfId="60" priority="59" operator="equal">
      <formula>0</formula>
    </cfRule>
  </conditionalFormatting>
  <conditionalFormatting sqref="C9:D9">
    <cfRule type="cellIs" dxfId="59" priority="60" operator="equal">
      <formula>"No"</formula>
    </cfRule>
  </conditionalFormatting>
  <conditionalFormatting sqref="I9:J9">
    <cfRule type="notContainsBlanks" dxfId="58" priority="61">
      <formula>LEN(TRIM(I9))&gt;0</formula>
    </cfRule>
  </conditionalFormatting>
  <conditionalFormatting sqref="E9">
    <cfRule type="cellIs" dxfId="57" priority="62" operator="equal">
      <formula>0</formula>
    </cfRule>
  </conditionalFormatting>
  <conditionalFormatting sqref="B10">
    <cfRule type="containsText" dxfId="56" priority="50" operator="containsText" text="Ingrese el numero del item">
      <formula>NOT(ISERROR(SEARCH(("Ingrese el numero del item"),(B10))))</formula>
    </cfRule>
  </conditionalFormatting>
  <conditionalFormatting sqref="E10">
    <cfRule type="containsText" dxfId="55" priority="51" operator="containsText" text="Ingrese la cantidad">
      <formula>NOT(ISERROR(SEARCH(("Ingrese la cantidad"),(E10))))</formula>
    </cfRule>
  </conditionalFormatting>
  <conditionalFormatting sqref="F10:H10">
    <cfRule type="cellIs" dxfId="54" priority="52" operator="equal">
      <formula>0</formula>
    </cfRule>
  </conditionalFormatting>
  <conditionalFormatting sqref="C10:D10">
    <cfRule type="cellIs" dxfId="53" priority="53" operator="equal">
      <formula>"No"</formula>
    </cfRule>
  </conditionalFormatting>
  <conditionalFormatting sqref="I10:J10">
    <cfRule type="notContainsBlanks" dxfId="52" priority="54">
      <formula>LEN(TRIM(I10))&gt;0</formula>
    </cfRule>
  </conditionalFormatting>
  <conditionalFormatting sqref="E10">
    <cfRule type="cellIs" dxfId="51" priority="55" operator="equal">
      <formula>0</formula>
    </cfRule>
  </conditionalFormatting>
  <conditionalFormatting sqref="B30">
    <cfRule type="containsText" dxfId="50" priority="43" operator="containsText" text="Ingrese el numero del item">
      <formula>NOT(ISERROR(SEARCH(("Ingrese el numero del item"),(B30))))</formula>
    </cfRule>
  </conditionalFormatting>
  <conditionalFormatting sqref="E30">
    <cfRule type="containsText" dxfId="49" priority="44" operator="containsText" text="Ingrese la cantidad">
      <formula>NOT(ISERROR(SEARCH(("Ingrese la cantidad"),(E30))))</formula>
    </cfRule>
  </conditionalFormatting>
  <conditionalFormatting sqref="F30:H30">
    <cfRule type="cellIs" dxfId="48" priority="45" operator="equal">
      <formula>0</formula>
    </cfRule>
  </conditionalFormatting>
  <conditionalFormatting sqref="C30:D30">
    <cfRule type="cellIs" dxfId="47" priority="46" operator="equal">
      <formula>"No"</formula>
    </cfRule>
  </conditionalFormatting>
  <conditionalFormatting sqref="I30:J30">
    <cfRule type="notContainsBlanks" dxfId="46" priority="47">
      <formula>LEN(TRIM(I30))&gt;0</formula>
    </cfRule>
  </conditionalFormatting>
  <conditionalFormatting sqref="E30">
    <cfRule type="cellIs" dxfId="45" priority="48" operator="equal">
      <formula>0</formula>
    </cfRule>
  </conditionalFormatting>
  <conditionalFormatting sqref="B24">
    <cfRule type="containsText" dxfId="44" priority="36" operator="containsText" text="Ingrese el numero del item">
      <formula>NOT(ISERROR(SEARCH(("Ingrese el numero del item"),(B24))))</formula>
    </cfRule>
  </conditionalFormatting>
  <conditionalFormatting sqref="E24">
    <cfRule type="containsText" dxfId="43" priority="37" operator="containsText" text="Ingrese la cantidad">
      <formula>NOT(ISERROR(SEARCH(("Ingrese la cantidad"),(E24))))</formula>
    </cfRule>
  </conditionalFormatting>
  <conditionalFormatting sqref="F24:H24">
    <cfRule type="cellIs" dxfId="42" priority="38" operator="equal">
      <formula>0</formula>
    </cfRule>
  </conditionalFormatting>
  <conditionalFormatting sqref="C24:D24">
    <cfRule type="cellIs" dxfId="41" priority="39" operator="equal">
      <formula>"No"</formula>
    </cfRule>
  </conditionalFormatting>
  <conditionalFormatting sqref="I24:J24">
    <cfRule type="notContainsBlanks" dxfId="40" priority="40">
      <formula>LEN(TRIM(I24))&gt;0</formula>
    </cfRule>
  </conditionalFormatting>
  <conditionalFormatting sqref="E24">
    <cfRule type="cellIs" dxfId="39" priority="41" operator="equal">
      <formula>0</formula>
    </cfRule>
  </conditionalFormatting>
  <conditionalFormatting sqref="B26">
    <cfRule type="containsText" dxfId="38" priority="29" operator="containsText" text="Ingrese el numero del item">
      <formula>NOT(ISERROR(SEARCH(("Ingrese el numero del item"),(B26))))</formula>
    </cfRule>
  </conditionalFormatting>
  <conditionalFormatting sqref="E26">
    <cfRule type="containsText" dxfId="37" priority="30" operator="containsText" text="Ingrese la cantidad">
      <formula>NOT(ISERROR(SEARCH(("Ingrese la cantidad"),(E26))))</formula>
    </cfRule>
  </conditionalFormatting>
  <conditionalFormatting sqref="F26:H26">
    <cfRule type="cellIs" dxfId="36" priority="31" operator="equal">
      <formula>0</formula>
    </cfRule>
  </conditionalFormatting>
  <conditionalFormatting sqref="C26:D26">
    <cfRule type="cellIs" dxfId="35" priority="32" operator="equal">
      <formula>"No"</formula>
    </cfRule>
  </conditionalFormatting>
  <conditionalFormatting sqref="I26:J26">
    <cfRule type="notContainsBlanks" dxfId="34" priority="33">
      <formula>LEN(TRIM(I26))&gt;0</formula>
    </cfRule>
  </conditionalFormatting>
  <conditionalFormatting sqref="E26">
    <cfRule type="cellIs" dxfId="33" priority="34" operator="equal">
      <formula>0</formula>
    </cfRule>
  </conditionalFormatting>
  <conditionalFormatting sqref="B27">
    <cfRule type="containsText" dxfId="32" priority="22" operator="containsText" text="Ingrese el numero del item">
      <formula>NOT(ISERROR(SEARCH(("Ingrese el numero del item"),(B27))))</formula>
    </cfRule>
  </conditionalFormatting>
  <conditionalFormatting sqref="E27">
    <cfRule type="containsText" dxfId="31" priority="23" operator="containsText" text="Ingrese la cantidad">
      <formula>NOT(ISERROR(SEARCH(("Ingrese la cantidad"),(E27))))</formula>
    </cfRule>
  </conditionalFormatting>
  <conditionalFormatting sqref="F27:H27">
    <cfRule type="cellIs" dxfId="30" priority="24" operator="equal">
      <formula>0</formula>
    </cfRule>
  </conditionalFormatting>
  <conditionalFormatting sqref="C27:D27">
    <cfRule type="cellIs" dxfId="29" priority="25" operator="equal">
      <formula>"No"</formula>
    </cfRule>
  </conditionalFormatting>
  <conditionalFormatting sqref="I27:J27">
    <cfRule type="notContainsBlanks" dxfId="28" priority="26">
      <formula>LEN(TRIM(I27))&gt;0</formula>
    </cfRule>
  </conditionalFormatting>
  <conditionalFormatting sqref="E27">
    <cfRule type="cellIs" dxfId="27" priority="27" operator="equal">
      <formula>0</formula>
    </cfRule>
  </conditionalFormatting>
  <conditionalFormatting sqref="B22">
    <cfRule type="containsText" dxfId="26" priority="15" operator="containsText" text="Ingrese el numero del item">
      <formula>NOT(ISERROR(SEARCH(("Ingrese el numero del item"),(B22))))</formula>
    </cfRule>
  </conditionalFormatting>
  <conditionalFormatting sqref="E22">
    <cfRule type="containsText" dxfId="25" priority="16" operator="containsText" text="Ingrese la cantidad">
      <formula>NOT(ISERROR(SEARCH(("Ingrese la cantidad"),(E22))))</formula>
    </cfRule>
  </conditionalFormatting>
  <conditionalFormatting sqref="F22:H22">
    <cfRule type="cellIs" dxfId="24" priority="17" operator="equal">
      <formula>0</formula>
    </cfRule>
  </conditionalFormatting>
  <conditionalFormatting sqref="C22:D22">
    <cfRule type="cellIs" dxfId="23" priority="18" operator="equal">
      <formula>"No"</formula>
    </cfRule>
  </conditionalFormatting>
  <conditionalFormatting sqref="I22:J22">
    <cfRule type="notContainsBlanks" dxfId="22" priority="19">
      <formula>LEN(TRIM(I22))&gt;0</formula>
    </cfRule>
  </conditionalFormatting>
  <conditionalFormatting sqref="E22">
    <cfRule type="cellIs" dxfId="21" priority="20" operator="equal">
      <formula>0</formula>
    </cfRule>
  </conditionalFormatting>
  <conditionalFormatting sqref="B37">
    <cfRule type="containsText" dxfId="20" priority="8" operator="containsText" text="Ingrese el numero del item">
      <formula>NOT(ISERROR(SEARCH(("Ingrese el numero del item"),(B37))))</formula>
    </cfRule>
  </conditionalFormatting>
  <conditionalFormatting sqref="E37">
    <cfRule type="containsText" dxfId="19" priority="9" operator="containsText" text="Ingrese la cantidad">
      <formula>NOT(ISERROR(SEARCH(("Ingrese la cantidad"),(E37))))</formula>
    </cfRule>
  </conditionalFormatting>
  <conditionalFormatting sqref="F37:H37">
    <cfRule type="cellIs" dxfId="18" priority="10" operator="equal">
      <formula>0</formula>
    </cfRule>
  </conditionalFormatting>
  <conditionalFormatting sqref="C37:D37">
    <cfRule type="cellIs" dxfId="17" priority="11" operator="equal">
      <formula>"No"</formula>
    </cfRule>
  </conditionalFormatting>
  <conditionalFormatting sqref="I37:J37">
    <cfRule type="notContainsBlanks" dxfId="16" priority="12">
      <formula>LEN(TRIM(I37))&gt;0</formula>
    </cfRule>
  </conditionalFormatting>
  <conditionalFormatting sqref="E37">
    <cfRule type="cellIs" dxfId="15" priority="14" operator="equal">
      <formula>0</formula>
    </cfRule>
  </conditionalFormatting>
  <conditionalFormatting sqref="B38">
    <cfRule type="containsText" dxfId="14" priority="1" operator="containsText" text="Ingrese el numero del item">
      <formula>NOT(ISERROR(SEARCH(("Ingrese el numero del item"),(B38))))</formula>
    </cfRule>
  </conditionalFormatting>
  <conditionalFormatting sqref="E38">
    <cfRule type="containsText" dxfId="13" priority="2" operator="containsText" text="Ingrese la cantidad">
      <formula>NOT(ISERROR(SEARCH(("Ingrese la cantidad"),(E38))))</formula>
    </cfRule>
  </conditionalFormatting>
  <conditionalFormatting sqref="F38:H38">
    <cfRule type="cellIs" dxfId="12" priority="3" operator="equal">
      <formula>0</formula>
    </cfRule>
  </conditionalFormatting>
  <conditionalFormatting sqref="C38:D38">
    <cfRule type="cellIs" dxfId="11" priority="4" operator="equal">
      <formula>"No"</formula>
    </cfRule>
  </conditionalFormatting>
  <conditionalFormatting sqref="I38:J38">
    <cfRule type="notContainsBlanks" dxfId="10" priority="5">
      <formula>LEN(TRIM(I38))&gt;0</formula>
    </cfRule>
  </conditionalFormatting>
  <conditionalFormatting sqref="E38">
    <cfRule type="cellIs" dxfId="9" priority="6" operator="equal">
      <formula>0</formula>
    </cfRule>
  </conditionalFormatting>
  <conditionalFormatting sqref="A2 A37">
    <cfRule type="expression" dxfId="8" priority="867">
      <formula>COUNTIF(A2:A539,A2)&gt;1</formula>
    </cfRule>
  </conditionalFormatting>
  <conditionalFormatting sqref="A38:A40">
    <cfRule type="expression" dxfId="7" priority="868">
      <formula>COUNTIF(A38:A576,A38)&gt;1</formula>
    </cfRule>
  </conditionalFormatting>
  <conditionalFormatting sqref="A11:A19">
    <cfRule type="expression" dxfId="6" priority="869">
      <formula>COUNTIF(A11:A546,A11)&gt;1</formula>
    </cfRule>
  </conditionalFormatting>
  <conditionalFormatting sqref="A26:A27">
    <cfRule type="expression" dxfId="5" priority="870">
      <formula>COUNTIF(A26:A562,A26)&gt;1</formula>
    </cfRule>
  </conditionalFormatting>
  <conditionalFormatting sqref="A20:A21 A36">
    <cfRule type="expression" dxfId="4" priority="871">
      <formula>COUNTIF(A20:A554,A20)&gt;1</formula>
    </cfRule>
  </conditionalFormatting>
  <conditionalFormatting sqref="A31:A35 A22:A24">
    <cfRule type="expression" dxfId="3" priority="875">
      <formula>COUNTIF(A22:A555,A22)&gt;1</formula>
    </cfRule>
  </conditionalFormatting>
  <conditionalFormatting sqref="A25">
    <cfRule type="expression" dxfId="2" priority="877">
      <formula>COUNTIF(A25:A557,A25)&gt;1</formula>
    </cfRule>
  </conditionalFormatting>
  <conditionalFormatting sqref="A3:A10">
    <cfRule type="expression" dxfId="1" priority="878">
      <formula>COUNTIF(A3:A542,A3)&gt;1</formula>
    </cfRule>
  </conditionalFormatting>
  <conditionalFormatting sqref="A28:A30">
    <cfRule type="expression" dxfId="0" priority="879">
      <formula>COUNTIF(A28:A558,A28)&gt;1</formula>
    </cfRule>
  </conditionalFormatting>
  <printOptions horizontalCentered="1" verticalCentered="1"/>
  <pageMargins left="0.98425196850393704" right="0.98425196850393704" top="0.74803149606299213" bottom="0.74803149606299213" header="0" footer="0"/>
  <pageSetup orientation="portrait"/>
  <headerFooter>
    <oddFooter>&amp;LV1-22-07-22</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8AD4FF-F59F-4FAD-B1A4-08F73C806C33}">
  <dimension ref="B3:I16"/>
  <sheetViews>
    <sheetView workbookViewId="0">
      <selection activeCell="E10" sqref="E10"/>
    </sheetView>
  </sheetViews>
  <sheetFormatPr baseColWidth="10" defaultRowHeight="12.75"/>
  <cols>
    <col min="2" max="2" width="11.7109375" bestFit="1" customWidth="1"/>
    <col min="3" max="3" width="16.28515625" customWidth="1"/>
    <col min="4" max="4" width="12.85546875" customWidth="1"/>
    <col min="5" max="5" width="15.140625" customWidth="1"/>
    <col min="6" max="6" width="12.7109375" customWidth="1"/>
    <col min="7" max="7" width="13.28515625" customWidth="1"/>
    <col min="8" max="8" width="15.28515625" customWidth="1"/>
    <col min="9" max="9" width="15.5703125" customWidth="1"/>
  </cols>
  <sheetData>
    <row r="3" spans="2:9">
      <c r="B3" s="89" t="s">
        <v>584</v>
      </c>
      <c r="C3" s="89"/>
      <c r="D3" s="90" t="s">
        <v>589</v>
      </c>
      <c r="E3" s="89"/>
      <c r="F3" s="77"/>
      <c r="G3" s="78" t="s">
        <v>590</v>
      </c>
      <c r="H3" s="90" t="s">
        <v>591</v>
      </c>
      <c r="I3" s="89"/>
    </row>
    <row r="4" spans="2:9">
      <c r="B4" s="79" t="s">
        <v>585</v>
      </c>
      <c r="C4" s="79" t="s">
        <v>586</v>
      </c>
      <c r="D4" s="79" t="s">
        <v>585</v>
      </c>
      <c r="E4" s="79" t="s">
        <v>586</v>
      </c>
      <c r="F4" s="80" t="s">
        <v>592</v>
      </c>
      <c r="G4" s="79" t="s">
        <v>585</v>
      </c>
      <c r="H4" s="79" t="s">
        <v>585</v>
      </c>
      <c r="I4" s="79" t="s">
        <v>586</v>
      </c>
    </row>
    <row r="5" spans="2:9">
      <c r="B5" s="81">
        <f>'Muelle día 1'!K29</f>
        <v>28654849.5</v>
      </c>
      <c r="C5" s="81">
        <f>'Muelle día 2'!K29</f>
        <v>28410326.25</v>
      </c>
      <c r="D5" s="81">
        <f>'CNA Día 1'!K22</f>
        <v>66265981.5</v>
      </c>
      <c r="E5" s="81">
        <f>'CNA Día 2'!K31</f>
        <v>48665986.25</v>
      </c>
      <c r="F5" s="81">
        <f>'CNA Día 3'!K17</f>
        <v>31999495.5</v>
      </c>
      <c r="G5" s="81">
        <f>'Plazoleta CNA'!K35</f>
        <v>67463862.75</v>
      </c>
      <c r="H5" s="81">
        <f>'Media Torta Día 1'!K42</f>
        <v>137386950</v>
      </c>
      <c r="I5" s="81">
        <f>'Media Torta Día 2'!K40</f>
        <v>91152548.25</v>
      </c>
    </row>
    <row r="7" spans="2:9">
      <c r="B7" s="79" t="s">
        <v>587</v>
      </c>
      <c r="C7" s="81">
        <f>B5+C5</f>
        <v>57065175.75</v>
      </c>
      <c r="D7" s="79" t="s">
        <v>587</v>
      </c>
      <c r="E7" s="81">
        <f>D5+E5+F5</f>
        <v>146931463.25</v>
      </c>
      <c r="F7" s="81"/>
      <c r="G7" s="81">
        <f>G5</f>
        <v>67463862.75</v>
      </c>
      <c r="H7" s="80" t="s">
        <v>587</v>
      </c>
      <c r="I7" s="81">
        <f>H5+I5</f>
        <v>228539498.25</v>
      </c>
    </row>
    <row r="11" spans="2:9" ht="25.5">
      <c r="B11" s="75" t="s">
        <v>593</v>
      </c>
      <c r="C11" s="76">
        <f>C7+E7+I7+G7</f>
        <v>500000000</v>
      </c>
    </row>
    <row r="15" spans="2:9">
      <c r="C15" s="74"/>
    </row>
    <row r="16" spans="2:9">
      <c r="C16" s="74"/>
    </row>
  </sheetData>
  <mergeCells count="3">
    <mergeCell ref="B3:C3"/>
    <mergeCell ref="D3:E3"/>
    <mergeCell ref="H3:I3"/>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600-000000000000}">
  <sheetPr>
    <outlinePr summaryBelow="0" summaryRight="0"/>
  </sheetPr>
  <dimension ref="B1:K16"/>
  <sheetViews>
    <sheetView workbookViewId="0"/>
  </sheetViews>
  <sheetFormatPr baseColWidth="10" defaultColWidth="12.5703125" defaultRowHeight="15" customHeight="1"/>
  <cols>
    <col min="11" max="11" width="15" customWidth="1"/>
  </cols>
  <sheetData>
    <row r="1" spans="2:11">
      <c r="D1" s="92" t="s">
        <v>566</v>
      </c>
      <c r="E1" s="93"/>
      <c r="F1" s="53">
        <v>0</v>
      </c>
      <c r="G1" s="53">
        <v>0</v>
      </c>
      <c r="H1" s="53">
        <v>0</v>
      </c>
      <c r="I1" s="52">
        <v>0</v>
      </c>
      <c r="J1" s="53">
        <v>0</v>
      </c>
      <c r="K1" s="63">
        <f>+SUM(K13)</f>
        <v>0</v>
      </c>
    </row>
    <row r="2" spans="2:11">
      <c r="D2" s="94" t="s">
        <v>567</v>
      </c>
      <c r="E2" s="95"/>
      <c r="F2" s="95"/>
      <c r="G2" s="95"/>
      <c r="H2" s="95"/>
      <c r="I2" s="93"/>
      <c r="J2" s="54">
        <v>0.10199999999999999</v>
      </c>
      <c r="K2" s="55"/>
    </row>
    <row r="3" spans="2:11">
      <c r="D3" s="96" t="s">
        <v>568</v>
      </c>
      <c r="E3" s="95"/>
      <c r="F3" s="95"/>
      <c r="G3" s="95"/>
      <c r="H3" s="95"/>
      <c r="I3" s="95"/>
      <c r="J3" s="93"/>
      <c r="K3" s="64">
        <f>SUM(K18:K19)</f>
        <v>0</v>
      </c>
    </row>
    <row r="4" spans="2:11">
      <c r="D4" s="65"/>
      <c r="E4" s="65"/>
      <c r="F4" s="65"/>
      <c r="G4" s="65"/>
      <c r="H4" s="62"/>
      <c r="I4" s="62"/>
      <c r="J4" s="62"/>
      <c r="K4" s="62"/>
    </row>
    <row r="5" spans="2:11">
      <c r="D5" s="97" t="s">
        <v>572</v>
      </c>
      <c r="E5" s="98"/>
      <c r="F5" s="98"/>
      <c r="G5" s="99"/>
      <c r="H5" s="66"/>
      <c r="I5" s="66"/>
      <c r="J5" s="66"/>
      <c r="K5" s="66"/>
    </row>
    <row r="6" spans="2:11">
      <c r="D6" s="67" t="s">
        <v>573</v>
      </c>
      <c r="E6" s="68"/>
      <c r="F6" s="68"/>
      <c r="G6" s="68"/>
      <c r="H6" s="68"/>
      <c r="I6" s="68"/>
      <c r="J6" s="68"/>
      <c r="K6" s="68"/>
    </row>
    <row r="7" spans="2:11">
      <c r="D7" s="67" t="s">
        <v>574</v>
      </c>
      <c r="E7" s="68"/>
      <c r="F7" s="68"/>
      <c r="G7" s="68"/>
      <c r="H7" s="68"/>
      <c r="I7" s="68"/>
      <c r="J7" s="68"/>
      <c r="K7" s="68"/>
    </row>
    <row r="8" spans="2:11">
      <c r="D8" s="91" t="s">
        <v>575</v>
      </c>
      <c r="E8" s="86"/>
      <c r="F8" s="86"/>
      <c r="G8" s="87"/>
      <c r="H8" s="68"/>
      <c r="I8" s="68"/>
      <c r="J8" s="68"/>
      <c r="K8" s="68"/>
    </row>
    <row r="9" spans="2:11">
      <c r="D9" s="91" t="s">
        <v>576</v>
      </c>
      <c r="E9" s="86"/>
      <c r="F9" s="86"/>
      <c r="G9" s="87"/>
      <c r="H9" s="68"/>
      <c r="I9" s="68"/>
      <c r="J9" s="68"/>
      <c r="K9" s="68"/>
    </row>
    <row r="10" spans="2:11">
      <c r="D10" s="91" t="s">
        <v>576</v>
      </c>
      <c r="E10" s="86"/>
      <c r="F10" s="86"/>
      <c r="G10" s="87"/>
      <c r="H10" s="68"/>
      <c r="I10" s="68"/>
      <c r="J10" s="68"/>
      <c r="K10" s="68"/>
    </row>
    <row r="11" spans="2:11">
      <c r="D11" s="69" t="s">
        <v>577</v>
      </c>
      <c r="E11" s="70"/>
      <c r="F11" s="70"/>
      <c r="G11" s="70"/>
      <c r="H11" s="70"/>
      <c r="I11" s="70"/>
      <c r="J11" s="70"/>
      <c r="K11" s="70"/>
    </row>
    <row r="14" spans="2:11">
      <c r="B14" s="62" t="s">
        <v>578</v>
      </c>
      <c r="C14" s="62"/>
      <c r="F14" s="71" t="s">
        <v>578</v>
      </c>
      <c r="G14" s="62"/>
      <c r="I14" s="62"/>
      <c r="J14" s="62" t="s">
        <v>578</v>
      </c>
      <c r="K14" s="62"/>
    </row>
    <row r="15" spans="2:11">
      <c r="B15" s="62" t="s">
        <v>570</v>
      </c>
      <c r="C15" s="62" t="s">
        <v>579</v>
      </c>
      <c r="F15" s="71" t="s">
        <v>570</v>
      </c>
      <c r="G15" s="71" t="s">
        <v>580</v>
      </c>
      <c r="I15" s="62"/>
      <c r="J15" s="62" t="s">
        <v>570</v>
      </c>
      <c r="K15" s="62" t="s">
        <v>581</v>
      </c>
    </row>
    <row r="16" spans="2:11">
      <c r="B16" s="62" t="s">
        <v>571</v>
      </c>
      <c r="C16" s="62" t="s">
        <v>582</v>
      </c>
      <c r="F16" s="71" t="s">
        <v>571</v>
      </c>
      <c r="G16" s="71" t="s">
        <v>583</v>
      </c>
      <c r="I16" s="62"/>
      <c r="J16" s="62" t="s">
        <v>571</v>
      </c>
      <c r="K16" s="62" t="s">
        <v>569</v>
      </c>
    </row>
  </sheetData>
  <mergeCells count="7">
    <mergeCell ref="D9:G9"/>
    <mergeCell ref="D10:G10"/>
    <mergeCell ref="D1:E1"/>
    <mergeCell ref="D2:I2"/>
    <mergeCell ref="D3:J3"/>
    <mergeCell ref="D5:G5"/>
    <mergeCell ref="D8:G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FICHA_2024</vt:lpstr>
      <vt:lpstr>Muelle día 1</vt:lpstr>
      <vt:lpstr>Muelle día 2</vt:lpstr>
      <vt:lpstr>CNA Día 1</vt:lpstr>
      <vt:lpstr>CNA Día 2</vt:lpstr>
      <vt:lpstr>CNA Día 3</vt:lpstr>
      <vt:lpstr>Plazoleta CNA</vt:lpstr>
      <vt:lpstr>Media Torta Día 1</vt:lpstr>
      <vt:lpstr>Media Torta Día 2</vt:lpstr>
      <vt:lpstr>TOTAL</vt:lpstr>
      <vt:lpstr>Complemento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Hernan Ayala</dc:creator>
  <cp:lastModifiedBy>LSERRANO</cp:lastModifiedBy>
  <dcterms:created xsi:type="dcterms:W3CDTF">2025-01-17T13:30:23Z</dcterms:created>
  <dcterms:modified xsi:type="dcterms:W3CDTF">2025-01-17T20:35:47Z</dcterms:modified>
</cp:coreProperties>
</file>