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4\2024 GV-IEO-TOLIMA\17. IBAGUÉ\IE ALFONSO PALACIO RUDAS\3. Soportes precontractuales MC - Obra Acueducto Sede Principal\Adicion y MODIFICATORIA\"/>
    </mc:Choice>
  </mc:AlternateContent>
  <xr:revisionPtr revIDLastSave="0" documentId="13_ncr:1_{BC804762-1DA0-4610-9F1D-E147A05F01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ta modificatoria No 1" sheetId="1" r:id="rId1"/>
  </sheets>
  <definedNames>
    <definedName name="_xlnm.Print_Area" localSheetId="0">'acta modificatoria No 1'!$A$1:$P$55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1" l="1"/>
  <c r="H29" i="1" s="1"/>
  <c r="P31" i="1"/>
  <c r="P16" i="1"/>
  <c r="H35" i="1"/>
  <c r="M33" i="1"/>
  <c r="P33" i="1" s="1"/>
  <c r="P34" i="1"/>
  <c r="P32" i="1"/>
  <c r="P30" i="1"/>
  <c r="M32" i="1"/>
  <c r="M31" i="1"/>
  <c r="J31" i="1"/>
  <c r="M30" i="1"/>
  <c r="L30" i="1"/>
  <c r="M19" i="1"/>
  <c r="P19" i="1" s="1"/>
  <c r="P24" i="1"/>
  <c r="P25" i="1"/>
  <c r="P28" i="1"/>
  <c r="M27" i="1"/>
  <c r="P27" i="1" s="1"/>
  <c r="J27" i="1"/>
  <c r="M26" i="1"/>
  <c r="P26" i="1" s="1"/>
  <c r="J26" i="1"/>
  <c r="P23" i="1"/>
  <c r="P22" i="1"/>
  <c r="M20" i="1"/>
  <c r="P20" i="1" s="1"/>
  <c r="L20" i="1"/>
  <c r="J19" i="1"/>
  <c r="M18" i="1"/>
  <c r="P18" i="1" s="1"/>
  <c r="P17" i="1"/>
  <c r="M17" i="1"/>
  <c r="L18" i="1"/>
  <c r="L17" i="1"/>
  <c r="P29" i="1" l="1"/>
  <c r="P21" i="1"/>
  <c r="P35" i="1" l="1"/>
  <c r="H28" i="1" l="1"/>
  <c r="H27" i="1"/>
  <c r="H26" i="1"/>
  <c r="H25" i="1"/>
  <c r="H24" i="1"/>
  <c r="H23" i="1"/>
  <c r="H22" i="1"/>
  <c r="H20" i="1"/>
  <c r="F19" i="1"/>
  <c r="H19" i="1" s="1"/>
  <c r="H18" i="1"/>
  <c r="H17" i="1"/>
  <c r="H21" i="1" l="1"/>
  <c r="H16" i="1"/>
  <c r="H36" i="1" l="1"/>
  <c r="P36" i="1" l="1"/>
  <c r="P39" i="1" s="1"/>
  <c r="H37" i="1"/>
  <c r="H39" i="1"/>
  <c r="H38" i="1"/>
  <c r="H40" i="1" l="1"/>
  <c r="H41" i="1" s="1"/>
  <c r="P38" i="1"/>
  <c r="P37" i="1"/>
  <c r="P40" i="1" l="1"/>
  <c r="P41" i="1" s="1"/>
  <c r="P11" i="1" s="1"/>
</calcChain>
</file>

<file path=xl/sharedStrings.xml><?xml version="1.0" encoding="utf-8"?>
<sst xmlns="http://schemas.openxmlformats.org/spreadsheetml/2006/main" count="97" uniqueCount="78">
  <si>
    <t>ACTA MODIFICATORIA Nº 01</t>
  </si>
  <si>
    <t xml:space="preserve">CONTRATO No :  </t>
  </si>
  <si>
    <t xml:space="preserve">PLAZO INICIAL: </t>
  </si>
  <si>
    <t>OBJETO:</t>
  </si>
  <si>
    <t xml:space="preserve">FECHA DE INICIACION: </t>
  </si>
  <si>
    <t>CONTRATISTA DE OBRA:</t>
  </si>
  <si>
    <t>FECHA FINAL DE LA OBRA :</t>
  </si>
  <si>
    <t>VALOR INICIAL DE LA OBRA:</t>
  </si>
  <si>
    <t>ITEM</t>
  </si>
  <si>
    <t xml:space="preserve">CONDICIONES CONTRACTUALES INICIALES </t>
  </si>
  <si>
    <t xml:space="preserve">CANTIDADES MAYORES </t>
  </si>
  <si>
    <t>CANTIDADES MENORES</t>
  </si>
  <si>
    <t>UND</t>
  </si>
  <si>
    <t>CANT UNITARIA</t>
  </si>
  <si>
    <t>VALOR UNITARIO</t>
  </si>
  <si>
    <t>VALOR TOTAL</t>
  </si>
  <si>
    <t xml:space="preserve">CANTIDAD </t>
  </si>
  <si>
    <t>CANTIDAD</t>
  </si>
  <si>
    <t>M2</t>
  </si>
  <si>
    <t>ML</t>
  </si>
  <si>
    <t>COSTO DIRECTO</t>
  </si>
  <si>
    <t>TOTAL A.I.U</t>
  </si>
  <si>
    <t>TOTAL OBRA</t>
  </si>
  <si>
    <t>Firma</t>
  </si>
  <si>
    <t>CONDICIONES ACTUALIZADAS ACTA MODIFICATORIA NO 1</t>
  </si>
  <si>
    <t xml:space="preserve">SUPERVISOR DE OBRA: </t>
  </si>
  <si>
    <t>CONTRATISTA DE OBRA</t>
  </si>
  <si>
    <t>DESCRIPCION DE LAS ACTIVIDADES</t>
  </si>
  <si>
    <t xml:space="preserve"> </t>
  </si>
  <si>
    <t xml:space="preserve">Nombre : KEOPS EDIFICAR SAS </t>
  </si>
  <si>
    <t>VALOR FINAL:</t>
  </si>
  <si>
    <t>KEOPS EDIFICAR SAS - R.L. TRINIDAD SALAZAR ARIAS</t>
  </si>
  <si>
    <t>R.L. TRINIDAD  SALAZAR ARIAS</t>
  </si>
  <si>
    <t>PRELIMINARES</t>
  </si>
  <si>
    <t>SEMI</t>
  </si>
  <si>
    <t>APOYO A SUPERVISION DE OBRA</t>
  </si>
  <si>
    <t>NOMBRE: ING CRISTOBAL ESPINOSA RODRIGUEZ</t>
  </si>
  <si>
    <t>ITEM NO PREVISTOS</t>
  </si>
  <si>
    <t>N.P. 1</t>
  </si>
  <si>
    <t>INSTITUCION EDUCATIVA ALFONSO PALACIO DE RUDAS</t>
  </si>
  <si>
    <t xml:space="preserve"> Número IEAPR-MC-O-12 del 03 de septiembre 2024</t>
  </si>
  <si>
    <t>OBRA PUBLICA COMPLEMENTARIA (CAJA REGISTRO MEDIDOR AGUA POTABLE) EN LA SEDE PRINCIPAL DE LA INSTITUCION EDUCATIVA ALFONSO PALACIO RUDAS DEL MUNICIPIO DE IBAGUÉ - TOLIMA.</t>
  </si>
  <si>
    <t xml:space="preserve">INGENIERO CIVIL LEONEL ALFREDO NIETO SUAREZ </t>
  </si>
  <si>
    <t>15 DIAS</t>
  </si>
  <si>
    <t>$ 6.879.637,75 M/CTE</t>
  </si>
  <si>
    <t>CORTE PAVIMENTO RIGIDO CON CORTADORA</t>
  </si>
  <si>
    <t>DEMOLICION DE ANDEN EN CONCRETO E =0,08-
0,10M</t>
  </si>
  <si>
    <t>EXCAVACION EN MATERIAL COMUN</t>
  </si>
  <si>
    <t>CARGUE Y RETIRO DE SOBRANTES HASTA 16 KM
A MANO</t>
  </si>
  <si>
    <t>OBRA HIDRAULICA</t>
  </si>
  <si>
    <t>SUMINISTRO E INSTALACIÓN DE MEDIDOR 1" AC R160 CON CER CALIBRACION"</t>
  </si>
  <si>
    <t>SUMINISTRO E INSTALACIÓN DE VÁLVULA CHEQUE DE 1"</t>
  </si>
  <si>
    <t>SUMINISTRO E INSTALACIÓN DE FILTRO DE 1"</t>
  </si>
  <si>
    <t>SUMINISTRO E INSTALACIÓN DE VÁLVULA DE BOLA PVC DE 1"</t>
  </si>
  <si>
    <t>SUMINISTRO E INSTALACION VALVULA UNIVERSAL DE 1"</t>
  </si>
  <si>
    <t>ENTREGA PLANOS Y DETALLES. (INF. DOC TRAMITE IBAL)</t>
  </si>
  <si>
    <t xml:space="preserve">CAJA EN CONCRETO PARA MEDIDOR DE AGUA POTABLE MEDIDAS INTERNAS DE 1.20 X 0.60 X 0.60 M , BASE DE 0.10 M Y PAREDES EN
CONCRETO 3000 PSI DE 0.10 M, CON REFUERZO MALLA ELECTROSOLDADA, ARO METÁLICO EN ÁNGULO DE 2 1/2" X 3/16" BORDEANDO EL  PERÍMETRO INTERIOR DE LA CAJA Y 3 TAPAS
CADA UNA ÁNGULO DE 2 1/2" X 3/16" BORDEANDO EL PERÍMETRO INTERIOR DE LA  CAJA Y 3 TAPAS CADA UNA CON MARCO DE
PLATINA DE 2 1/2" X 3/16" FUNDIDAS EN  CONCRETO REFORZADO DE 3000 PSI Y EN LA  TAPA CENTRAL INCLUYE OTRA TAPA HF PARA  INSPECCIÓN DEL MEDIDOR </t>
  </si>
  <si>
    <t>M3</t>
  </si>
  <si>
    <t>M3/COMP</t>
  </si>
  <si>
    <t>NOMBRE:ING LEONEL ALFREDO NIETO SUAREZ</t>
  </si>
  <si>
    <t>SUPERVISOR DE OBRA</t>
  </si>
  <si>
    <t>MATERIAL DE SOPORTE EN INSTALACION DE TUBERIA, CAMA DE ARENA DE BASE 0,10 METROS, ALREBEDOR Y 0,10 POR ENCIMA DE LA COTA CLAVE DE LA TUBERIA.</t>
  </si>
  <si>
    <t>RELLENO DE EXCAVACIÓN CON MATERIAL SELECCIONADO PROVENIENTE DE EXCAVACIÓN COMPACTADO C/15 CMS</t>
  </si>
  <si>
    <t xml:space="preserve">SUMINISTRO EN INSTALACION DE TUBERIA DE 1 PULGADA DE REFERENCIA RDE 21 </t>
  </si>
  <si>
    <t>N.P.2</t>
  </si>
  <si>
    <t>N.P. 3</t>
  </si>
  <si>
    <t>N.P. 4</t>
  </si>
  <si>
    <t>SUMINISTRO E INSTALACION DE CONCRETO DE REPARACION DE PLACA DE PISO, EN CONCRETO DE 3000 PSI</t>
  </si>
  <si>
    <t>N.P. 5</t>
  </si>
  <si>
    <t>OBRA PUBLICA COMPLEMENTARIA (CAJA REGISTRO MEDIDOR AGUA POTABLE) EN
LA SEDE PRINCIPAL DE LA INSTITUCION EDUCATIVA ALFONSO PALACIO RUDAS DEL MUNICIPIO DE IBAGUÉ - TOLIMA.</t>
  </si>
  <si>
    <t>ADMINISTRACION 17%</t>
  </si>
  <si>
    <t>IMPREVISTOS 3%</t>
  </si>
  <si>
    <t>UTILIDADES 5%</t>
  </si>
  <si>
    <t>SUMINISTRO E INSTALACION DE CAJA EN CONCRETO DE MEDIDAS INTERNAS DE 0,60 X 0,45 PARA LLAVE INSPECCION DE PASO DE 1 PULGADA  EN CONCRETO REFORZADO DE 3000 PSI INCLUYE TAPA LAMINA COLL ROLLED CALIBRE 18 PINTADA CON ANTICORROSIVO, INCUYE BISAGRAS Y MANIJA EN ACERO PARA  CIERRE DE CANDADO</t>
  </si>
  <si>
    <t>Suspension 1</t>
  </si>
  <si>
    <t>04 DE SEPTIEMBRE DE 2024</t>
  </si>
  <si>
    <t>Reinicio</t>
  </si>
  <si>
    <t>13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</si>
</sst>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0.0"/>
    <numFmt numFmtId="166" formatCode="[$$-240A]\ #,##0.0"/>
    <numFmt numFmtId="167" formatCode="_-&quot;$&quot;* #,##0_-;\-&quot;$&quot;* #,##0_-;_-&quot;$&quot;* &quot;-&quot;_-;_-@_-"/>
    <numFmt numFmtId="168" formatCode="&quot;$&quot;\ #,##0.0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eneva"/>
    </font>
    <font>
      <sz val="11"/>
      <name val="Arial Narrow"/>
      <family val="2"/>
    </font>
    <font>
      <b/>
      <sz val="14"/>
      <name val="Arial Narrow"/>
      <family val="2"/>
    </font>
    <font>
      <sz val="12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sz val="10"/>
      <color rgb="FF000000"/>
      <name val="Times New Roman"/>
      <family val="1"/>
    </font>
    <font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indexed="10"/>
      <name val="Arial Narrow"/>
      <family val="2"/>
    </font>
    <font>
      <b/>
      <sz val="12"/>
      <name val="Arial"/>
      <family val="2"/>
    </font>
    <font>
      <sz val="11"/>
      <color rgb="FF000000"/>
      <name val="Arial Narrow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medium">
        <color indexed="64"/>
      </top>
      <bottom/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/>
    <xf numFmtId="0" fontId="9" fillId="0" borderId="0"/>
    <xf numFmtId="0" fontId="12" fillId="0" borderId="0"/>
    <xf numFmtId="40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2" fillId="0" borderId="0"/>
  </cellStyleXfs>
  <cellXfs count="352">
    <xf numFmtId="0" fontId="0" fillId="0" borderId="0" xfId="0"/>
    <xf numFmtId="0" fontId="3" fillId="0" borderId="0" xfId="3" applyFont="1"/>
    <xf numFmtId="0" fontId="5" fillId="0" borderId="0" xfId="3" applyFont="1"/>
    <xf numFmtId="0" fontId="3" fillId="0" borderId="0" xfId="3" applyFont="1" applyAlignment="1">
      <alignment vertical="center"/>
    </xf>
    <xf numFmtId="0" fontId="5" fillId="3" borderId="0" xfId="3" applyFont="1" applyFill="1"/>
    <xf numFmtId="0" fontId="10" fillId="4" borderId="0" xfId="3" applyFont="1" applyFill="1"/>
    <xf numFmtId="0" fontId="10" fillId="5" borderId="0" xfId="3" applyFont="1" applyFill="1"/>
    <xf numFmtId="0" fontId="3" fillId="0" borderId="4" xfId="3" applyFont="1" applyBorder="1"/>
    <xf numFmtId="0" fontId="8" fillId="0" borderId="0" xfId="3" applyFont="1"/>
    <xf numFmtId="44" fontId="6" fillId="0" borderId="0" xfId="1" applyFont="1" applyFill="1" applyBorder="1"/>
    <xf numFmtId="1" fontId="6" fillId="0" borderId="0" xfId="1" applyNumberFormat="1" applyFont="1" applyFill="1" applyBorder="1"/>
    <xf numFmtId="164" fontId="6" fillId="0" borderId="0" xfId="3" applyNumberFormat="1" applyFont="1" applyAlignment="1">
      <alignment horizontal="center"/>
    </xf>
    <xf numFmtId="1" fontId="3" fillId="0" borderId="8" xfId="3" applyNumberFormat="1" applyFont="1" applyBorder="1"/>
    <xf numFmtId="164" fontId="3" fillId="0" borderId="0" xfId="3" applyNumberFormat="1" applyFont="1"/>
    <xf numFmtId="1" fontId="3" fillId="0" borderId="0" xfId="3" applyNumberFormat="1" applyFont="1"/>
    <xf numFmtId="164" fontId="3" fillId="0" borderId="0" xfId="3" applyNumberFormat="1" applyFont="1" applyAlignment="1">
      <alignment horizontal="center"/>
    </xf>
    <xf numFmtId="0" fontId="3" fillId="0" borderId="4" xfId="3" applyFont="1" applyBorder="1" applyAlignment="1">
      <alignment vertical="center"/>
    </xf>
    <xf numFmtId="0" fontId="8" fillId="0" borderId="0" xfId="3" applyFont="1" applyAlignment="1">
      <alignment horizontal="center" vertical="center"/>
    </xf>
    <xf numFmtId="0" fontId="8" fillId="0" borderId="0" xfId="3" applyFont="1" applyAlignment="1">
      <alignment vertical="center"/>
    </xf>
    <xf numFmtId="1" fontId="8" fillId="0" borderId="0" xfId="3" applyNumberFormat="1" applyFont="1" applyAlignment="1">
      <alignment horizontal="center" vertical="center"/>
    </xf>
    <xf numFmtId="164" fontId="8" fillId="0" borderId="0" xfId="3" applyNumberFormat="1" applyFont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8" xfId="3" applyFont="1" applyBorder="1" applyAlignment="1">
      <alignment vertical="center"/>
    </xf>
    <xf numFmtId="4" fontId="8" fillId="0" borderId="0" xfId="3" applyNumberFormat="1" applyFont="1" applyAlignment="1">
      <alignment horizontal="left" vertical="center"/>
    </xf>
    <xf numFmtId="4" fontId="8" fillId="0" borderId="0" xfId="3" applyNumberFormat="1" applyFont="1" applyAlignment="1">
      <alignment vertical="center"/>
    </xf>
    <xf numFmtId="4" fontId="8" fillId="0" borderId="6" xfId="3" applyNumberFormat="1" applyFont="1" applyBorder="1" applyAlignment="1">
      <alignment horizontal="left" vertical="center"/>
    </xf>
    <xf numFmtId="4" fontId="8" fillId="0" borderId="0" xfId="3" applyNumberFormat="1" applyFont="1" applyAlignment="1">
      <alignment horizontal="center" vertical="center"/>
    </xf>
    <xf numFmtId="0" fontId="8" fillId="0" borderId="6" xfId="3" applyFont="1" applyBorder="1"/>
    <xf numFmtId="4" fontId="8" fillId="0" borderId="6" xfId="3" applyNumberFormat="1" applyFont="1" applyBorder="1" applyAlignment="1">
      <alignment horizontal="center"/>
    </xf>
    <xf numFmtId="4" fontId="8" fillId="0" borderId="2" xfId="3" applyNumberFormat="1" applyFont="1" applyBorder="1"/>
    <xf numFmtId="0" fontId="14" fillId="0" borderId="0" xfId="3" applyFont="1" applyAlignment="1">
      <alignment vertical="center"/>
    </xf>
    <xf numFmtId="0" fontId="14" fillId="0" borderId="0" xfId="3" applyFont="1" applyAlignment="1">
      <alignment horizontal="center" vertical="center"/>
    </xf>
    <xf numFmtId="0" fontId="5" fillId="0" borderId="5" xfId="3" applyFont="1" applyBorder="1"/>
    <xf numFmtId="0" fontId="5" fillId="0" borderId="6" xfId="3" applyFont="1" applyBorder="1"/>
    <xf numFmtId="1" fontId="5" fillId="0" borderId="6" xfId="3" applyNumberFormat="1" applyFont="1" applyBorder="1"/>
    <xf numFmtId="164" fontId="5" fillId="0" borderId="6" xfId="3" applyNumberFormat="1" applyFont="1" applyBorder="1" applyAlignment="1">
      <alignment horizontal="center"/>
    </xf>
    <xf numFmtId="1" fontId="5" fillId="0" borderId="0" xfId="3" applyNumberFormat="1" applyFont="1"/>
    <xf numFmtId="164" fontId="5" fillId="0" borderId="0" xfId="3" applyNumberFormat="1" applyFont="1" applyAlignment="1">
      <alignment horizontal="center"/>
    </xf>
    <xf numFmtId="0" fontId="5" fillId="0" borderId="0" xfId="3" applyFont="1" applyAlignment="1">
      <alignment horizontal="center"/>
    </xf>
    <xf numFmtId="4" fontId="5" fillId="0" borderId="0" xfId="3" applyNumberFormat="1" applyFont="1"/>
    <xf numFmtId="0" fontId="10" fillId="0" borderId="0" xfId="3" applyFont="1" applyAlignment="1">
      <alignment vertical="center"/>
    </xf>
    <xf numFmtId="0" fontId="13" fillId="0" borderId="6" xfId="3" applyFont="1" applyBorder="1"/>
    <xf numFmtId="4" fontId="13" fillId="0" borderId="6" xfId="3" applyNumberFormat="1" applyFont="1" applyBorder="1" applyAlignment="1">
      <alignment horizontal="center"/>
    </xf>
    <xf numFmtId="4" fontId="8" fillId="0" borderId="4" xfId="3" applyNumberFormat="1" applyFont="1" applyBorder="1" applyAlignment="1">
      <alignment vertical="center"/>
    </xf>
    <xf numFmtId="0" fontId="11" fillId="6" borderId="17" xfId="0" applyFont="1" applyFill="1" applyBorder="1" applyAlignment="1">
      <alignment vertical="center" wrapText="1"/>
    </xf>
    <xf numFmtId="0" fontId="11" fillId="6" borderId="27" xfId="0" applyFont="1" applyFill="1" applyBorder="1" applyAlignment="1">
      <alignment vertical="center" wrapText="1"/>
    </xf>
    <xf numFmtId="0" fontId="13" fillId="6" borderId="35" xfId="3" applyFont="1" applyFill="1" applyBorder="1" applyAlignment="1">
      <alignment horizontal="center" vertical="center" wrapText="1"/>
    </xf>
    <xf numFmtId="4" fontId="13" fillId="6" borderId="35" xfId="3" applyNumberFormat="1" applyFont="1" applyFill="1" applyBorder="1" applyAlignment="1">
      <alignment horizontal="center" vertical="center" wrapText="1"/>
    </xf>
    <xf numFmtId="4" fontId="13" fillId="6" borderId="56" xfId="3" applyNumberFormat="1" applyFont="1" applyFill="1" applyBorder="1" applyAlignment="1">
      <alignment horizontal="center" vertical="center"/>
    </xf>
    <xf numFmtId="1" fontId="13" fillId="6" borderId="10" xfId="3" applyNumberFormat="1" applyFont="1" applyFill="1" applyBorder="1" applyAlignment="1">
      <alignment horizontal="center" vertical="center"/>
    </xf>
    <xf numFmtId="164" fontId="13" fillId="6" borderId="36" xfId="3" applyNumberFormat="1" applyFont="1" applyFill="1" applyBorder="1" applyAlignment="1">
      <alignment horizontal="center" vertical="center" wrapText="1"/>
    </xf>
    <xf numFmtId="1" fontId="13" fillId="6" borderId="37" xfId="3" applyNumberFormat="1" applyFont="1" applyFill="1" applyBorder="1" applyAlignment="1">
      <alignment horizontal="center" vertical="center"/>
    </xf>
    <xf numFmtId="164" fontId="13" fillId="6" borderId="56" xfId="3" applyNumberFormat="1" applyFont="1" applyFill="1" applyBorder="1" applyAlignment="1">
      <alignment horizontal="center" vertical="center" wrapText="1"/>
    </xf>
    <xf numFmtId="164" fontId="13" fillId="6" borderId="56" xfId="3" applyNumberFormat="1" applyFont="1" applyFill="1" applyBorder="1" applyAlignment="1">
      <alignment horizontal="center" vertical="center"/>
    </xf>
    <xf numFmtId="164" fontId="10" fillId="4" borderId="40" xfId="6" applyNumberFormat="1" applyFont="1" applyFill="1" applyBorder="1" applyAlignment="1">
      <alignment vertical="center"/>
    </xf>
    <xf numFmtId="164" fontId="10" fillId="4" borderId="40" xfId="0" applyNumberFormat="1" applyFont="1" applyFill="1" applyBorder="1" applyAlignment="1">
      <alignment vertical="center"/>
    </xf>
    <xf numFmtId="165" fontId="10" fillId="4" borderId="17" xfId="3" applyNumberFormat="1" applyFont="1" applyFill="1" applyBorder="1" applyAlignment="1">
      <alignment vertical="center"/>
    </xf>
    <xf numFmtId="1" fontId="13" fillId="6" borderId="39" xfId="1" applyNumberFormat="1" applyFont="1" applyFill="1" applyBorder="1"/>
    <xf numFmtId="164" fontId="13" fillId="6" borderId="39" xfId="3" applyNumberFormat="1" applyFont="1" applyFill="1" applyBorder="1" applyAlignment="1">
      <alignment horizontal="center"/>
    </xf>
    <xf numFmtId="0" fontId="13" fillId="6" borderId="39" xfId="3" applyFont="1" applyFill="1" applyBorder="1"/>
    <xf numFmtId="1" fontId="13" fillId="6" borderId="18" xfId="3" applyNumberFormat="1" applyFont="1" applyFill="1" applyBorder="1"/>
    <xf numFmtId="164" fontId="13" fillId="6" borderId="18" xfId="3" applyNumberFormat="1" applyFont="1" applyFill="1" applyBorder="1" applyAlignment="1">
      <alignment horizontal="center"/>
    </xf>
    <xf numFmtId="0" fontId="13" fillId="6" borderId="18" xfId="3" applyFont="1" applyFill="1" applyBorder="1"/>
    <xf numFmtId="1" fontId="13" fillId="6" borderId="18" xfId="3" applyNumberFormat="1" applyFont="1" applyFill="1" applyBorder="1" applyAlignment="1">
      <alignment horizontal="center" vertical="center"/>
    </xf>
    <xf numFmtId="164" fontId="13" fillId="6" borderId="18" xfId="3" applyNumberFormat="1" applyFont="1" applyFill="1" applyBorder="1" applyAlignment="1">
      <alignment horizontal="center" vertical="center"/>
    </xf>
    <xf numFmtId="0" fontId="13" fillId="6" borderId="18" xfId="3" applyFont="1" applyFill="1" applyBorder="1" applyAlignment="1">
      <alignment vertical="center"/>
    </xf>
    <xf numFmtId="1" fontId="13" fillId="6" borderId="18" xfId="1" applyNumberFormat="1" applyFont="1" applyFill="1" applyBorder="1"/>
    <xf numFmtId="1" fontId="13" fillId="6" borderId="28" xfId="3" applyNumberFormat="1" applyFont="1" applyFill="1" applyBorder="1"/>
    <xf numFmtId="164" fontId="13" fillId="6" borderId="28" xfId="3" applyNumberFormat="1" applyFont="1" applyFill="1" applyBorder="1" applyAlignment="1">
      <alignment horizontal="center"/>
    </xf>
    <xf numFmtId="0" fontId="13" fillId="6" borderId="28" xfId="3" applyFont="1" applyFill="1" applyBorder="1"/>
    <xf numFmtId="164" fontId="10" fillId="4" borderId="19" xfId="6" applyNumberFormat="1" applyFont="1" applyFill="1" applyBorder="1" applyAlignment="1">
      <alignment vertical="center"/>
    </xf>
    <xf numFmtId="164" fontId="10" fillId="3" borderId="45" xfId="6" applyNumberFormat="1" applyFont="1" applyFill="1" applyBorder="1" applyAlignment="1">
      <alignment vertical="center"/>
    </xf>
    <xf numFmtId="0" fontId="15" fillId="3" borderId="46" xfId="4" applyFont="1" applyFill="1" applyBorder="1" applyAlignment="1">
      <alignment horizontal="center" vertical="center" wrapText="1"/>
    </xf>
    <xf numFmtId="2" fontId="11" fillId="3" borderId="46" xfId="5" applyNumberFormat="1" applyFont="1" applyFill="1" applyBorder="1" applyAlignment="1">
      <alignment horizontal="center" vertical="center"/>
    </xf>
    <xf numFmtId="164" fontId="10" fillId="3" borderId="14" xfId="0" applyNumberFormat="1" applyFont="1" applyFill="1" applyBorder="1" applyAlignment="1">
      <alignment horizontal="right" vertical="center"/>
    </xf>
    <xf numFmtId="164" fontId="10" fillId="4" borderId="19" xfId="0" applyNumberFormat="1" applyFont="1" applyFill="1" applyBorder="1" applyAlignment="1">
      <alignment vertical="center"/>
    </xf>
    <xf numFmtId="2" fontId="10" fillId="3" borderId="46" xfId="3" applyNumberFormat="1" applyFont="1" applyFill="1" applyBorder="1" applyAlignment="1">
      <alignment vertical="center"/>
    </xf>
    <xf numFmtId="164" fontId="10" fillId="3" borderId="14" xfId="6" applyNumberFormat="1" applyFont="1" applyFill="1" applyBorder="1" applyAlignment="1">
      <alignment vertical="center"/>
    </xf>
    <xf numFmtId="164" fontId="10" fillId="0" borderId="40" xfId="6" applyNumberFormat="1" applyFont="1" applyFill="1" applyBorder="1" applyAlignment="1">
      <alignment vertical="center"/>
    </xf>
    <xf numFmtId="164" fontId="10" fillId="3" borderId="45" xfId="0" applyNumberFormat="1" applyFont="1" applyFill="1" applyBorder="1" applyAlignment="1">
      <alignment vertical="center"/>
    </xf>
    <xf numFmtId="2" fontId="10" fillId="3" borderId="34" xfId="4" applyNumberFormat="1" applyFont="1" applyFill="1" applyBorder="1" applyAlignment="1">
      <alignment horizontal="center" vertical="center" wrapText="1"/>
    </xf>
    <xf numFmtId="165" fontId="10" fillId="3" borderId="34" xfId="3" applyNumberFormat="1" applyFont="1" applyFill="1" applyBorder="1" applyAlignment="1">
      <alignment vertical="center"/>
    </xf>
    <xf numFmtId="4" fontId="13" fillId="0" borderId="0" xfId="3" applyNumberFormat="1" applyFont="1"/>
    <xf numFmtId="0" fontId="10" fillId="0" borderId="6" xfId="3" applyFont="1" applyBorder="1" applyAlignment="1">
      <alignment vertical="center"/>
    </xf>
    <xf numFmtId="0" fontId="3" fillId="0" borderId="6" xfId="3" applyFont="1" applyBorder="1" applyAlignment="1">
      <alignment vertical="center"/>
    </xf>
    <xf numFmtId="0" fontId="15" fillId="0" borderId="6" xfId="3" applyFont="1" applyBorder="1"/>
    <xf numFmtId="2" fontId="10" fillId="4" borderId="42" xfId="4" applyNumberFormat="1" applyFont="1" applyFill="1" applyBorder="1" applyAlignment="1">
      <alignment horizontal="center" vertical="center" wrapText="1"/>
    </xf>
    <xf numFmtId="2" fontId="10" fillId="4" borderId="21" xfId="4" applyNumberFormat="1" applyFont="1" applyFill="1" applyBorder="1" applyAlignment="1">
      <alignment horizontal="center" vertical="center" wrapText="1"/>
    </xf>
    <xf numFmtId="0" fontId="15" fillId="3" borderId="47" xfId="4" applyFont="1" applyFill="1" applyBorder="1" applyAlignment="1">
      <alignment horizontal="center" vertical="center" wrapText="1"/>
    </xf>
    <xf numFmtId="2" fontId="15" fillId="3" borderId="47" xfId="4" applyNumberFormat="1" applyFont="1" applyFill="1" applyBorder="1" applyAlignment="1">
      <alignment horizontal="center" vertical="center" wrapText="1"/>
    </xf>
    <xf numFmtId="0" fontId="3" fillId="4" borderId="13" xfId="4" applyFont="1" applyFill="1" applyBorder="1" applyAlignment="1">
      <alignment horizontal="center" vertical="center" wrapText="1"/>
    </xf>
    <xf numFmtId="0" fontId="10" fillId="4" borderId="18" xfId="4" applyFont="1" applyFill="1" applyBorder="1" applyAlignment="1">
      <alignment horizontal="center" vertical="center" wrapText="1"/>
    </xf>
    <xf numFmtId="0" fontId="10" fillId="4" borderId="28" xfId="4" applyFont="1" applyFill="1" applyBorder="1" applyAlignment="1">
      <alignment horizontal="center" vertical="center" wrapText="1"/>
    </xf>
    <xf numFmtId="0" fontId="10" fillId="4" borderId="13" xfId="4" applyFont="1" applyFill="1" applyBorder="1" applyAlignment="1">
      <alignment horizontal="center" vertical="center" wrapText="1"/>
    </xf>
    <xf numFmtId="0" fontId="10" fillId="0" borderId="18" xfId="4" applyFont="1" applyBorder="1" applyAlignment="1">
      <alignment horizontal="center" vertical="center" wrapText="1"/>
    </xf>
    <xf numFmtId="0" fontId="3" fillId="4" borderId="12" xfId="4" applyFont="1" applyFill="1" applyBorder="1" applyAlignment="1">
      <alignment horizontal="center" vertical="center" wrapText="1"/>
    </xf>
    <xf numFmtId="0" fontId="10" fillId="4" borderId="17" xfId="4" applyFont="1" applyFill="1" applyBorder="1" applyAlignment="1">
      <alignment horizontal="center" vertical="center" wrapText="1"/>
    </xf>
    <xf numFmtId="0" fontId="10" fillId="4" borderId="27" xfId="4" applyFont="1" applyFill="1" applyBorder="1" applyAlignment="1">
      <alignment horizontal="center" vertical="center" wrapText="1"/>
    </xf>
    <xf numFmtId="0" fontId="10" fillId="4" borderId="12" xfId="4" applyFont="1" applyFill="1" applyBorder="1" applyAlignment="1">
      <alignment horizontal="center" vertical="center" wrapText="1"/>
    </xf>
    <xf numFmtId="0" fontId="10" fillId="0" borderId="17" xfId="4" applyFont="1" applyBorder="1" applyAlignment="1">
      <alignment horizontal="center" vertical="center" wrapText="1"/>
    </xf>
    <xf numFmtId="0" fontId="10" fillId="0" borderId="27" xfId="4" applyFont="1" applyBorder="1" applyAlignment="1">
      <alignment horizontal="center" vertical="center" wrapText="1"/>
    </xf>
    <xf numFmtId="168" fontId="3" fillId="4" borderId="13" xfId="4" applyNumberFormat="1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2" fontId="17" fillId="0" borderId="18" xfId="0" applyNumberFormat="1" applyFont="1" applyBorder="1" applyAlignment="1">
      <alignment horizontal="center" vertical="center" wrapText="1"/>
    </xf>
    <xf numFmtId="168" fontId="11" fillId="0" borderId="18" xfId="0" applyNumberFormat="1" applyFont="1" applyBorder="1" applyAlignment="1">
      <alignment horizontal="center" vertical="center" wrapText="1"/>
    </xf>
    <xf numFmtId="168" fontId="10" fillId="4" borderId="18" xfId="4" applyNumberFormat="1" applyFont="1" applyFill="1" applyBorder="1" applyAlignment="1">
      <alignment horizontal="center" vertical="center" wrapText="1"/>
    </xf>
    <xf numFmtId="168" fontId="10" fillId="4" borderId="28" xfId="4" applyNumberFormat="1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2" fontId="17" fillId="0" borderId="28" xfId="0" applyNumberFormat="1" applyFont="1" applyBorder="1" applyAlignment="1">
      <alignment horizontal="center" vertical="center" wrapText="1"/>
    </xf>
    <xf numFmtId="0" fontId="8" fillId="3" borderId="34" xfId="4" applyFont="1" applyFill="1" applyBorder="1" applyAlignment="1">
      <alignment horizontal="center" vertical="center" wrapText="1"/>
    </xf>
    <xf numFmtId="0" fontId="8" fillId="3" borderId="35" xfId="4" applyFont="1" applyFill="1" applyBorder="1" applyAlignment="1">
      <alignment horizontal="center" vertical="center" wrapText="1"/>
    </xf>
    <xf numFmtId="168" fontId="8" fillId="3" borderId="56" xfId="4" applyNumberFormat="1" applyFont="1" applyFill="1" applyBorder="1" applyAlignment="1">
      <alignment vertical="center" wrapText="1"/>
    </xf>
    <xf numFmtId="164" fontId="10" fillId="0" borderId="40" xfId="0" applyNumberFormat="1" applyFont="1" applyBorder="1" applyAlignment="1">
      <alignment horizontal="right" vertical="center"/>
    </xf>
    <xf numFmtId="168" fontId="3" fillId="4" borderId="49" xfId="4" applyNumberFormat="1" applyFont="1" applyFill="1" applyBorder="1" applyAlignment="1">
      <alignment vertical="center" wrapText="1"/>
    </xf>
    <xf numFmtId="168" fontId="10" fillId="0" borderId="40" xfId="4" applyNumberFormat="1" applyFont="1" applyBorder="1" applyAlignment="1">
      <alignment vertical="center" wrapText="1"/>
    </xf>
    <xf numFmtId="168" fontId="10" fillId="4" borderId="40" xfId="4" applyNumberFormat="1" applyFont="1" applyFill="1" applyBorder="1" applyAlignment="1">
      <alignment vertical="center" wrapText="1"/>
    </xf>
    <xf numFmtId="168" fontId="10" fillId="4" borderId="43" xfId="4" applyNumberFormat="1" applyFont="1" applyFill="1" applyBorder="1" applyAlignment="1">
      <alignment vertical="center" wrapText="1"/>
    </xf>
    <xf numFmtId="2" fontId="11" fillId="0" borderId="12" xfId="5" applyNumberFormat="1" applyFont="1" applyBorder="1" applyAlignment="1">
      <alignment horizontal="center" vertical="center"/>
    </xf>
    <xf numFmtId="2" fontId="11" fillId="0" borderId="17" xfId="5" applyNumberFormat="1" applyFont="1" applyBorder="1" applyAlignment="1">
      <alignment horizontal="center" vertical="center"/>
    </xf>
    <xf numFmtId="2" fontId="11" fillId="0" borderId="27" xfId="5" applyNumberFormat="1" applyFont="1" applyBorder="1" applyAlignment="1">
      <alignment horizontal="center" vertical="center"/>
    </xf>
    <xf numFmtId="164" fontId="10" fillId="0" borderId="49" xfId="0" applyNumberFormat="1" applyFont="1" applyBorder="1" applyAlignment="1">
      <alignment horizontal="right" vertical="center"/>
    </xf>
    <xf numFmtId="164" fontId="10" fillId="0" borderId="43" xfId="0" applyNumberFormat="1" applyFont="1" applyBorder="1" applyAlignment="1">
      <alignment horizontal="right" vertical="center"/>
    </xf>
    <xf numFmtId="2" fontId="10" fillId="0" borderId="12" xfId="3" applyNumberFormat="1" applyFont="1" applyBorder="1" applyAlignment="1">
      <alignment vertical="center"/>
    </xf>
    <xf numFmtId="2" fontId="10" fillId="0" borderId="17" xfId="3" applyNumberFormat="1" applyFont="1" applyBorder="1" applyAlignment="1">
      <alignment vertical="center"/>
    </xf>
    <xf numFmtId="2" fontId="10" fillId="0" borderId="27" xfId="3" applyNumberFormat="1" applyFont="1" applyBorder="1" applyAlignment="1">
      <alignment vertical="center"/>
    </xf>
    <xf numFmtId="164" fontId="10" fillId="0" borderId="49" xfId="6" applyNumberFormat="1" applyFont="1" applyFill="1" applyBorder="1" applyAlignment="1">
      <alignment vertical="center"/>
    </xf>
    <xf numFmtId="164" fontId="10" fillId="0" borderId="43" xfId="6" applyNumberFormat="1" applyFont="1" applyFill="1" applyBorder="1" applyAlignment="1">
      <alignment vertical="center"/>
    </xf>
    <xf numFmtId="0" fontId="13" fillId="2" borderId="46" xfId="4" applyFont="1" applyFill="1" applyBorder="1" applyAlignment="1">
      <alignment horizontal="center" vertical="center" wrapText="1"/>
    </xf>
    <xf numFmtId="0" fontId="13" fillId="2" borderId="47" xfId="4" applyFont="1" applyFill="1" applyBorder="1" applyAlignment="1">
      <alignment horizontal="center" vertical="center" wrapText="1"/>
    </xf>
    <xf numFmtId="168" fontId="13" fillId="2" borderId="48" xfId="4" applyNumberFormat="1" applyFont="1" applyFill="1" applyBorder="1" applyAlignment="1">
      <alignment vertical="center" wrapText="1"/>
    </xf>
    <xf numFmtId="164" fontId="10" fillId="0" borderId="40" xfId="0" applyNumberFormat="1" applyFont="1" applyBorder="1" applyAlignment="1">
      <alignment vertical="center"/>
    </xf>
    <xf numFmtId="164" fontId="10" fillId="0" borderId="43" xfId="0" applyNumberFormat="1" applyFont="1" applyBorder="1" applyAlignment="1">
      <alignment vertical="center"/>
    </xf>
    <xf numFmtId="168" fontId="10" fillId="4" borderId="49" xfId="4" applyNumberFormat="1" applyFont="1" applyFill="1" applyBorder="1" applyAlignment="1">
      <alignment vertical="center" wrapText="1"/>
    </xf>
    <xf numFmtId="168" fontId="10" fillId="0" borderId="43" xfId="4" applyNumberFormat="1" applyFont="1" applyBorder="1" applyAlignment="1">
      <alignment vertical="center" wrapText="1"/>
    </xf>
    <xf numFmtId="2" fontId="11" fillId="3" borderId="51" xfId="5" applyNumberFormat="1" applyFont="1" applyFill="1" applyBorder="1" applyAlignment="1">
      <alignment horizontal="center" vertical="center"/>
    </xf>
    <xf numFmtId="164" fontId="10" fillId="3" borderId="53" xfId="0" applyNumberFormat="1" applyFont="1" applyFill="1" applyBorder="1" applyAlignment="1">
      <alignment horizontal="right" vertical="center"/>
    </xf>
    <xf numFmtId="164" fontId="10" fillId="0" borderId="49" xfId="0" applyNumberFormat="1" applyFont="1" applyBorder="1" applyAlignment="1">
      <alignment vertical="center"/>
    </xf>
    <xf numFmtId="2" fontId="10" fillId="3" borderId="51" xfId="3" applyNumberFormat="1" applyFont="1" applyFill="1" applyBorder="1" applyAlignment="1">
      <alignment vertical="center"/>
    </xf>
    <xf numFmtId="164" fontId="10" fillId="3" borderId="53" xfId="6" applyNumberFormat="1" applyFont="1" applyFill="1" applyBorder="1" applyAlignment="1">
      <alignment vertical="center"/>
    </xf>
    <xf numFmtId="168" fontId="13" fillId="6" borderId="28" xfId="2" applyNumberFormat="1" applyFont="1" applyFill="1" applyBorder="1" applyAlignment="1">
      <alignment horizontal="right"/>
    </xf>
    <xf numFmtId="0" fontId="3" fillId="4" borderId="17" xfId="4" applyFont="1" applyFill="1" applyBorder="1" applyAlignment="1">
      <alignment horizontal="center" vertical="center" wrapText="1"/>
    </xf>
    <xf numFmtId="0" fontId="3" fillId="4" borderId="18" xfId="4" applyFont="1" applyFill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3" fillId="0" borderId="18" xfId="4" applyFont="1" applyBorder="1" applyAlignment="1">
      <alignment horizontal="center" vertical="center" wrapText="1"/>
    </xf>
    <xf numFmtId="2" fontId="3" fillId="0" borderId="18" xfId="4" applyNumberFormat="1" applyFont="1" applyBorder="1" applyAlignment="1">
      <alignment horizontal="center" vertical="center" wrapText="1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 applyAlignment="1">
      <alignment horizontal="center" vertical="center" wrapText="1"/>
    </xf>
    <xf numFmtId="2" fontId="3" fillId="0" borderId="28" xfId="4" applyNumberFormat="1" applyFont="1" applyBorder="1" applyAlignment="1">
      <alignment horizontal="center" vertical="center" wrapText="1"/>
    </xf>
    <xf numFmtId="168" fontId="16" fillId="0" borderId="18" xfId="7" applyNumberFormat="1" applyFont="1" applyFill="1" applyBorder="1" applyAlignment="1">
      <alignment horizontal="center" vertical="center"/>
    </xf>
    <xf numFmtId="168" fontId="16" fillId="0" borderId="28" xfId="7" applyNumberFormat="1" applyFont="1" applyFill="1" applyBorder="1" applyAlignment="1">
      <alignment horizontal="center" vertical="center"/>
    </xf>
    <xf numFmtId="2" fontId="3" fillId="4" borderId="13" xfId="4" applyNumberFormat="1" applyFont="1" applyFill="1" applyBorder="1" applyAlignment="1">
      <alignment horizontal="center" vertical="center" wrapText="1"/>
    </xf>
    <xf numFmtId="2" fontId="3" fillId="4" borderId="18" xfId="4" applyNumberFormat="1" applyFont="1" applyFill="1" applyBorder="1" applyAlignment="1">
      <alignment horizontal="center" vertical="center" wrapText="1"/>
    </xf>
    <xf numFmtId="168" fontId="3" fillId="0" borderId="0" xfId="3" applyNumberFormat="1" applyFont="1"/>
    <xf numFmtId="2" fontId="10" fillId="4" borderId="38" xfId="3" applyNumberFormat="1" applyFont="1" applyFill="1" applyBorder="1" applyAlignment="1">
      <alignment vertical="center"/>
    </xf>
    <xf numFmtId="168" fontId="13" fillId="3" borderId="48" xfId="6" applyNumberFormat="1" applyFont="1" applyFill="1" applyBorder="1" applyAlignment="1">
      <alignment horizontal="right" vertical="center"/>
    </xf>
    <xf numFmtId="168" fontId="13" fillId="6" borderId="31" xfId="2" applyNumberFormat="1" applyFont="1" applyFill="1" applyBorder="1" applyAlignment="1">
      <alignment horizontal="right"/>
    </xf>
    <xf numFmtId="0" fontId="13" fillId="6" borderId="35" xfId="3" applyFont="1" applyFill="1" applyBorder="1" applyAlignment="1">
      <alignment horizontal="center" vertical="center"/>
    </xf>
    <xf numFmtId="168" fontId="10" fillId="0" borderId="16" xfId="6" applyNumberFormat="1" applyFont="1" applyFill="1" applyBorder="1" applyAlignment="1">
      <alignment horizontal="right" vertical="center"/>
    </xf>
    <xf numFmtId="168" fontId="10" fillId="0" borderId="22" xfId="6" applyNumberFormat="1" applyFont="1" applyFill="1" applyBorder="1" applyAlignment="1">
      <alignment horizontal="right" vertical="center"/>
    </xf>
    <xf numFmtId="168" fontId="10" fillId="0" borderId="31" xfId="6" applyNumberFormat="1" applyFont="1" applyFill="1" applyBorder="1" applyAlignment="1">
      <alignment horizontal="right" vertical="center"/>
    </xf>
    <xf numFmtId="168" fontId="13" fillId="3" borderId="54" xfId="6" applyNumberFormat="1" applyFont="1" applyFill="1" applyBorder="1" applyAlignment="1">
      <alignment horizontal="right" vertical="center"/>
    </xf>
    <xf numFmtId="168" fontId="10" fillId="4" borderId="16" xfId="6" applyNumberFormat="1" applyFont="1" applyFill="1" applyBorder="1" applyAlignment="1">
      <alignment horizontal="right" vertical="center"/>
    </xf>
    <xf numFmtId="168" fontId="10" fillId="4" borderId="22" xfId="6" applyNumberFormat="1" applyFont="1" applyFill="1" applyBorder="1" applyAlignment="1">
      <alignment horizontal="right" vertical="center"/>
    </xf>
    <xf numFmtId="168" fontId="10" fillId="4" borderId="31" xfId="6" applyNumberFormat="1" applyFont="1" applyFill="1" applyBorder="1" applyAlignment="1">
      <alignment horizontal="right" vertical="center"/>
    </xf>
    <xf numFmtId="168" fontId="13" fillId="6" borderId="26" xfId="1" applyNumberFormat="1" applyFont="1" applyFill="1" applyBorder="1"/>
    <xf numFmtId="168" fontId="13" fillId="6" borderId="22" xfId="3" applyNumberFormat="1" applyFont="1" applyFill="1" applyBorder="1"/>
    <xf numFmtId="168" fontId="13" fillId="6" borderId="22" xfId="2" applyNumberFormat="1" applyFont="1" applyFill="1" applyBorder="1" applyAlignment="1">
      <alignment horizontal="right"/>
    </xf>
    <xf numFmtId="168" fontId="13" fillId="6" borderId="22" xfId="2" applyNumberFormat="1" applyFont="1" applyFill="1" applyBorder="1" applyAlignment="1">
      <alignment horizontal="right" vertical="center"/>
    </xf>
    <xf numFmtId="168" fontId="13" fillId="2" borderId="47" xfId="4" applyNumberFormat="1" applyFont="1" applyFill="1" applyBorder="1" applyAlignment="1">
      <alignment horizontal="center" vertical="center" wrapText="1"/>
    </xf>
    <xf numFmtId="168" fontId="10" fillId="4" borderId="13" xfId="4" applyNumberFormat="1" applyFont="1" applyFill="1" applyBorder="1" applyAlignment="1">
      <alignment horizontal="center" vertical="center" wrapText="1"/>
    </xf>
    <xf numFmtId="168" fontId="10" fillId="4" borderId="18" xfId="4" applyNumberFormat="1" applyFont="1" applyFill="1" applyBorder="1" applyAlignment="1">
      <alignment horizontal="right" vertical="center" wrapText="1"/>
    </xf>
    <xf numFmtId="168" fontId="17" fillId="0" borderId="18" xfId="7" applyNumberFormat="1" applyFont="1" applyFill="1" applyBorder="1" applyAlignment="1">
      <alignment horizontal="right" vertical="center"/>
    </xf>
    <xf numFmtId="168" fontId="11" fillId="0" borderId="18" xfId="0" applyNumberFormat="1" applyFont="1" applyBorder="1" applyAlignment="1">
      <alignment horizontal="right" vertical="center" wrapText="1"/>
    </xf>
    <xf numFmtId="168" fontId="11" fillId="0" borderId="28" xfId="0" applyNumberFormat="1" applyFont="1" applyBorder="1" applyAlignment="1">
      <alignment horizontal="right" vertical="center" wrapText="1"/>
    </xf>
    <xf numFmtId="168" fontId="15" fillId="3" borderId="47" xfId="4" applyNumberFormat="1" applyFont="1" applyFill="1" applyBorder="1" applyAlignment="1">
      <alignment horizontal="center" vertical="center" wrapText="1"/>
    </xf>
    <xf numFmtId="168" fontId="15" fillId="3" borderId="48" xfId="4" applyNumberFormat="1" applyFont="1" applyFill="1" applyBorder="1" applyAlignment="1">
      <alignment vertical="center" wrapText="1"/>
    </xf>
    <xf numFmtId="168" fontId="3" fillId="4" borderId="16" xfId="4" applyNumberFormat="1" applyFont="1" applyFill="1" applyBorder="1" applyAlignment="1">
      <alignment vertical="center" wrapText="1"/>
    </xf>
    <xf numFmtId="168" fontId="3" fillId="4" borderId="18" xfId="4" applyNumberFormat="1" applyFont="1" applyFill="1" applyBorder="1" applyAlignment="1">
      <alignment horizontal="center" vertical="center" wrapText="1"/>
    </xf>
    <xf numFmtId="168" fontId="3" fillId="4" borderId="22" xfId="4" applyNumberFormat="1" applyFont="1" applyFill="1" applyBorder="1" applyAlignment="1">
      <alignment vertical="center" wrapText="1"/>
    </xf>
    <xf numFmtId="168" fontId="3" fillId="0" borderId="22" xfId="4" applyNumberFormat="1" applyFont="1" applyBorder="1" applyAlignment="1">
      <alignment vertical="center" wrapText="1"/>
    </xf>
    <xf numFmtId="168" fontId="3" fillId="0" borderId="31" xfId="4" applyNumberFormat="1" applyFont="1" applyBorder="1" applyAlignment="1">
      <alignment vertical="center" wrapText="1"/>
    </xf>
    <xf numFmtId="168" fontId="13" fillId="6" borderId="39" xfId="1" applyNumberFormat="1" applyFont="1" applyFill="1" applyBorder="1" applyAlignment="1">
      <alignment horizontal="right"/>
    </xf>
    <xf numFmtId="168" fontId="13" fillId="6" borderId="18" xfId="3" applyNumberFormat="1" applyFont="1" applyFill="1" applyBorder="1" applyAlignment="1">
      <alignment horizontal="right"/>
    </xf>
    <xf numFmtId="168" fontId="13" fillId="6" borderId="18" xfId="2" applyNumberFormat="1" applyFont="1" applyFill="1" applyBorder="1" applyAlignment="1">
      <alignment horizontal="right"/>
    </xf>
    <xf numFmtId="168" fontId="13" fillId="6" borderId="18" xfId="2" applyNumberFormat="1" applyFont="1" applyFill="1" applyBorder="1" applyAlignment="1">
      <alignment horizontal="right" vertical="center"/>
    </xf>
    <xf numFmtId="2" fontId="10" fillId="0" borderId="27" xfId="6" applyNumberFormat="1" applyFont="1" applyFill="1" applyBorder="1" applyAlignment="1">
      <alignment horizontal="right" vertical="center"/>
    </xf>
    <xf numFmtId="2" fontId="10" fillId="0" borderId="28" xfId="6" applyNumberFormat="1" applyFont="1" applyFill="1" applyBorder="1" applyAlignment="1">
      <alignment horizontal="right" vertical="center"/>
    </xf>
    <xf numFmtId="2" fontId="10" fillId="0" borderId="17" xfId="6" applyNumberFormat="1" applyFont="1" applyFill="1" applyBorder="1" applyAlignment="1">
      <alignment horizontal="right" vertical="center"/>
    </xf>
    <xf numFmtId="2" fontId="10" fillId="0" borderId="18" xfId="6" applyNumberFormat="1" applyFont="1" applyFill="1" applyBorder="1" applyAlignment="1">
      <alignment horizontal="right" vertical="center"/>
    </xf>
    <xf numFmtId="0" fontId="8" fillId="0" borderId="6" xfId="3" applyFont="1" applyBorder="1" applyAlignment="1">
      <alignment horizontal="center"/>
    </xf>
    <xf numFmtId="4" fontId="8" fillId="0" borderId="2" xfId="3" applyNumberFormat="1" applyFont="1" applyBorder="1" applyAlignment="1">
      <alignment horizontal="center" vertical="center"/>
    </xf>
    <xf numFmtId="2" fontId="10" fillId="0" borderId="17" xfId="6" applyNumberFormat="1" applyFont="1" applyFill="1" applyBorder="1" applyAlignment="1">
      <alignment vertical="center"/>
    </xf>
    <xf numFmtId="2" fontId="10" fillId="0" borderId="18" xfId="6" applyNumberFormat="1" applyFont="1" applyFill="1" applyBorder="1" applyAlignment="1">
      <alignment vertical="center"/>
    </xf>
    <xf numFmtId="4" fontId="8" fillId="0" borderId="0" xfId="3" applyNumberFormat="1" applyFont="1" applyAlignment="1">
      <alignment horizontal="center"/>
    </xf>
    <xf numFmtId="164" fontId="13" fillId="0" borderId="0" xfId="3" applyNumberFormat="1" applyFont="1" applyAlignment="1">
      <alignment horizontal="center"/>
    </xf>
    <xf numFmtId="2" fontId="10" fillId="3" borderId="1" xfId="4" applyNumberFormat="1" applyFont="1" applyFill="1" applyBorder="1" applyAlignment="1">
      <alignment horizontal="center" vertical="center" wrapText="1"/>
    </xf>
    <xf numFmtId="2" fontId="10" fillId="3" borderId="2" xfId="4" applyNumberFormat="1" applyFont="1" applyFill="1" applyBorder="1" applyAlignment="1">
      <alignment horizontal="center" vertical="center" wrapText="1"/>
    </xf>
    <xf numFmtId="2" fontId="10" fillId="3" borderId="15" xfId="4" applyNumberFormat="1" applyFont="1" applyFill="1" applyBorder="1" applyAlignment="1">
      <alignment horizontal="center" vertical="center" wrapText="1"/>
    </xf>
    <xf numFmtId="2" fontId="10" fillId="4" borderId="12" xfId="4" applyNumberFormat="1" applyFont="1" applyFill="1" applyBorder="1" applyAlignment="1">
      <alignment horizontal="right" vertical="center" wrapText="1"/>
    </xf>
    <xf numFmtId="2" fontId="10" fillId="4" borderId="13" xfId="4" applyNumberFormat="1" applyFont="1" applyFill="1" applyBorder="1" applyAlignment="1">
      <alignment horizontal="right" vertical="center" wrapText="1"/>
    </xf>
    <xf numFmtId="2" fontId="10" fillId="4" borderId="17" xfId="4" applyNumberFormat="1" applyFont="1" applyFill="1" applyBorder="1" applyAlignment="1">
      <alignment horizontal="right" vertical="center" wrapText="1"/>
    </xf>
    <xf numFmtId="2" fontId="10" fillId="4" borderId="18" xfId="4" applyNumberFormat="1" applyFont="1" applyFill="1" applyBorder="1" applyAlignment="1">
      <alignment horizontal="right" vertical="center" wrapText="1"/>
    </xf>
    <xf numFmtId="2" fontId="10" fillId="4" borderId="27" xfId="4" applyNumberFormat="1" applyFont="1" applyFill="1" applyBorder="1" applyAlignment="1">
      <alignment horizontal="right" vertical="center" wrapText="1"/>
    </xf>
    <xf numFmtId="2" fontId="10" fillId="4" borderId="28" xfId="4" applyNumberFormat="1" applyFont="1" applyFill="1" applyBorder="1" applyAlignment="1">
      <alignment horizontal="right" vertical="center" wrapText="1"/>
    </xf>
    <xf numFmtId="0" fontId="13" fillId="6" borderId="18" xfId="3" applyFont="1" applyFill="1" applyBorder="1" applyAlignment="1">
      <alignment horizontal="center"/>
    </xf>
    <xf numFmtId="4" fontId="8" fillId="0" borderId="0" xfId="3" applyNumberFormat="1" applyFont="1" applyAlignment="1">
      <alignment horizontal="center" vertical="center"/>
    </xf>
    <xf numFmtId="0" fontId="13" fillId="6" borderId="2" xfId="3" applyFont="1" applyFill="1" applyBorder="1" applyAlignment="1">
      <alignment horizontal="center" vertical="center" wrapText="1"/>
    </xf>
    <xf numFmtId="0" fontId="13" fillId="6" borderId="3" xfId="3" applyFont="1" applyFill="1" applyBorder="1" applyAlignment="1">
      <alignment horizontal="center" vertical="center" wrapText="1"/>
    </xf>
    <xf numFmtId="0" fontId="13" fillId="6" borderId="6" xfId="3" applyFont="1" applyFill="1" applyBorder="1" applyAlignment="1">
      <alignment horizontal="center" vertical="center" wrapText="1"/>
    </xf>
    <xf numFmtId="0" fontId="13" fillId="6" borderId="7" xfId="3" applyFont="1" applyFill="1" applyBorder="1" applyAlignment="1">
      <alignment horizontal="center" vertical="center" wrapText="1"/>
    </xf>
    <xf numFmtId="0" fontId="13" fillId="6" borderId="1" xfId="3" applyFont="1" applyFill="1" applyBorder="1" applyAlignment="1">
      <alignment horizontal="center" vertical="center" wrapText="1"/>
    </xf>
    <xf numFmtId="0" fontId="13" fillId="6" borderId="5" xfId="3" applyFont="1" applyFill="1" applyBorder="1" applyAlignment="1">
      <alignment horizontal="center" vertical="center" wrapText="1"/>
    </xf>
    <xf numFmtId="164" fontId="7" fillId="0" borderId="23" xfId="3" applyNumberFormat="1" applyFont="1" applyBorder="1" applyAlignment="1">
      <alignment horizontal="center" vertical="center"/>
    </xf>
    <xf numFmtId="164" fontId="7" fillId="0" borderId="25" xfId="3" applyNumberFormat="1" applyFont="1" applyBorder="1" applyAlignment="1">
      <alignment horizontal="center" vertical="center"/>
    </xf>
    <xf numFmtId="164" fontId="7" fillId="0" borderId="29" xfId="3" applyNumberFormat="1" applyFont="1" applyBorder="1" applyAlignment="1">
      <alignment horizontal="center" vertical="center"/>
    </xf>
    <xf numFmtId="164" fontId="7" fillId="0" borderId="30" xfId="3" applyNumberFormat="1" applyFont="1" applyBorder="1" applyAlignment="1">
      <alignment horizontal="center" vertical="center"/>
    </xf>
    <xf numFmtId="164" fontId="6" fillId="0" borderId="23" xfId="3" applyNumberFormat="1" applyFont="1" applyBorder="1" applyAlignment="1">
      <alignment horizontal="center" vertical="center"/>
    </xf>
    <xf numFmtId="164" fontId="6" fillId="0" borderId="24" xfId="3" applyNumberFormat="1" applyFont="1" applyBorder="1" applyAlignment="1">
      <alignment horizontal="center" vertical="center"/>
    </xf>
    <xf numFmtId="164" fontId="6" fillId="0" borderId="25" xfId="3" applyNumberFormat="1" applyFont="1" applyBorder="1" applyAlignment="1">
      <alignment horizontal="center" vertical="center"/>
    </xf>
    <xf numFmtId="164" fontId="6" fillId="0" borderId="29" xfId="3" applyNumberFormat="1" applyFont="1" applyBorder="1" applyAlignment="1">
      <alignment horizontal="center" vertical="center"/>
    </xf>
    <xf numFmtId="164" fontId="6" fillId="0" borderId="6" xfId="3" applyNumberFormat="1" applyFont="1" applyBorder="1" applyAlignment="1">
      <alignment horizontal="center" vertical="center"/>
    </xf>
    <xf numFmtId="164" fontId="6" fillId="0" borderId="30" xfId="3" applyNumberFormat="1" applyFont="1" applyBorder="1" applyAlignment="1">
      <alignment horizontal="center" vertical="center"/>
    </xf>
    <xf numFmtId="168" fontId="7" fillId="0" borderId="55" xfId="3" applyNumberFormat="1" applyFont="1" applyBorder="1" applyAlignment="1">
      <alignment horizontal="center" vertical="center"/>
    </xf>
    <xf numFmtId="168" fontId="7" fillId="0" borderId="60" xfId="3" applyNumberFormat="1" applyFont="1" applyBorder="1" applyAlignment="1">
      <alignment horizontal="center" vertical="center"/>
    </xf>
    <xf numFmtId="0" fontId="7" fillId="0" borderId="23" xfId="3" applyFont="1" applyBorder="1" applyAlignment="1">
      <alignment horizontal="center" vertical="center"/>
    </xf>
    <xf numFmtId="0" fontId="7" fillId="0" borderId="25" xfId="3" applyFont="1" applyBorder="1" applyAlignment="1">
      <alignment horizontal="center" vertical="center"/>
    </xf>
    <xf numFmtId="0" fontId="7" fillId="0" borderId="19" xfId="3" applyFont="1" applyBorder="1" applyAlignment="1">
      <alignment horizontal="center" vertical="center"/>
    </xf>
    <xf numFmtId="0" fontId="7" fillId="0" borderId="21" xfId="3" applyFont="1" applyBorder="1" applyAlignment="1">
      <alignment horizontal="center" vertical="center"/>
    </xf>
    <xf numFmtId="0" fontId="7" fillId="0" borderId="24" xfId="3" applyFont="1" applyBorder="1" applyAlignment="1">
      <alignment horizontal="center" vertical="center"/>
    </xf>
    <xf numFmtId="0" fontId="7" fillId="0" borderId="20" xfId="3" applyFont="1" applyBorder="1" applyAlignment="1">
      <alignment horizontal="center" vertical="center"/>
    </xf>
    <xf numFmtId="14" fontId="7" fillId="0" borderId="55" xfId="3" applyNumberFormat="1" applyFont="1" applyBorder="1" applyAlignment="1">
      <alignment horizontal="center" vertical="center"/>
    </xf>
    <xf numFmtId="0" fontId="7" fillId="0" borderId="26" xfId="3" applyFont="1" applyBorder="1" applyAlignment="1">
      <alignment horizontal="center" vertical="center"/>
    </xf>
    <xf numFmtId="14" fontId="7" fillId="0" borderId="23" xfId="3" applyNumberFormat="1" applyFont="1" applyBorder="1" applyAlignment="1">
      <alignment horizontal="center" vertical="center"/>
    </xf>
    <xf numFmtId="14" fontId="7" fillId="0" borderId="24" xfId="3" applyNumberFormat="1" applyFont="1" applyBorder="1" applyAlignment="1">
      <alignment horizontal="center" vertical="center"/>
    </xf>
    <xf numFmtId="14" fontId="7" fillId="0" borderId="19" xfId="3" applyNumberFormat="1" applyFont="1" applyBorder="1" applyAlignment="1">
      <alignment horizontal="center" vertical="center"/>
    </xf>
    <xf numFmtId="14" fontId="7" fillId="0" borderId="20" xfId="3" applyNumberFormat="1" applyFont="1" applyBorder="1" applyAlignment="1">
      <alignment horizontal="center" vertical="center"/>
    </xf>
    <xf numFmtId="14" fontId="7" fillId="0" borderId="18" xfId="3" applyNumberFormat="1" applyFont="1" applyBorder="1" applyAlignment="1">
      <alignment horizontal="center" vertical="center"/>
    </xf>
    <xf numFmtId="1" fontId="13" fillId="6" borderId="34" xfId="3" applyNumberFormat="1" applyFont="1" applyFill="1" applyBorder="1" applyAlignment="1">
      <alignment horizontal="center" vertical="center"/>
    </xf>
    <xf numFmtId="1" fontId="13" fillId="6" borderId="35" xfId="3" applyNumberFormat="1" applyFont="1" applyFill="1" applyBorder="1" applyAlignment="1">
      <alignment horizontal="center" vertical="center"/>
    </xf>
    <xf numFmtId="0" fontId="3" fillId="0" borderId="13" xfId="4" applyFont="1" applyBorder="1" applyAlignment="1">
      <alignment horizontal="left" vertical="center" wrapText="1"/>
    </xf>
    <xf numFmtId="2" fontId="10" fillId="0" borderId="12" xfId="6" applyNumberFormat="1" applyFont="1" applyFill="1" applyBorder="1" applyAlignment="1">
      <alignment horizontal="right" vertical="center"/>
    </xf>
    <xf numFmtId="2" fontId="10" fillId="0" borderId="13" xfId="6" applyNumberFormat="1" applyFont="1" applyFill="1" applyBorder="1" applyAlignment="1">
      <alignment horizontal="right" vertical="center"/>
    </xf>
    <xf numFmtId="2" fontId="10" fillId="3" borderId="46" xfId="6" applyNumberFormat="1" applyFont="1" applyFill="1" applyBorder="1" applyAlignment="1">
      <alignment horizontal="right" vertical="center"/>
    </xf>
    <xf numFmtId="2" fontId="10" fillId="3" borderId="47" xfId="6" applyNumberFormat="1" applyFont="1" applyFill="1" applyBorder="1" applyAlignment="1">
      <alignment horizontal="right" vertical="center"/>
    </xf>
    <xf numFmtId="0" fontId="8" fillId="3" borderId="14" xfId="4" applyFont="1" applyFill="1" applyBorder="1" applyAlignment="1">
      <alignment horizontal="center" vertical="center" wrapText="1"/>
    </xf>
    <xf numFmtId="0" fontId="8" fillId="3" borderId="2" xfId="4" applyFont="1" applyFill="1" applyBorder="1" applyAlignment="1">
      <alignment horizontal="center" vertical="center" wrapText="1"/>
    </xf>
    <xf numFmtId="0" fontId="8" fillId="3" borderId="62" xfId="4" applyFont="1" applyFill="1" applyBorder="1" applyAlignment="1">
      <alignment horizontal="center" vertical="center" wrapText="1"/>
    </xf>
    <xf numFmtId="0" fontId="13" fillId="6" borderId="34" xfId="3" applyFont="1" applyFill="1" applyBorder="1" applyAlignment="1">
      <alignment horizontal="center" vertical="center"/>
    </xf>
    <xf numFmtId="0" fontId="13" fillId="6" borderId="35" xfId="3" applyFont="1" applyFill="1" applyBorder="1" applyAlignment="1">
      <alignment horizontal="center" vertical="center"/>
    </xf>
    <xf numFmtId="0" fontId="7" fillId="0" borderId="13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7" fillId="0" borderId="22" xfId="3" applyFont="1" applyBorder="1" applyAlignment="1">
      <alignment horizontal="left" vertical="center"/>
    </xf>
    <xf numFmtId="0" fontId="3" fillId="0" borderId="1" xfId="3" applyFont="1" applyBorder="1" applyAlignment="1">
      <alignment horizontal="center"/>
    </xf>
    <xf numFmtId="0" fontId="3" fillId="0" borderId="2" xfId="3" applyFont="1" applyBorder="1" applyAlignment="1">
      <alignment horizontal="center"/>
    </xf>
    <xf numFmtId="0" fontId="3" fillId="0" borderId="4" xfId="3" applyFont="1" applyBorder="1" applyAlignment="1">
      <alignment horizontal="center"/>
    </xf>
    <xf numFmtId="0" fontId="3" fillId="0" borderId="0" xfId="3" applyFont="1" applyAlignment="1">
      <alignment horizontal="center"/>
    </xf>
    <xf numFmtId="0" fontId="3" fillId="0" borderId="5" xfId="3" applyFont="1" applyBorder="1" applyAlignment="1">
      <alignment horizontal="center"/>
    </xf>
    <xf numFmtId="0" fontId="3" fillId="0" borderId="6" xfId="3" applyFont="1" applyBorder="1" applyAlignment="1">
      <alignment horizontal="center"/>
    </xf>
    <xf numFmtId="0" fontId="4" fillId="2" borderId="1" xfId="3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/>
    </xf>
    <xf numFmtId="0" fontId="4" fillId="2" borderId="3" xfId="3" applyFont="1" applyFill="1" applyBorder="1" applyAlignment="1">
      <alignment horizontal="center" vertical="center"/>
    </xf>
    <xf numFmtId="0" fontId="4" fillId="2" borderId="5" xfId="3" applyFont="1" applyFill="1" applyBorder="1" applyAlignment="1">
      <alignment horizontal="center" vertical="center"/>
    </xf>
    <xf numFmtId="0" fontId="4" fillId="2" borderId="6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3" xfId="3" applyFont="1" applyBorder="1" applyAlignment="1">
      <alignment horizontal="center" vertical="center"/>
    </xf>
    <xf numFmtId="0" fontId="3" fillId="0" borderId="4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8" xfId="3" applyFont="1" applyBorder="1" applyAlignment="1">
      <alignment horizontal="center" vertical="center"/>
    </xf>
    <xf numFmtId="0" fontId="3" fillId="0" borderId="5" xfId="3" applyFont="1" applyBorder="1" applyAlignment="1">
      <alignment horizontal="center" vertical="center"/>
    </xf>
    <xf numFmtId="0" fontId="3" fillId="0" borderId="6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 wrapText="1"/>
    </xf>
    <xf numFmtId="0" fontId="4" fillId="2" borderId="10" xfId="3" applyFont="1" applyFill="1" applyBorder="1" applyAlignment="1">
      <alignment horizontal="center" vertical="center" wrapText="1"/>
    </xf>
    <xf numFmtId="0" fontId="4" fillId="2" borderId="11" xfId="3" applyFont="1" applyFill="1" applyBorder="1" applyAlignment="1">
      <alignment horizontal="center" vertical="center" wrapText="1"/>
    </xf>
    <xf numFmtId="0" fontId="4" fillId="3" borderId="9" xfId="3" applyFont="1" applyFill="1" applyBorder="1" applyAlignment="1">
      <alignment horizontal="center"/>
    </xf>
    <xf numFmtId="0" fontId="4" fillId="3" borderId="10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  <xf numFmtId="0" fontId="6" fillId="0" borderId="12" xfId="3" applyFont="1" applyBorder="1" applyAlignment="1">
      <alignment horizontal="left" vertical="center"/>
    </xf>
    <xf numFmtId="0" fontId="6" fillId="0" borderId="13" xfId="3" applyFont="1" applyBorder="1" applyAlignment="1">
      <alignment horizontal="left" vertical="center"/>
    </xf>
    <xf numFmtId="0" fontId="6" fillId="0" borderId="17" xfId="3" applyFont="1" applyBorder="1" applyAlignment="1">
      <alignment horizontal="left" vertical="center"/>
    </xf>
    <xf numFmtId="0" fontId="6" fillId="0" borderId="18" xfId="3" applyFont="1" applyBorder="1" applyAlignment="1">
      <alignment horizontal="left" vertical="center"/>
    </xf>
    <xf numFmtId="1" fontId="7" fillId="0" borderId="14" xfId="3" applyNumberFormat="1" applyFont="1" applyBorder="1" applyAlignment="1">
      <alignment horizontal="left" vertical="center"/>
    </xf>
    <xf numFmtId="1" fontId="7" fillId="0" borderId="2" xfId="3" applyNumberFormat="1" applyFont="1" applyBorder="1" applyAlignment="1">
      <alignment horizontal="left" vertical="center"/>
    </xf>
    <xf numFmtId="1" fontId="7" fillId="0" borderId="15" xfId="3" applyNumberFormat="1" applyFont="1" applyBorder="1" applyAlignment="1">
      <alignment horizontal="left" vertical="center"/>
    </xf>
    <xf numFmtId="1" fontId="7" fillId="0" borderId="19" xfId="3" applyNumberFormat="1" applyFont="1" applyBorder="1" applyAlignment="1">
      <alignment horizontal="left" vertical="center"/>
    </xf>
    <xf numFmtId="1" fontId="7" fillId="0" borderId="20" xfId="3" applyNumberFormat="1" applyFont="1" applyBorder="1" applyAlignment="1">
      <alignment horizontal="left" vertical="center"/>
    </xf>
    <xf numFmtId="1" fontId="7" fillId="0" borderId="21" xfId="3" applyNumberFormat="1" applyFont="1" applyBorder="1" applyAlignment="1">
      <alignment horizontal="left" vertical="center"/>
    </xf>
    <xf numFmtId="164" fontId="6" fillId="0" borderId="13" xfId="3" applyNumberFormat="1" applyFont="1" applyBorder="1" applyAlignment="1">
      <alignment horizontal="left" vertical="center" wrapText="1"/>
    </xf>
    <xf numFmtId="164" fontId="6" fillId="0" borderId="18" xfId="3" applyNumberFormat="1" applyFont="1" applyBorder="1" applyAlignment="1">
      <alignment horizontal="left" vertical="center" wrapText="1"/>
    </xf>
    <xf numFmtId="166" fontId="18" fillId="6" borderId="28" xfId="0" applyNumberFormat="1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166" fontId="18" fillId="6" borderId="18" xfId="0" applyNumberFormat="1" applyFont="1" applyFill="1" applyBorder="1" applyAlignment="1">
      <alignment horizontal="center" vertical="center" wrapText="1"/>
    </xf>
    <xf numFmtId="0" fontId="10" fillId="0" borderId="28" xfId="4" applyFont="1" applyBorder="1" applyAlignment="1">
      <alignment horizontal="left" vertical="center" wrapText="1"/>
    </xf>
    <xf numFmtId="0" fontId="10" fillId="4" borderId="40" xfId="4" applyFont="1" applyFill="1" applyBorder="1" applyAlignment="1">
      <alignment horizontal="left" vertical="center" wrapText="1"/>
    </xf>
    <xf numFmtId="0" fontId="10" fillId="4" borderId="41" xfId="4" applyFont="1" applyFill="1" applyBorder="1" applyAlignment="1">
      <alignment horizontal="left" vertical="center" wrapText="1"/>
    </xf>
    <xf numFmtId="0" fontId="10" fillId="4" borderId="42" xfId="4" applyFont="1" applyFill="1" applyBorder="1" applyAlignment="1">
      <alignment horizontal="left" vertical="center" wrapText="1"/>
    </xf>
    <xf numFmtId="0" fontId="10" fillId="4" borderId="43" xfId="4" applyFont="1" applyFill="1" applyBorder="1" applyAlignment="1">
      <alignment horizontal="left" vertical="center" wrapText="1"/>
    </xf>
    <xf numFmtId="0" fontId="10" fillId="4" borderId="50" xfId="4" applyFont="1" applyFill="1" applyBorder="1" applyAlignment="1">
      <alignment horizontal="left" vertical="center" wrapText="1"/>
    </xf>
    <xf numFmtId="0" fontId="10" fillId="4" borderId="44" xfId="4" applyFont="1" applyFill="1" applyBorder="1" applyAlignment="1">
      <alignment horizontal="left" vertical="center" wrapText="1"/>
    </xf>
    <xf numFmtId="0" fontId="15" fillId="3" borderId="14" xfId="4" applyFont="1" applyFill="1" applyBorder="1" applyAlignment="1">
      <alignment horizontal="left" vertical="center" wrapText="1"/>
    </xf>
    <xf numFmtId="0" fontId="15" fillId="3" borderId="2" xfId="4" applyFont="1" applyFill="1" applyBorder="1" applyAlignment="1">
      <alignment horizontal="left" vertical="center" wrapText="1"/>
    </xf>
    <xf numFmtId="0" fontId="15" fillId="3" borderId="15" xfId="4" applyFont="1" applyFill="1" applyBorder="1" applyAlignment="1">
      <alignment horizontal="left" vertical="center" wrapText="1"/>
    </xf>
    <xf numFmtId="0" fontId="10" fillId="4" borderId="18" xfId="4" applyFont="1" applyFill="1" applyBorder="1" applyAlignment="1">
      <alignment horizontal="left" vertical="center" wrapText="1"/>
    </xf>
    <xf numFmtId="0" fontId="3" fillId="4" borderId="49" xfId="4" applyFont="1" applyFill="1" applyBorder="1" applyAlignment="1">
      <alignment horizontal="left" vertical="center" wrapText="1"/>
    </xf>
    <xf numFmtId="0" fontId="3" fillId="4" borderId="58" xfId="4" applyFont="1" applyFill="1" applyBorder="1" applyAlignment="1">
      <alignment horizontal="left" vertical="center" wrapText="1"/>
    </xf>
    <xf numFmtId="0" fontId="3" fillId="4" borderId="59" xfId="4" applyFont="1" applyFill="1" applyBorder="1" applyAlignment="1">
      <alignment horizontal="left" vertical="center" wrapText="1"/>
    </xf>
    <xf numFmtId="0" fontId="13" fillId="3" borderId="53" xfId="4" applyFont="1" applyFill="1" applyBorder="1" applyAlignment="1">
      <alignment horizontal="left" vertical="center" wrapText="1"/>
    </xf>
    <xf numFmtId="0" fontId="13" fillId="3" borderId="0" xfId="4" applyFont="1" applyFill="1" applyAlignment="1">
      <alignment horizontal="left" vertical="center" wrapText="1"/>
    </xf>
    <xf numFmtId="0" fontId="13" fillId="3" borderId="61" xfId="4" applyFont="1" applyFill="1" applyBorder="1" applyAlignment="1">
      <alignment horizontal="left" vertical="center" wrapText="1"/>
    </xf>
    <xf numFmtId="49" fontId="17" fillId="0" borderId="18" xfId="0" applyNumberFormat="1" applyFont="1" applyBorder="1" applyAlignment="1">
      <alignment horizontal="left" vertical="center" wrapText="1"/>
    </xf>
    <xf numFmtId="49" fontId="17" fillId="0" borderId="28" xfId="0" applyNumberFormat="1" applyFont="1" applyBorder="1" applyAlignment="1">
      <alignment horizontal="left" vertical="center" wrapText="1"/>
    </xf>
    <xf numFmtId="0" fontId="10" fillId="4" borderId="13" xfId="4" applyFont="1" applyFill="1" applyBorder="1" applyAlignment="1">
      <alignment horizontal="left" vertical="center" wrapText="1"/>
    </xf>
    <xf numFmtId="2" fontId="10" fillId="0" borderId="27" xfId="6" applyNumberFormat="1" applyFont="1" applyFill="1" applyBorder="1" applyAlignment="1">
      <alignment vertical="center"/>
    </xf>
    <xf numFmtId="2" fontId="10" fillId="0" borderId="28" xfId="6" applyNumberFormat="1" applyFont="1" applyFill="1" applyBorder="1" applyAlignment="1">
      <alignment vertical="center"/>
    </xf>
    <xf numFmtId="0" fontId="7" fillId="0" borderId="23" xfId="3" applyFont="1" applyBorder="1" applyAlignment="1">
      <alignment horizontal="left" vertical="center" wrapText="1"/>
    </xf>
    <xf numFmtId="0" fontId="7" fillId="0" borderId="24" xfId="3" applyFont="1" applyBorder="1" applyAlignment="1">
      <alignment horizontal="left" vertical="center" wrapText="1"/>
    </xf>
    <xf numFmtId="0" fontId="7" fillId="0" borderId="25" xfId="3" applyFont="1" applyBorder="1" applyAlignment="1">
      <alignment horizontal="left" vertical="center" wrapText="1"/>
    </xf>
    <xf numFmtId="0" fontId="7" fillId="0" borderId="19" xfId="3" applyFont="1" applyBorder="1" applyAlignment="1">
      <alignment horizontal="left" vertical="center" wrapText="1"/>
    </xf>
    <xf numFmtId="0" fontId="7" fillId="0" borderId="20" xfId="3" applyFont="1" applyBorder="1" applyAlignment="1">
      <alignment horizontal="left" vertical="center" wrapText="1"/>
    </xf>
    <xf numFmtId="0" fontId="7" fillId="0" borderId="21" xfId="3" applyFont="1" applyBorder="1" applyAlignment="1">
      <alignment horizontal="left" vertical="center" wrapText="1"/>
    </xf>
    <xf numFmtId="0" fontId="7" fillId="0" borderId="23" xfId="3" applyFont="1" applyBorder="1" applyAlignment="1">
      <alignment horizontal="left" vertical="center"/>
    </xf>
    <xf numFmtId="0" fontId="7" fillId="0" borderId="24" xfId="3" applyFont="1" applyBorder="1" applyAlignment="1">
      <alignment horizontal="left" vertical="center"/>
    </xf>
    <xf numFmtId="0" fontId="7" fillId="0" borderId="25" xfId="3" applyFont="1" applyBorder="1" applyAlignment="1">
      <alignment horizontal="left" vertical="center"/>
    </xf>
    <xf numFmtId="0" fontId="7" fillId="0" borderId="19" xfId="3" applyFont="1" applyBorder="1" applyAlignment="1">
      <alignment horizontal="left" vertical="center"/>
    </xf>
    <xf numFmtId="0" fontId="7" fillId="0" borderId="20" xfId="3" applyFont="1" applyBorder="1" applyAlignment="1">
      <alignment horizontal="left" vertical="center"/>
    </xf>
    <xf numFmtId="0" fontId="7" fillId="0" borderId="21" xfId="3" applyFont="1" applyBorder="1" applyAlignment="1">
      <alignment horizontal="left" vertical="center"/>
    </xf>
    <xf numFmtId="0" fontId="10" fillId="0" borderId="18" xfId="4" applyFont="1" applyBorder="1" applyAlignment="1">
      <alignment horizontal="left" vertical="center" wrapText="1"/>
    </xf>
    <xf numFmtId="0" fontId="6" fillId="0" borderId="27" xfId="3" applyFont="1" applyBorder="1" applyAlignment="1">
      <alignment horizontal="left" vertical="center"/>
    </xf>
    <xf numFmtId="0" fontId="6" fillId="0" borderId="28" xfId="3" applyFont="1" applyBorder="1" applyAlignment="1">
      <alignment horizontal="left" vertical="center"/>
    </xf>
    <xf numFmtId="0" fontId="7" fillId="0" borderId="29" xfId="3" applyFont="1" applyBorder="1" applyAlignment="1">
      <alignment horizontal="left" vertical="center"/>
    </xf>
    <xf numFmtId="0" fontId="7" fillId="0" borderId="6" xfId="3" applyFont="1" applyBorder="1" applyAlignment="1">
      <alignment horizontal="left" vertical="center"/>
    </xf>
    <xf numFmtId="0" fontId="7" fillId="0" borderId="30" xfId="3" applyFont="1" applyBorder="1" applyAlignment="1">
      <alignment horizontal="left" vertical="center"/>
    </xf>
    <xf numFmtId="164" fontId="6" fillId="0" borderId="28" xfId="3" applyNumberFormat="1" applyFont="1" applyBorder="1" applyAlignment="1">
      <alignment horizontal="left" vertical="center" wrapText="1"/>
    </xf>
    <xf numFmtId="0" fontId="13" fillId="6" borderId="12" xfId="3" applyFont="1" applyFill="1" applyBorder="1" applyAlignment="1">
      <alignment horizontal="center" vertical="center"/>
    </xf>
    <xf numFmtId="0" fontId="13" fillId="6" borderId="13" xfId="3" applyFont="1" applyFill="1" applyBorder="1" applyAlignment="1">
      <alignment horizontal="center" vertical="center"/>
    </xf>
    <xf numFmtId="0" fontId="13" fillId="6" borderId="16" xfId="3" applyFont="1" applyFill="1" applyBorder="1" applyAlignment="1">
      <alignment horizontal="center" vertical="center"/>
    </xf>
    <xf numFmtId="0" fontId="13" fillId="6" borderId="27" xfId="3" applyFont="1" applyFill="1" applyBorder="1" applyAlignment="1">
      <alignment horizontal="center" vertical="center"/>
    </xf>
    <xf numFmtId="0" fontId="13" fillId="6" borderId="28" xfId="3" applyFont="1" applyFill="1" applyBorder="1" applyAlignment="1">
      <alignment horizontal="center" vertical="center"/>
    </xf>
    <xf numFmtId="0" fontId="13" fillId="6" borderId="31" xfId="3" applyFont="1" applyFill="1" applyBorder="1" applyAlignment="1">
      <alignment horizontal="center" vertical="center"/>
    </xf>
    <xf numFmtId="0" fontId="13" fillId="6" borderId="32" xfId="3" applyFont="1" applyFill="1" applyBorder="1" applyAlignment="1">
      <alignment horizontal="center" vertical="center" wrapText="1"/>
    </xf>
    <xf numFmtId="0" fontId="13" fillId="6" borderId="33" xfId="3" applyFont="1" applyFill="1" applyBorder="1" applyAlignment="1">
      <alignment horizontal="center" vertical="center" wrapText="1"/>
    </xf>
    <xf numFmtId="0" fontId="13" fillId="6" borderId="57" xfId="3" applyFont="1" applyFill="1" applyBorder="1" applyAlignment="1">
      <alignment horizontal="center" vertical="center" wrapText="1"/>
    </xf>
    <xf numFmtId="2" fontId="10" fillId="3" borderId="51" xfId="6" applyNumberFormat="1" applyFont="1" applyFill="1" applyBorder="1" applyAlignment="1">
      <alignment horizontal="right" vertical="center"/>
    </xf>
    <xf numFmtId="2" fontId="10" fillId="3" borderId="52" xfId="6" applyNumberFormat="1" applyFont="1" applyFill="1" applyBorder="1" applyAlignment="1">
      <alignment horizontal="right" vertical="center"/>
    </xf>
    <xf numFmtId="0" fontId="13" fillId="6" borderId="39" xfId="3" applyFont="1" applyFill="1" applyBorder="1" applyAlignment="1">
      <alignment horizontal="center"/>
    </xf>
    <xf numFmtId="0" fontId="13" fillId="6" borderId="28" xfId="3" applyFont="1" applyFill="1" applyBorder="1" applyAlignment="1">
      <alignment horizontal="center"/>
    </xf>
    <xf numFmtId="0" fontId="13" fillId="6" borderId="38" xfId="4" applyFont="1" applyFill="1" applyBorder="1" applyAlignment="1">
      <alignment horizontal="right" vertical="center" wrapText="1"/>
    </xf>
    <xf numFmtId="0" fontId="13" fillId="6" borderId="39" xfId="4" applyFont="1" applyFill="1" applyBorder="1" applyAlignment="1">
      <alignment horizontal="right" vertical="center" wrapText="1"/>
    </xf>
    <xf numFmtId="0" fontId="11" fillId="6" borderId="28" xfId="0" applyFont="1" applyFill="1" applyBorder="1" applyAlignment="1">
      <alignment horizontal="center" vertical="center" wrapText="1"/>
    </xf>
  </cellXfs>
  <cellStyles count="13">
    <cellStyle name="Millares 2" xfId="9" xr:uid="{00000000-0005-0000-0000-000002000000}"/>
    <cellStyle name="Millares_modelo ACTA OBRA y MODIFICACION" xfId="6" xr:uid="{00000000-0005-0000-0000-000003000000}"/>
    <cellStyle name="Moneda" xfId="1" builtinId="4"/>
    <cellStyle name="Moneda [0]" xfId="2" builtinId="7"/>
    <cellStyle name="Moneda [0] 2" xfId="10" xr:uid="{00000000-0005-0000-0000-000006000000}"/>
    <cellStyle name="Moneda [0] 2 2" xfId="8" xr:uid="{00000000-0005-0000-0000-000007000000}"/>
    <cellStyle name="Moneda 6" xfId="7" xr:uid="{00000000-0005-0000-0000-000008000000}"/>
    <cellStyle name="Normal" xfId="0" builtinId="0"/>
    <cellStyle name="Normal 11" xfId="4" xr:uid="{00000000-0005-0000-0000-00000A000000}"/>
    <cellStyle name="Normal 2 10 2 2" xfId="5" xr:uid="{00000000-0005-0000-0000-00000B000000}"/>
    <cellStyle name="Normal 2 3" xfId="12" xr:uid="{00000000-0005-0000-0000-00000C000000}"/>
    <cellStyle name="Normal 2 4" xfId="11" xr:uid="{00000000-0005-0000-0000-00000D000000}"/>
    <cellStyle name="Normal_modelo ACTA OBRA y MODIFICACION" xfId="3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P65"/>
  <sheetViews>
    <sheetView tabSelected="1" view="pageBreakPreview" zoomScale="75" zoomScaleNormal="75" zoomScaleSheetLayoutView="75" workbookViewId="0">
      <selection activeCell="A13" sqref="A13:P28"/>
    </sheetView>
  </sheetViews>
  <sheetFormatPr baseColWidth="10" defaultRowHeight="15"/>
  <cols>
    <col min="1" max="1" width="11.85546875" style="38" customWidth="1"/>
    <col min="2" max="2" width="15.85546875" style="38" customWidth="1"/>
    <col min="3" max="3" width="31" style="2" customWidth="1"/>
    <col min="4" max="4" width="27.140625" style="2" customWidth="1"/>
    <col min="5" max="5" width="7.42578125" style="2" customWidth="1"/>
    <col min="6" max="6" width="13.85546875" style="2" customWidth="1"/>
    <col min="7" max="7" width="14.7109375" style="39" customWidth="1"/>
    <col min="8" max="8" width="19.5703125" style="39" customWidth="1"/>
    <col min="9" max="9" width="13.85546875" style="36" customWidth="1"/>
    <col min="10" max="10" width="15.28515625" style="37" customWidth="1"/>
    <col min="11" max="11" width="12.85546875" style="2" customWidth="1"/>
    <col min="12" max="12" width="13.28515625" style="2" customWidth="1"/>
    <col min="13" max="14" width="4.28515625" style="2" customWidth="1"/>
    <col min="15" max="15" width="6.85546875" style="2" customWidth="1"/>
    <col min="16" max="16" width="19.7109375" style="36" customWidth="1"/>
    <col min="17" max="17" width="18.7109375" style="2" customWidth="1"/>
    <col min="18" max="18" width="16.85546875" style="2" bestFit="1" customWidth="1"/>
    <col min="19" max="255" width="11.5703125" style="2"/>
    <col min="256" max="256" width="11.42578125" style="2" customWidth="1"/>
    <col min="257" max="257" width="13.7109375" style="2" customWidth="1"/>
    <col min="258" max="258" width="39.7109375" style="2" customWidth="1"/>
    <col min="259" max="259" width="31.7109375" style="2" customWidth="1"/>
    <col min="260" max="260" width="6.7109375" style="2" customWidth="1"/>
    <col min="261" max="261" width="10.28515625" style="2" customWidth="1"/>
    <col min="262" max="262" width="17.5703125" style="2" customWidth="1"/>
    <col min="263" max="263" width="20.42578125" style="2" customWidth="1"/>
    <col min="264" max="264" width="27.140625" style="2" customWidth="1"/>
    <col min="265" max="265" width="18.7109375" style="2" customWidth="1"/>
    <col min="266" max="266" width="13" style="2" customWidth="1"/>
    <col min="267" max="267" width="27.28515625" style="2" customWidth="1"/>
    <col min="268" max="268" width="15.28515625" style="2" customWidth="1"/>
    <col min="269" max="271" width="6.5703125" style="2" customWidth="1"/>
    <col min="272" max="511" width="11.5703125" style="2"/>
    <col min="512" max="512" width="11.42578125" style="2" customWidth="1"/>
    <col min="513" max="513" width="13.7109375" style="2" customWidth="1"/>
    <col min="514" max="514" width="39.7109375" style="2" customWidth="1"/>
    <col min="515" max="515" width="31.7109375" style="2" customWidth="1"/>
    <col min="516" max="516" width="6.7109375" style="2" customWidth="1"/>
    <col min="517" max="517" width="10.28515625" style="2" customWidth="1"/>
    <col min="518" max="518" width="17.5703125" style="2" customWidth="1"/>
    <col min="519" max="519" width="20.42578125" style="2" customWidth="1"/>
    <col min="520" max="520" width="27.140625" style="2" customWidth="1"/>
    <col min="521" max="521" width="18.7109375" style="2" customWidth="1"/>
    <col min="522" max="522" width="13" style="2" customWidth="1"/>
    <col min="523" max="523" width="27.28515625" style="2" customWidth="1"/>
    <col min="524" max="524" width="15.28515625" style="2" customWidth="1"/>
    <col min="525" max="527" width="6.5703125" style="2" customWidth="1"/>
    <col min="528" max="767" width="11.5703125" style="2"/>
    <col min="768" max="768" width="11.42578125" style="2" customWidth="1"/>
    <col min="769" max="769" width="13.7109375" style="2" customWidth="1"/>
    <col min="770" max="770" width="39.7109375" style="2" customWidth="1"/>
    <col min="771" max="771" width="31.7109375" style="2" customWidth="1"/>
    <col min="772" max="772" width="6.7109375" style="2" customWidth="1"/>
    <col min="773" max="773" width="10.28515625" style="2" customWidth="1"/>
    <col min="774" max="774" width="17.5703125" style="2" customWidth="1"/>
    <col min="775" max="775" width="20.42578125" style="2" customWidth="1"/>
    <col min="776" max="776" width="27.140625" style="2" customWidth="1"/>
    <col min="777" max="777" width="18.7109375" style="2" customWidth="1"/>
    <col min="778" max="778" width="13" style="2" customWidth="1"/>
    <col min="779" max="779" width="27.28515625" style="2" customWidth="1"/>
    <col min="780" max="780" width="15.28515625" style="2" customWidth="1"/>
    <col min="781" max="783" width="6.5703125" style="2" customWidth="1"/>
    <col min="784" max="1023" width="11.5703125" style="2"/>
    <col min="1024" max="1024" width="11.42578125" style="2" customWidth="1"/>
    <col min="1025" max="1025" width="13.7109375" style="2" customWidth="1"/>
    <col min="1026" max="1026" width="39.7109375" style="2" customWidth="1"/>
    <col min="1027" max="1027" width="31.7109375" style="2" customWidth="1"/>
    <col min="1028" max="1028" width="6.7109375" style="2" customWidth="1"/>
    <col min="1029" max="1029" width="10.28515625" style="2" customWidth="1"/>
    <col min="1030" max="1030" width="17.5703125" style="2" customWidth="1"/>
    <col min="1031" max="1031" width="20.42578125" style="2" customWidth="1"/>
    <col min="1032" max="1032" width="27.140625" style="2" customWidth="1"/>
    <col min="1033" max="1033" width="18.7109375" style="2" customWidth="1"/>
    <col min="1034" max="1034" width="13" style="2" customWidth="1"/>
    <col min="1035" max="1035" width="27.28515625" style="2" customWidth="1"/>
    <col min="1036" max="1036" width="15.28515625" style="2" customWidth="1"/>
    <col min="1037" max="1039" width="6.5703125" style="2" customWidth="1"/>
    <col min="1040" max="1279" width="11.5703125" style="2"/>
    <col min="1280" max="1280" width="11.42578125" style="2" customWidth="1"/>
    <col min="1281" max="1281" width="13.7109375" style="2" customWidth="1"/>
    <col min="1282" max="1282" width="39.7109375" style="2" customWidth="1"/>
    <col min="1283" max="1283" width="31.7109375" style="2" customWidth="1"/>
    <col min="1284" max="1284" width="6.7109375" style="2" customWidth="1"/>
    <col min="1285" max="1285" width="10.28515625" style="2" customWidth="1"/>
    <col min="1286" max="1286" width="17.5703125" style="2" customWidth="1"/>
    <col min="1287" max="1287" width="20.42578125" style="2" customWidth="1"/>
    <col min="1288" max="1288" width="27.140625" style="2" customWidth="1"/>
    <col min="1289" max="1289" width="18.7109375" style="2" customWidth="1"/>
    <col min="1290" max="1290" width="13" style="2" customWidth="1"/>
    <col min="1291" max="1291" width="27.28515625" style="2" customWidth="1"/>
    <col min="1292" max="1292" width="15.28515625" style="2" customWidth="1"/>
    <col min="1293" max="1295" width="6.5703125" style="2" customWidth="1"/>
    <col min="1296" max="1535" width="11.5703125" style="2"/>
    <col min="1536" max="1536" width="11.42578125" style="2" customWidth="1"/>
    <col min="1537" max="1537" width="13.7109375" style="2" customWidth="1"/>
    <col min="1538" max="1538" width="39.7109375" style="2" customWidth="1"/>
    <col min="1539" max="1539" width="31.7109375" style="2" customWidth="1"/>
    <col min="1540" max="1540" width="6.7109375" style="2" customWidth="1"/>
    <col min="1541" max="1541" width="10.28515625" style="2" customWidth="1"/>
    <col min="1542" max="1542" width="17.5703125" style="2" customWidth="1"/>
    <col min="1543" max="1543" width="20.42578125" style="2" customWidth="1"/>
    <col min="1544" max="1544" width="27.140625" style="2" customWidth="1"/>
    <col min="1545" max="1545" width="18.7109375" style="2" customWidth="1"/>
    <col min="1546" max="1546" width="13" style="2" customWidth="1"/>
    <col min="1547" max="1547" width="27.28515625" style="2" customWidth="1"/>
    <col min="1548" max="1548" width="15.28515625" style="2" customWidth="1"/>
    <col min="1549" max="1551" width="6.5703125" style="2" customWidth="1"/>
    <col min="1552" max="1791" width="11.5703125" style="2"/>
    <col min="1792" max="1792" width="11.42578125" style="2" customWidth="1"/>
    <col min="1793" max="1793" width="13.7109375" style="2" customWidth="1"/>
    <col min="1794" max="1794" width="39.7109375" style="2" customWidth="1"/>
    <col min="1795" max="1795" width="31.7109375" style="2" customWidth="1"/>
    <col min="1796" max="1796" width="6.7109375" style="2" customWidth="1"/>
    <col min="1797" max="1797" width="10.28515625" style="2" customWidth="1"/>
    <col min="1798" max="1798" width="17.5703125" style="2" customWidth="1"/>
    <col min="1799" max="1799" width="20.42578125" style="2" customWidth="1"/>
    <col min="1800" max="1800" width="27.140625" style="2" customWidth="1"/>
    <col min="1801" max="1801" width="18.7109375" style="2" customWidth="1"/>
    <col min="1802" max="1802" width="13" style="2" customWidth="1"/>
    <col min="1803" max="1803" width="27.28515625" style="2" customWidth="1"/>
    <col min="1804" max="1804" width="15.28515625" style="2" customWidth="1"/>
    <col min="1805" max="1807" width="6.5703125" style="2" customWidth="1"/>
    <col min="1808" max="2047" width="11.5703125" style="2"/>
    <col min="2048" max="2048" width="11.42578125" style="2" customWidth="1"/>
    <col min="2049" max="2049" width="13.7109375" style="2" customWidth="1"/>
    <col min="2050" max="2050" width="39.7109375" style="2" customWidth="1"/>
    <col min="2051" max="2051" width="31.7109375" style="2" customWidth="1"/>
    <col min="2052" max="2052" width="6.7109375" style="2" customWidth="1"/>
    <col min="2053" max="2053" width="10.28515625" style="2" customWidth="1"/>
    <col min="2054" max="2054" width="17.5703125" style="2" customWidth="1"/>
    <col min="2055" max="2055" width="20.42578125" style="2" customWidth="1"/>
    <col min="2056" max="2056" width="27.140625" style="2" customWidth="1"/>
    <col min="2057" max="2057" width="18.7109375" style="2" customWidth="1"/>
    <col min="2058" max="2058" width="13" style="2" customWidth="1"/>
    <col min="2059" max="2059" width="27.28515625" style="2" customWidth="1"/>
    <col min="2060" max="2060" width="15.28515625" style="2" customWidth="1"/>
    <col min="2061" max="2063" width="6.5703125" style="2" customWidth="1"/>
    <col min="2064" max="2303" width="11.5703125" style="2"/>
    <col min="2304" max="2304" width="11.42578125" style="2" customWidth="1"/>
    <col min="2305" max="2305" width="13.7109375" style="2" customWidth="1"/>
    <col min="2306" max="2306" width="39.7109375" style="2" customWidth="1"/>
    <col min="2307" max="2307" width="31.7109375" style="2" customWidth="1"/>
    <col min="2308" max="2308" width="6.7109375" style="2" customWidth="1"/>
    <col min="2309" max="2309" width="10.28515625" style="2" customWidth="1"/>
    <col min="2310" max="2310" width="17.5703125" style="2" customWidth="1"/>
    <col min="2311" max="2311" width="20.42578125" style="2" customWidth="1"/>
    <col min="2312" max="2312" width="27.140625" style="2" customWidth="1"/>
    <col min="2313" max="2313" width="18.7109375" style="2" customWidth="1"/>
    <col min="2314" max="2314" width="13" style="2" customWidth="1"/>
    <col min="2315" max="2315" width="27.28515625" style="2" customWidth="1"/>
    <col min="2316" max="2316" width="15.28515625" style="2" customWidth="1"/>
    <col min="2317" max="2319" width="6.5703125" style="2" customWidth="1"/>
    <col min="2320" max="2559" width="11.5703125" style="2"/>
    <col min="2560" max="2560" width="11.42578125" style="2" customWidth="1"/>
    <col min="2561" max="2561" width="13.7109375" style="2" customWidth="1"/>
    <col min="2562" max="2562" width="39.7109375" style="2" customWidth="1"/>
    <col min="2563" max="2563" width="31.7109375" style="2" customWidth="1"/>
    <col min="2564" max="2564" width="6.7109375" style="2" customWidth="1"/>
    <col min="2565" max="2565" width="10.28515625" style="2" customWidth="1"/>
    <col min="2566" max="2566" width="17.5703125" style="2" customWidth="1"/>
    <col min="2567" max="2567" width="20.42578125" style="2" customWidth="1"/>
    <col min="2568" max="2568" width="27.140625" style="2" customWidth="1"/>
    <col min="2569" max="2569" width="18.7109375" style="2" customWidth="1"/>
    <col min="2570" max="2570" width="13" style="2" customWidth="1"/>
    <col min="2571" max="2571" width="27.28515625" style="2" customWidth="1"/>
    <col min="2572" max="2572" width="15.28515625" style="2" customWidth="1"/>
    <col min="2573" max="2575" width="6.5703125" style="2" customWidth="1"/>
    <col min="2576" max="2815" width="11.5703125" style="2"/>
    <col min="2816" max="2816" width="11.42578125" style="2" customWidth="1"/>
    <col min="2817" max="2817" width="13.7109375" style="2" customWidth="1"/>
    <col min="2818" max="2818" width="39.7109375" style="2" customWidth="1"/>
    <col min="2819" max="2819" width="31.7109375" style="2" customWidth="1"/>
    <col min="2820" max="2820" width="6.7109375" style="2" customWidth="1"/>
    <col min="2821" max="2821" width="10.28515625" style="2" customWidth="1"/>
    <col min="2822" max="2822" width="17.5703125" style="2" customWidth="1"/>
    <col min="2823" max="2823" width="20.42578125" style="2" customWidth="1"/>
    <col min="2824" max="2824" width="27.140625" style="2" customWidth="1"/>
    <col min="2825" max="2825" width="18.7109375" style="2" customWidth="1"/>
    <col min="2826" max="2826" width="13" style="2" customWidth="1"/>
    <col min="2827" max="2827" width="27.28515625" style="2" customWidth="1"/>
    <col min="2828" max="2828" width="15.28515625" style="2" customWidth="1"/>
    <col min="2829" max="2831" width="6.5703125" style="2" customWidth="1"/>
    <col min="2832" max="3071" width="11.5703125" style="2"/>
    <col min="3072" max="3072" width="11.42578125" style="2" customWidth="1"/>
    <col min="3073" max="3073" width="13.7109375" style="2" customWidth="1"/>
    <col min="3074" max="3074" width="39.7109375" style="2" customWidth="1"/>
    <col min="3075" max="3075" width="31.7109375" style="2" customWidth="1"/>
    <col min="3076" max="3076" width="6.7109375" style="2" customWidth="1"/>
    <col min="3077" max="3077" width="10.28515625" style="2" customWidth="1"/>
    <col min="3078" max="3078" width="17.5703125" style="2" customWidth="1"/>
    <col min="3079" max="3079" width="20.42578125" style="2" customWidth="1"/>
    <col min="3080" max="3080" width="27.140625" style="2" customWidth="1"/>
    <col min="3081" max="3081" width="18.7109375" style="2" customWidth="1"/>
    <col min="3082" max="3082" width="13" style="2" customWidth="1"/>
    <col min="3083" max="3083" width="27.28515625" style="2" customWidth="1"/>
    <col min="3084" max="3084" width="15.28515625" style="2" customWidth="1"/>
    <col min="3085" max="3087" width="6.5703125" style="2" customWidth="1"/>
    <col min="3088" max="3327" width="11.5703125" style="2"/>
    <col min="3328" max="3328" width="11.42578125" style="2" customWidth="1"/>
    <col min="3329" max="3329" width="13.7109375" style="2" customWidth="1"/>
    <col min="3330" max="3330" width="39.7109375" style="2" customWidth="1"/>
    <col min="3331" max="3331" width="31.7109375" style="2" customWidth="1"/>
    <col min="3332" max="3332" width="6.7109375" style="2" customWidth="1"/>
    <col min="3333" max="3333" width="10.28515625" style="2" customWidth="1"/>
    <col min="3334" max="3334" width="17.5703125" style="2" customWidth="1"/>
    <col min="3335" max="3335" width="20.42578125" style="2" customWidth="1"/>
    <col min="3336" max="3336" width="27.140625" style="2" customWidth="1"/>
    <col min="3337" max="3337" width="18.7109375" style="2" customWidth="1"/>
    <col min="3338" max="3338" width="13" style="2" customWidth="1"/>
    <col min="3339" max="3339" width="27.28515625" style="2" customWidth="1"/>
    <col min="3340" max="3340" width="15.28515625" style="2" customWidth="1"/>
    <col min="3341" max="3343" width="6.5703125" style="2" customWidth="1"/>
    <col min="3344" max="3583" width="11.5703125" style="2"/>
    <col min="3584" max="3584" width="11.42578125" style="2" customWidth="1"/>
    <col min="3585" max="3585" width="13.7109375" style="2" customWidth="1"/>
    <col min="3586" max="3586" width="39.7109375" style="2" customWidth="1"/>
    <col min="3587" max="3587" width="31.7109375" style="2" customWidth="1"/>
    <col min="3588" max="3588" width="6.7109375" style="2" customWidth="1"/>
    <col min="3589" max="3589" width="10.28515625" style="2" customWidth="1"/>
    <col min="3590" max="3590" width="17.5703125" style="2" customWidth="1"/>
    <col min="3591" max="3591" width="20.42578125" style="2" customWidth="1"/>
    <col min="3592" max="3592" width="27.140625" style="2" customWidth="1"/>
    <col min="3593" max="3593" width="18.7109375" style="2" customWidth="1"/>
    <col min="3594" max="3594" width="13" style="2" customWidth="1"/>
    <col min="3595" max="3595" width="27.28515625" style="2" customWidth="1"/>
    <col min="3596" max="3596" width="15.28515625" style="2" customWidth="1"/>
    <col min="3597" max="3599" width="6.5703125" style="2" customWidth="1"/>
    <col min="3600" max="3839" width="11.5703125" style="2"/>
    <col min="3840" max="3840" width="11.42578125" style="2" customWidth="1"/>
    <col min="3841" max="3841" width="13.7109375" style="2" customWidth="1"/>
    <col min="3842" max="3842" width="39.7109375" style="2" customWidth="1"/>
    <col min="3843" max="3843" width="31.7109375" style="2" customWidth="1"/>
    <col min="3844" max="3844" width="6.7109375" style="2" customWidth="1"/>
    <col min="3845" max="3845" width="10.28515625" style="2" customWidth="1"/>
    <col min="3846" max="3846" width="17.5703125" style="2" customWidth="1"/>
    <col min="3847" max="3847" width="20.42578125" style="2" customWidth="1"/>
    <col min="3848" max="3848" width="27.140625" style="2" customWidth="1"/>
    <col min="3849" max="3849" width="18.7109375" style="2" customWidth="1"/>
    <col min="3850" max="3850" width="13" style="2" customWidth="1"/>
    <col min="3851" max="3851" width="27.28515625" style="2" customWidth="1"/>
    <col min="3852" max="3852" width="15.28515625" style="2" customWidth="1"/>
    <col min="3853" max="3855" width="6.5703125" style="2" customWidth="1"/>
    <col min="3856" max="4095" width="11.5703125" style="2"/>
    <col min="4096" max="4096" width="11.42578125" style="2" customWidth="1"/>
    <col min="4097" max="4097" width="13.7109375" style="2" customWidth="1"/>
    <col min="4098" max="4098" width="39.7109375" style="2" customWidth="1"/>
    <col min="4099" max="4099" width="31.7109375" style="2" customWidth="1"/>
    <col min="4100" max="4100" width="6.7109375" style="2" customWidth="1"/>
    <col min="4101" max="4101" width="10.28515625" style="2" customWidth="1"/>
    <col min="4102" max="4102" width="17.5703125" style="2" customWidth="1"/>
    <col min="4103" max="4103" width="20.42578125" style="2" customWidth="1"/>
    <col min="4104" max="4104" width="27.140625" style="2" customWidth="1"/>
    <col min="4105" max="4105" width="18.7109375" style="2" customWidth="1"/>
    <col min="4106" max="4106" width="13" style="2" customWidth="1"/>
    <col min="4107" max="4107" width="27.28515625" style="2" customWidth="1"/>
    <col min="4108" max="4108" width="15.28515625" style="2" customWidth="1"/>
    <col min="4109" max="4111" width="6.5703125" style="2" customWidth="1"/>
    <col min="4112" max="4351" width="11.5703125" style="2"/>
    <col min="4352" max="4352" width="11.42578125" style="2" customWidth="1"/>
    <col min="4353" max="4353" width="13.7109375" style="2" customWidth="1"/>
    <col min="4354" max="4354" width="39.7109375" style="2" customWidth="1"/>
    <col min="4355" max="4355" width="31.7109375" style="2" customWidth="1"/>
    <col min="4356" max="4356" width="6.7109375" style="2" customWidth="1"/>
    <col min="4357" max="4357" width="10.28515625" style="2" customWidth="1"/>
    <col min="4358" max="4358" width="17.5703125" style="2" customWidth="1"/>
    <col min="4359" max="4359" width="20.42578125" style="2" customWidth="1"/>
    <col min="4360" max="4360" width="27.140625" style="2" customWidth="1"/>
    <col min="4361" max="4361" width="18.7109375" style="2" customWidth="1"/>
    <col min="4362" max="4362" width="13" style="2" customWidth="1"/>
    <col min="4363" max="4363" width="27.28515625" style="2" customWidth="1"/>
    <col min="4364" max="4364" width="15.28515625" style="2" customWidth="1"/>
    <col min="4365" max="4367" width="6.5703125" style="2" customWidth="1"/>
    <col min="4368" max="4607" width="11.5703125" style="2"/>
    <col min="4608" max="4608" width="11.42578125" style="2" customWidth="1"/>
    <col min="4609" max="4609" width="13.7109375" style="2" customWidth="1"/>
    <col min="4610" max="4610" width="39.7109375" style="2" customWidth="1"/>
    <col min="4611" max="4611" width="31.7109375" style="2" customWidth="1"/>
    <col min="4612" max="4612" width="6.7109375" style="2" customWidth="1"/>
    <col min="4613" max="4613" width="10.28515625" style="2" customWidth="1"/>
    <col min="4614" max="4614" width="17.5703125" style="2" customWidth="1"/>
    <col min="4615" max="4615" width="20.42578125" style="2" customWidth="1"/>
    <col min="4616" max="4616" width="27.140625" style="2" customWidth="1"/>
    <col min="4617" max="4617" width="18.7109375" style="2" customWidth="1"/>
    <col min="4618" max="4618" width="13" style="2" customWidth="1"/>
    <col min="4619" max="4619" width="27.28515625" style="2" customWidth="1"/>
    <col min="4620" max="4620" width="15.28515625" style="2" customWidth="1"/>
    <col min="4621" max="4623" width="6.5703125" style="2" customWidth="1"/>
    <col min="4624" max="4863" width="11.5703125" style="2"/>
    <col min="4864" max="4864" width="11.42578125" style="2" customWidth="1"/>
    <col min="4865" max="4865" width="13.7109375" style="2" customWidth="1"/>
    <col min="4866" max="4866" width="39.7109375" style="2" customWidth="1"/>
    <col min="4867" max="4867" width="31.7109375" style="2" customWidth="1"/>
    <col min="4868" max="4868" width="6.7109375" style="2" customWidth="1"/>
    <col min="4869" max="4869" width="10.28515625" style="2" customWidth="1"/>
    <col min="4870" max="4870" width="17.5703125" style="2" customWidth="1"/>
    <col min="4871" max="4871" width="20.42578125" style="2" customWidth="1"/>
    <col min="4872" max="4872" width="27.140625" style="2" customWidth="1"/>
    <col min="4873" max="4873" width="18.7109375" style="2" customWidth="1"/>
    <col min="4874" max="4874" width="13" style="2" customWidth="1"/>
    <col min="4875" max="4875" width="27.28515625" style="2" customWidth="1"/>
    <col min="4876" max="4876" width="15.28515625" style="2" customWidth="1"/>
    <col min="4877" max="4879" width="6.5703125" style="2" customWidth="1"/>
    <col min="4880" max="5119" width="11.5703125" style="2"/>
    <col min="5120" max="5120" width="11.42578125" style="2" customWidth="1"/>
    <col min="5121" max="5121" width="13.7109375" style="2" customWidth="1"/>
    <col min="5122" max="5122" width="39.7109375" style="2" customWidth="1"/>
    <col min="5123" max="5123" width="31.7109375" style="2" customWidth="1"/>
    <col min="5124" max="5124" width="6.7109375" style="2" customWidth="1"/>
    <col min="5125" max="5125" width="10.28515625" style="2" customWidth="1"/>
    <col min="5126" max="5126" width="17.5703125" style="2" customWidth="1"/>
    <col min="5127" max="5127" width="20.42578125" style="2" customWidth="1"/>
    <col min="5128" max="5128" width="27.140625" style="2" customWidth="1"/>
    <col min="5129" max="5129" width="18.7109375" style="2" customWidth="1"/>
    <col min="5130" max="5130" width="13" style="2" customWidth="1"/>
    <col min="5131" max="5131" width="27.28515625" style="2" customWidth="1"/>
    <col min="5132" max="5132" width="15.28515625" style="2" customWidth="1"/>
    <col min="5133" max="5135" width="6.5703125" style="2" customWidth="1"/>
    <col min="5136" max="5375" width="11.5703125" style="2"/>
    <col min="5376" max="5376" width="11.42578125" style="2" customWidth="1"/>
    <col min="5377" max="5377" width="13.7109375" style="2" customWidth="1"/>
    <col min="5378" max="5378" width="39.7109375" style="2" customWidth="1"/>
    <col min="5379" max="5379" width="31.7109375" style="2" customWidth="1"/>
    <col min="5380" max="5380" width="6.7109375" style="2" customWidth="1"/>
    <col min="5381" max="5381" width="10.28515625" style="2" customWidth="1"/>
    <col min="5382" max="5382" width="17.5703125" style="2" customWidth="1"/>
    <col min="5383" max="5383" width="20.42578125" style="2" customWidth="1"/>
    <col min="5384" max="5384" width="27.140625" style="2" customWidth="1"/>
    <col min="5385" max="5385" width="18.7109375" style="2" customWidth="1"/>
    <col min="5386" max="5386" width="13" style="2" customWidth="1"/>
    <col min="5387" max="5387" width="27.28515625" style="2" customWidth="1"/>
    <col min="5388" max="5388" width="15.28515625" style="2" customWidth="1"/>
    <col min="5389" max="5391" width="6.5703125" style="2" customWidth="1"/>
    <col min="5392" max="5631" width="11.5703125" style="2"/>
    <col min="5632" max="5632" width="11.42578125" style="2" customWidth="1"/>
    <col min="5633" max="5633" width="13.7109375" style="2" customWidth="1"/>
    <col min="5634" max="5634" width="39.7109375" style="2" customWidth="1"/>
    <col min="5635" max="5635" width="31.7109375" style="2" customWidth="1"/>
    <col min="5636" max="5636" width="6.7109375" style="2" customWidth="1"/>
    <col min="5637" max="5637" width="10.28515625" style="2" customWidth="1"/>
    <col min="5638" max="5638" width="17.5703125" style="2" customWidth="1"/>
    <col min="5639" max="5639" width="20.42578125" style="2" customWidth="1"/>
    <col min="5640" max="5640" width="27.140625" style="2" customWidth="1"/>
    <col min="5641" max="5641" width="18.7109375" style="2" customWidth="1"/>
    <col min="5642" max="5642" width="13" style="2" customWidth="1"/>
    <col min="5643" max="5643" width="27.28515625" style="2" customWidth="1"/>
    <col min="5644" max="5644" width="15.28515625" style="2" customWidth="1"/>
    <col min="5645" max="5647" width="6.5703125" style="2" customWidth="1"/>
    <col min="5648" max="5887" width="11.5703125" style="2"/>
    <col min="5888" max="5888" width="11.42578125" style="2" customWidth="1"/>
    <col min="5889" max="5889" width="13.7109375" style="2" customWidth="1"/>
    <col min="5890" max="5890" width="39.7109375" style="2" customWidth="1"/>
    <col min="5891" max="5891" width="31.7109375" style="2" customWidth="1"/>
    <col min="5892" max="5892" width="6.7109375" style="2" customWidth="1"/>
    <col min="5893" max="5893" width="10.28515625" style="2" customWidth="1"/>
    <col min="5894" max="5894" width="17.5703125" style="2" customWidth="1"/>
    <col min="5895" max="5895" width="20.42578125" style="2" customWidth="1"/>
    <col min="5896" max="5896" width="27.140625" style="2" customWidth="1"/>
    <col min="5897" max="5897" width="18.7109375" style="2" customWidth="1"/>
    <col min="5898" max="5898" width="13" style="2" customWidth="1"/>
    <col min="5899" max="5899" width="27.28515625" style="2" customWidth="1"/>
    <col min="5900" max="5900" width="15.28515625" style="2" customWidth="1"/>
    <col min="5901" max="5903" width="6.5703125" style="2" customWidth="1"/>
    <col min="5904" max="6143" width="11.5703125" style="2"/>
    <col min="6144" max="6144" width="11.42578125" style="2" customWidth="1"/>
    <col min="6145" max="6145" width="13.7109375" style="2" customWidth="1"/>
    <col min="6146" max="6146" width="39.7109375" style="2" customWidth="1"/>
    <col min="6147" max="6147" width="31.7109375" style="2" customWidth="1"/>
    <col min="6148" max="6148" width="6.7109375" style="2" customWidth="1"/>
    <col min="6149" max="6149" width="10.28515625" style="2" customWidth="1"/>
    <col min="6150" max="6150" width="17.5703125" style="2" customWidth="1"/>
    <col min="6151" max="6151" width="20.42578125" style="2" customWidth="1"/>
    <col min="6152" max="6152" width="27.140625" style="2" customWidth="1"/>
    <col min="6153" max="6153" width="18.7109375" style="2" customWidth="1"/>
    <col min="6154" max="6154" width="13" style="2" customWidth="1"/>
    <col min="6155" max="6155" width="27.28515625" style="2" customWidth="1"/>
    <col min="6156" max="6156" width="15.28515625" style="2" customWidth="1"/>
    <col min="6157" max="6159" width="6.5703125" style="2" customWidth="1"/>
    <col min="6160" max="6399" width="11.5703125" style="2"/>
    <col min="6400" max="6400" width="11.42578125" style="2" customWidth="1"/>
    <col min="6401" max="6401" width="13.7109375" style="2" customWidth="1"/>
    <col min="6402" max="6402" width="39.7109375" style="2" customWidth="1"/>
    <col min="6403" max="6403" width="31.7109375" style="2" customWidth="1"/>
    <col min="6404" max="6404" width="6.7109375" style="2" customWidth="1"/>
    <col min="6405" max="6405" width="10.28515625" style="2" customWidth="1"/>
    <col min="6406" max="6406" width="17.5703125" style="2" customWidth="1"/>
    <col min="6407" max="6407" width="20.42578125" style="2" customWidth="1"/>
    <col min="6408" max="6408" width="27.140625" style="2" customWidth="1"/>
    <col min="6409" max="6409" width="18.7109375" style="2" customWidth="1"/>
    <col min="6410" max="6410" width="13" style="2" customWidth="1"/>
    <col min="6411" max="6411" width="27.28515625" style="2" customWidth="1"/>
    <col min="6412" max="6412" width="15.28515625" style="2" customWidth="1"/>
    <col min="6413" max="6415" width="6.5703125" style="2" customWidth="1"/>
    <col min="6416" max="6655" width="11.5703125" style="2"/>
    <col min="6656" max="6656" width="11.42578125" style="2" customWidth="1"/>
    <col min="6657" max="6657" width="13.7109375" style="2" customWidth="1"/>
    <col min="6658" max="6658" width="39.7109375" style="2" customWidth="1"/>
    <col min="6659" max="6659" width="31.7109375" style="2" customWidth="1"/>
    <col min="6660" max="6660" width="6.7109375" style="2" customWidth="1"/>
    <col min="6661" max="6661" width="10.28515625" style="2" customWidth="1"/>
    <col min="6662" max="6662" width="17.5703125" style="2" customWidth="1"/>
    <col min="6663" max="6663" width="20.42578125" style="2" customWidth="1"/>
    <col min="6664" max="6664" width="27.140625" style="2" customWidth="1"/>
    <col min="6665" max="6665" width="18.7109375" style="2" customWidth="1"/>
    <col min="6666" max="6666" width="13" style="2" customWidth="1"/>
    <col min="6667" max="6667" width="27.28515625" style="2" customWidth="1"/>
    <col min="6668" max="6668" width="15.28515625" style="2" customWidth="1"/>
    <col min="6669" max="6671" width="6.5703125" style="2" customWidth="1"/>
    <col min="6672" max="6911" width="11.5703125" style="2"/>
    <col min="6912" max="6912" width="11.42578125" style="2" customWidth="1"/>
    <col min="6913" max="6913" width="13.7109375" style="2" customWidth="1"/>
    <col min="6914" max="6914" width="39.7109375" style="2" customWidth="1"/>
    <col min="6915" max="6915" width="31.7109375" style="2" customWidth="1"/>
    <col min="6916" max="6916" width="6.7109375" style="2" customWidth="1"/>
    <col min="6917" max="6917" width="10.28515625" style="2" customWidth="1"/>
    <col min="6918" max="6918" width="17.5703125" style="2" customWidth="1"/>
    <col min="6919" max="6919" width="20.42578125" style="2" customWidth="1"/>
    <col min="6920" max="6920" width="27.140625" style="2" customWidth="1"/>
    <col min="6921" max="6921" width="18.7109375" style="2" customWidth="1"/>
    <col min="6922" max="6922" width="13" style="2" customWidth="1"/>
    <col min="6923" max="6923" width="27.28515625" style="2" customWidth="1"/>
    <col min="6924" max="6924" width="15.28515625" style="2" customWidth="1"/>
    <col min="6925" max="6927" width="6.5703125" style="2" customWidth="1"/>
    <col min="6928" max="7167" width="11.5703125" style="2"/>
    <col min="7168" max="7168" width="11.42578125" style="2" customWidth="1"/>
    <col min="7169" max="7169" width="13.7109375" style="2" customWidth="1"/>
    <col min="7170" max="7170" width="39.7109375" style="2" customWidth="1"/>
    <col min="7171" max="7171" width="31.7109375" style="2" customWidth="1"/>
    <col min="7172" max="7172" width="6.7109375" style="2" customWidth="1"/>
    <col min="7173" max="7173" width="10.28515625" style="2" customWidth="1"/>
    <col min="7174" max="7174" width="17.5703125" style="2" customWidth="1"/>
    <col min="7175" max="7175" width="20.42578125" style="2" customWidth="1"/>
    <col min="7176" max="7176" width="27.140625" style="2" customWidth="1"/>
    <col min="7177" max="7177" width="18.7109375" style="2" customWidth="1"/>
    <col min="7178" max="7178" width="13" style="2" customWidth="1"/>
    <col min="7179" max="7179" width="27.28515625" style="2" customWidth="1"/>
    <col min="7180" max="7180" width="15.28515625" style="2" customWidth="1"/>
    <col min="7181" max="7183" width="6.5703125" style="2" customWidth="1"/>
    <col min="7184" max="7423" width="11.5703125" style="2"/>
    <col min="7424" max="7424" width="11.42578125" style="2" customWidth="1"/>
    <col min="7425" max="7425" width="13.7109375" style="2" customWidth="1"/>
    <col min="7426" max="7426" width="39.7109375" style="2" customWidth="1"/>
    <col min="7427" max="7427" width="31.7109375" style="2" customWidth="1"/>
    <col min="7428" max="7428" width="6.7109375" style="2" customWidth="1"/>
    <col min="7429" max="7429" width="10.28515625" style="2" customWidth="1"/>
    <col min="7430" max="7430" width="17.5703125" style="2" customWidth="1"/>
    <col min="7431" max="7431" width="20.42578125" style="2" customWidth="1"/>
    <col min="7432" max="7432" width="27.140625" style="2" customWidth="1"/>
    <col min="7433" max="7433" width="18.7109375" style="2" customWidth="1"/>
    <col min="7434" max="7434" width="13" style="2" customWidth="1"/>
    <col min="7435" max="7435" width="27.28515625" style="2" customWidth="1"/>
    <col min="7436" max="7436" width="15.28515625" style="2" customWidth="1"/>
    <col min="7437" max="7439" width="6.5703125" style="2" customWidth="1"/>
    <col min="7440" max="7679" width="11.5703125" style="2"/>
    <col min="7680" max="7680" width="11.42578125" style="2" customWidth="1"/>
    <col min="7681" max="7681" width="13.7109375" style="2" customWidth="1"/>
    <col min="7682" max="7682" width="39.7109375" style="2" customWidth="1"/>
    <col min="7683" max="7683" width="31.7109375" style="2" customWidth="1"/>
    <col min="7684" max="7684" width="6.7109375" style="2" customWidth="1"/>
    <col min="7685" max="7685" width="10.28515625" style="2" customWidth="1"/>
    <col min="7686" max="7686" width="17.5703125" style="2" customWidth="1"/>
    <col min="7687" max="7687" width="20.42578125" style="2" customWidth="1"/>
    <col min="7688" max="7688" width="27.140625" style="2" customWidth="1"/>
    <col min="7689" max="7689" width="18.7109375" style="2" customWidth="1"/>
    <col min="7690" max="7690" width="13" style="2" customWidth="1"/>
    <col min="7691" max="7691" width="27.28515625" style="2" customWidth="1"/>
    <col min="7692" max="7692" width="15.28515625" style="2" customWidth="1"/>
    <col min="7693" max="7695" width="6.5703125" style="2" customWidth="1"/>
    <col min="7696" max="7935" width="11.5703125" style="2"/>
    <col min="7936" max="7936" width="11.42578125" style="2" customWidth="1"/>
    <col min="7937" max="7937" width="13.7109375" style="2" customWidth="1"/>
    <col min="7938" max="7938" width="39.7109375" style="2" customWidth="1"/>
    <col min="7939" max="7939" width="31.7109375" style="2" customWidth="1"/>
    <col min="7940" max="7940" width="6.7109375" style="2" customWidth="1"/>
    <col min="7941" max="7941" width="10.28515625" style="2" customWidth="1"/>
    <col min="7942" max="7942" width="17.5703125" style="2" customWidth="1"/>
    <col min="7943" max="7943" width="20.42578125" style="2" customWidth="1"/>
    <col min="7944" max="7944" width="27.140625" style="2" customWidth="1"/>
    <col min="7945" max="7945" width="18.7109375" style="2" customWidth="1"/>
    <col min="7946" max="7946" width="13" style="2" customWidth="1"/>
    <col min="7947" max="7947" width="27.28515625" style="2" customWidth="1"/>
    <col min="7948" max="7948" width="15.28515625" style="2" customWidth="1"/>
    <col min="7949" max="7951" width="6.5703125" style="2" customWidth="1"/>
    <col min="7952" max="8191" width="11.5703125" style="2"/>
    <col min="8192" max="8192" width="11.42578125" style="2" customWidth="1"/>
    <col min="8193" max="8193" width="13.7109375" style="2" customWidth="1"/>
    <col min="8194" max="8194" width="39.7109375" style="2" customWidth="1"/>
    <col min="8195" max="8195" width="31.7109375" style="2" customWidth="1"/>
    <col min="8196" max="8196" width="6.7109375" style="2" customWidth="1"/>
    <col min="8197" max="8197" width="10.28515625" style="2" customWidth="1"/>
    <col min="8198" max="8198" width="17.5703125" style="2" customWidth="1"/>
    <col min="8199" max="8199" width="20.42578125" style="2" customWidth="1"/>
    <col min="8200" max="8200" width="27.140625" style="2" customWidth="1"/>
    <col min="8201" max="8201" width="18.7109375" style="2" customWidth="1"/>
    <col min="8202" max="8202" width="13" style="2" customWidth="1"/>
    <col min="8203" max="8203" width="27.28515625" style="2" customWidth="1"/>
    <col min="8204" max="8204" width="15.28515625" style="2" customWidth="1"/>
    <col min="8205" max="8207" width="6.5703125" style="2" customWidth="1"/>
    <col min="8208" max="8447" width="11.5703125" style="2"/>
    <col min="8448" max="8448" width="11.42578125" style="2" customWidth="1"/>
    <col min="8449" max="8449" width="13.7109375" style="2" customWidth="1"/>
    <col min="8450" max="8450" width="39.7109375" style="2" customWidth="1"/>
    <col min="8451" max="8451" width="31.7109375" style="2" customWidth="1"/>
    <col min="8452" max="8452" width="6.7109375" style="2" customWidth="1"/>
    <col min="8453" max="8453" width="10.28515625" style="2" customWidth="1"/>
    <col min="8454" max="8454" width="17.5703125" style="2" customWidth="1"/>
    <col min="8455" max="8455" width="20.42578125" style="2" customWidth="1"/>
    <col min="8456" max="8456" width="27.140625" style="2" customWidth="1"/>
    <col min="8457" max="8457" width="18.7109375" style="2" customWidth="1"/>
    <col min="8458" max="8458" width="13" style="2" customWidth="1"/>
    <col min="8459" max="8459" width="27.28515625" style="2" customWidth="1"/>
    <col min="8460" max="8460" width="15.28515625" style="2" customWidth="1"/>
    <col min="8461" max="8463" width="6.5703125" style="2" customWidth="1"/>
    <col min="8464" max="8703" width="11.5703125" style="2"/>
    <col min="8704" max="8704" width="11.42578125" style="2" customWidth="1"/>
    <col min="8705" max="8705" width="13.7109375" style="2" customWidth="1"/>
    <col min="8706" max="8706" width="39.7109375" style="2" customWidth="1"/>
    <col min="8707" max="8707" width="31.7109375" style="2" customWidth="1"/>
    <col min="8708" max="8708" width="6.7109375" style="2" customWidth="1"/>
    <col min="8709" max="8709" width="10.28515625" style="2" customWidth="1"/>
    <col min="8710" max="8710" width="17.5703125" style="2" customWidth="1"/>
    <col min="8711" max="8711" width="20.42578125" style="2" customWidth="1"/>
    <col min="8712" max="8712" width="27.140625" style="2" customWidth="1"/>
    <col min="8713" max="8713" width="18.7109375" style="2" customWidth="1"/>
    <col min="8714" max="8714" width="13" style="2" customWidth="1"/>
    <col min="8715" max="8715" width="27.28515625" style="2" customWidth="1"/>
    <col min="8716" max="8716" width="15.28515625" style="2" customWidth="1"/>
    <col min="8717" max="8719" width="6.5703125" style="2" customWidth="1"/>
    <col min="8720" max="8959" width="11.5703125" style="2"/>
    <col min="8960" max="8960" width="11.42578125" style="2" customWidth="1"/>
    <col min="8961" max="8961" width="13.7109375" style="2" customWidth="1"/>
    <col min="8962" max="8962" width="39.7109375" style="2" customWidth="1"/>
    <col min="8963" max="8963" width="31.7109375" style="2" customWidth="1"/>
    <col min="8964" max="8964" width="6.7109375" style="2" customWidth="1"/>
    <col min="8965" max="8965" width="10.28515625" style="2" customWidth="1"/>
    <col min="8966" max="8966" width="17.5703125" style="2" customWidth="1"/>
    <col min="8967" max="8967" width="20.42578125" style="2" customWidth="1"/>
    <col min="8968" max="8968" width="27.140625" style="2" customWidth="1"/>
    <col min="8969" max="8969" width="18.7109375" style="2" customWidth="1"/>
    <col min="8970" max="8970" width="13" style="2" customWidth="1"/>
    <col min="8971" max="8971" width="27.28515625" style="2" customWidth="1"/>
    <col min="8972" max="8972" width="15.28515625" style="2" customWidth="1"/>
    <col min="8973" max="8975" width="6.5703125" style="2" customWidth="1"/>
    <col min="8976" max="9215" width="11.5703125" style="2"/>
    <col min="9216" max="9216" width="11.42578125" style="2" customWidth="1"/>
    <col min="9217" max="9217" width="13.7109375" style="2" customWidth="1"/>
    <col min="9218" max="9218" width="39.7109375" style="2" customWidth="1"/>
    <col min="9219" max="9219" width="31.7109375" style="2" customWidth="1"/>
    <col min="9220" max="9220" width="6.7109375" style="2" customWidth="1"/>
    <col min="9221" max="9221" width="10.28515625" style="2" customWidth="1"/>
    <col min="9222" max="9222" width="17.5703125" style="2" customWidth="1"/>
    <col min="9223" max="9223" width="20.42578125" style="2" customWidth="1"/>
    <col min="9224" max="9224" width="27.140625" style="2" customWidth="1"/>
    <col min="9225" max="9225" width="18.7109375" style="2" customWidth="1"/>
    <col min="9226" max="9226" width="13" style="2" customWidth="1"/>
    <col min="9227" max="9227" width="27.28515625" style="2" customWidth="1"/>
    <col min="9228" max="9228" width="15.28515625" style="2" customWidth="1"/>
    <col min="9229" max="9231" width="6.5703125" style="2" customWidth="1"/>
    <col min="9232" max="9471" width="11.5703125" style="2"/>
    <col min="9472" max="9472" width="11.42578125" style="2" customWidth="1"/>
    <col min="9473" max="9473" width="13.7109375" style="2" customWidth="1"/>
    <col min="9474" max="9474" width="39.7109375" style="2" customWidth="1"/>
    <col min="9475" max="9475" width="31.7109375" style="2" customWidth="1"/>
    <col min="9476" max="9476" width="6.7109375" style="2" customWidth="1"/>
    <col min="9477" max="9477" width="10.28515625" style="2" customWidth="1"/>
    <col min="9478" max="9478" width="17.5703125" style="2" customWidth="1"/>
    <col min="9479" max="9479" width="20.42578125" style="2" customWidth="1"/>
    <col min="9480" max="9480" width="27.140625" style="2" customWidth="1"/>
    <col min="9481" max="9481" width="18.7109375" style="2" customWidth="1"/>
    <col min="9482" max="9482" width="13" style="2" customWidth="1"/>
    <col min="9483" max="9483" width="27.28515625" style="2" customWidth="1"/>
    <col min="9484" max="9484" width="15.28515625" style="2" customWidth="1"/>
    <col min="9485" max="9487" width="6.5703125" style="2" customWidth="1"/>
    <col min="9488" max="9727" width="11.5703125" style="2"/>
    <col min="9728" max="9728" width="11.42578125" style="2" customWidth="1"/>
    <col min="9729" max="9729" width="13.7109375" style="2" customWidth="1"/>
    <col min="9730" max="9730" width="39.7109375" style="2" customWidth="1"/>
    <col min="9731" max="9731" width="31.7109375" style="2" customWidth="1"/>
    <col min="9732" max="9732" width="6.7109375" style="2" customWidth="1"/>
    <col min="9733" max="9733" width="10.28515625" style="2" customWidth="1"/>
    <col min="9734" max="9734" width="17.5703125" style="2" customWidth="1"/>
    <col min="9735" max="9735" width="20.42578125" style="2" customWidth="1"/>
    <col min="9736" max="9736" width="27.140625" style="2" customWidth="1"/>
    <col min="9737" max="9737" width="18.7109375" style="2" customWidth="1"/>
    <col min="9738" max="9738" width="13" style="2" customWidth="1"/>
    <col min="9739" max="9739" width="27.28515625" style="2" customWidth="1"/>
    <col min="9740" max="9740" width="15.28515625" style="2" customWidth="1"/>
    <col min="9741" max="9743" width="6.5703125" style="2" customWidth="1"/>
    <col min="9744" max="9983" width="11.5703125" style="2"/>
    <col min="9984" max="9984" width="11.42578125" style="2" customWidth="1"/>
    <col min="9985" max="9985" width="13.7109375" style="2" customWidth="1"/>
    <col min="9986" max="9986" width="39.7109375" style="2" customWidth="1"/>
    <col min="9987" max="9987" width="31.7109375" style="2" customWidth="1"/>
    <col min="9988" max="9988" width="6.7109375" style="2" customWidth="1"/>
    <col min="9989" max="9989" width="10.28515625" style="2" customWidth="1"/>
    <col min="9990" max="9990" width="17.5703125" style="2" customWidth="1"/>
    <col min="9991" max="9991" width="20.42578125" style="2" customWidth="1"/>
    <col min="9992" max="9992" width="27.140625" style="2" customWidth="1"/>
    <col min="9993" max="9993" width="18.7109375" style="2" customWidth="1"/>
    <col min="9994" max="9994" width="13" style="2" customWidth="1"/>
    <col min="9995" max="9995" width="27.28515625" style="2" customWidth="1"/>
    <col min="9996" max="9996" width="15.28515625" style="2" customWidth="1"/>
    <col min="9997" max="9999" width="6.5703125" style="2" customWidth="1"/>
    <col min="10000" max="10239" width="11.5703125" style="2"/>
    <col min="10240" max="10240" width="11.42578125" style="2" customWidth="1"/>
    <col min="10241" max="10241" width="13.7109375" style="2" customWidth="1"/>
    <col min="10242" max="10242" width="39.7109375" style="2" customWidth="1"/>
    <col min="10243" max="10243" width="31.7109375" style="2" customWidth="1"/>
    <col min="10244" max="10244" width="6.7109375" style="2" customWidth="1"/>
    <col min="10245" max="10245" width="10.28515625" style="2" customWidth="1"/>
    <col min="10246" max="10246" width="17.5703125" style="2" customWidth="1"/>
    <col min="10247" max="10247" width="20.42578125" style="2" customWidth="1"/>
    <col min="10248" max="10248" width="27.140625" style="2" customWidth="1"/>
    <col min="10249" max="10249" width="18.7109375" style="2" customWidth="1"/>
    <col min="10250" max="10250" width="13" style="2" customWidth="1"/>
    <col min="10251" max="10251" width="27.28515625" style="2" customWidth="1"/>
    <col min="10252" max="10252" width="15.28515625" style="2" customWidth="1"/>
    <col min="10253" max="10255" width="6.5703125" style="2" customWidth="1"/>
    <col min="10256" max="10495" width="11.5703125" style="2"/>
    <col min="10496" max="10496" width="11.42578125" style="2" customWidth="1"/>
    <col min="10497" max="10497" width="13.7109375" style="2" customWidth="1"/>
    <col min="10498" max="10498" width="39.7109375" style="2" customWidth="1"/>
    <col min="10499" max="10499" width="31.7109375" style="2" customWidth="1"/>
    <col min="10500" max="10500" width="6.7109375" style="2" customWidth="1"/>
    <col min="10501" max="10501" width="10.28515625" style="2" customWidth="1"/>
    <col min="10502" max="10502" width="17.5703125" style="2" customWidth="1"/>
    <col min="10503" max="10503" width="20.42578125" style="2" customWidth="1"/>
    <col min="10504" max="10504" width="27.140625" style="2" customWidth="1"/>
    <col min="10505" max="10505" width="18.7109375" style="2" customWidth="1"/>
    <col min="10506" max="10506" width="13" style="2" customWidth="1"/>
    <col min="10507" max="10507" width="27.28515625" style="2" customWidth="1"/>
    <col min="10508" max="10508" width="15.28515625" style="2" customWidth="1"/>
    <col min="10509" max="10511" width="6.5703125" style="2" customWidth="1"/>
    <col min="10512" max="10751" width="11.5703125" style="2"/>
    <col min="10752" max="10752" width="11.42578125" style="2" customWidth="1"/>
    <col min="10753" max="10753" width="13.7109375" style="2" customWidth="1"/>
    <col min="10754" max="10754" width="39.7109375" style="2" customWidth="1"/>
    <col min="10755" max="10755" width="31.7109375" style="2" customWidth="1"/>
    <col min="10756" max="10756" width="6.7109375" style="2" customWidth="1"/>
    <col min="10757" max="10757" width="10.28515625" style="2" customWidth="1"/>
    <col min="10758" max="10758" width="17.5703125" style="2" customWidth="1"/>
    <col min="10759" max="10759" width="20.42578125" style="2" customWidth="1"/>
    <col min="10760" max="10760" width="27.140625" style="2" customWidth="1"/>
    <col min="10761" max="10761" width="18.7109375" style="2" customWidth="1"/>
    <col min="10762" max="10762" width="13" style="2" customWidth="1"/>
    <col min="10763" max="10763" width="27.28515625" style="2" customWidth="1"/>
    <col min="10764" max="10764" width="15.28515625" style="2" customWidth="1"/>
    <col min="10765" max="10767" width="6.5703125" style="2" customWidth="1"/>
    <col min="10768" max="11007" width="11.5703125" style="2"/>
    <col min="11008" max="11008" width="11.42578125" style="2" customWidth="1"/>
    <col min="11009" max="11009" width="13.7109375" style="2" customWidth="1"/>
    <col min="11010" max="11010" width="39.7109375" style="2" customWidth="1"/>
    <col min="11011" max="11011" width="31.7109375" style="2" customWidth="1"/>
    <col min="11012" max="11012" width="6.7109375" style="2" customWidth="1"/>
    <col min="11013" max="11013" width="10.28515625" style="2" customWidth="1"/>
    <col min="11014" max="11014" width="17.5703125" style="2" customWidth="1"/>
    <col min="11015" max="11015" width="20.42578125" style="2" customWidth="1"/>
    <col min="11016" max="11016" width="27.140625" style="2" customWidth="1"/>
    <col min="11017" max="11017" width="18.7109375" style="2" customWidth="1"/>
    <col min="11018" max="11018" width="13" style="2" customWidth="1"/>
    <col min="11019" max="11019" width="27.28515625" style="2" customWidth="1"/>
    <col min="11020" max="11020" width="15.28515625" style="2" customWidth="1"/>
    <col min="11021" max="11023" width="6.5703125" style="2" customWidth="1"/>
    <col min="11024" max="11263" width="11.5703125" style="2"/>
    <col min="11264" max="11264" width="11.42578125" style="2" customWidth="1"/>
    <col min="11265" max="11265" width="13.7109375" style="2" customWidth="1"/>
    <col min="11266" max="11266" width="39.7109375" style="2" customWidth="1"/>
    <col min="11267" max="11267" width="31.7109375" style="2" customWidth="1"/>
    <col min="11268" max="11268" width="6.7109375" style="2" customWidth="1"/>
    <col min="11269" max="11269" width="10.28515625" style="2" customWidth="1"/>
    <col min="11270" max="11270" width="17.5703125" style="2" customWidth="1"/>
    <col min="11271" max="11271" width="20.42578125" style="2" customWidth="1"/>
    <col min="11272" max="11272" width="27.140625" style="2" customWidth="1"/>
    <col min="11273" max="11273" width="18.7109375" style="2" customWidth="1"/>
    <col min="11274" max="11274" width="13" style="2" customWidth="1"/>
    <col min="11275" max="11275" width="27.28515625" style="2" customWidth="1"/>
    <col min="11276" max="11276" width="15.28515625" style="2" customWidth="1"/>
    <col min="11277" max="11279" width="6.5703125" style="2" customWidth="1"/>
    <col min="11280" max="11519" width="11.5703125" style="2"/>
    <col min="11520" max="11520" width="11.42578125" style="2" customWidth="1"/>
    <col min="11521" max="11521" width="13.7109375" style="2" customWidth="1"/>
    <col min="11522" max="11522" width="39.7109375" style="2" customWidth="1"/>
    <col min="11523" max="11523" width="31.7109375" style="2" customWidth="1"/>
    <col min="11524" max="11524" width="6.7109375" style="2" customWidth="1"/>
    <col min="11525" max="11525" width="10.28515625" style="2" customWidth="1"/>
    <col min="11526" max="11526" width="17.5703125" style="2" customWidth="1"/>
    <col min="11527" max="11527" width="20.42578125" style="2" customWidth="1"/>
    <col min="11528" max="11528" width="27.140625" style="2" customWidth="1"/>
    <col min="11529" max="11529" width="18.7109375" style="2" customWidth="1"/>
    <col min="11530" max="11530" width="13" style="2" customWidth="1"/>
    <col min="11531" max="11531" width="27.28515625" style="2" customWidth="1"/>
    <col min="11532" max="11532" width="15.28515625" style="2" customWidth="1"/>
    <col min="11533" max="11535" width="6.5703125" style="2" customWidth="1"/>
    <col min="11536" max="11775" width="11.5703125" style="2"/>
    <col min="11776" max="11776" width="11.42578125" style="2" customWidth="1"/>
    <col min="11777" max="11777" width="13.7109375" style="2" customWidth="1"/>
    <col min="11778" max="11778" width="39.7109375" style="2" customWidth="1"/>
    <col min="11779" max="11779" width="31.7109375" style="2" customWidth="1"/>
    <col min="11780" max="11780" width="6.7109375" style="2" customWidth="1"/>
    <col min="11781" max="11781" width="10.28515625" style="2" customWidth="1"/>
    <col min="11782" max="11782" width="17.5703125" style="2" customWidth="1"/>
    <col min="11783" max="11783" width="20.42578125" style="2" customWidth="1"/>
    <col min="11784" max="11784" width="27.140625" style="2" customWidth="1"/>
    <col min="11785" max="11785" width="18.7109375" style="2" customWidth="1"/>
    <col min="11786" max="11786" width="13" style="2" customWidth="1"/>
    <col min="11787" max="11787" width="27.28515625" style="2" customWidth="1"/>
    <col min="11788" max="11788" width="15.28515625" style="2" customWidth="1"/>
    <col min="11789" max="11791" width="6.5703125" style="2" customWidth="1"/>
    <col min="11792" max="12031" width="11.5703125" style="2"/>
    <col min="12032" max="12032" width="11.42578125" style="2" customWidth="1"/>
    <col min="12033" max="12033" width="13.7109375" style="2" customWidth="1"/>
    <col min="12034" max="12034" width="39.7109375" style="2" customWidth="1"/>
    <col min="12035" max="12035" width="31.7109375" style="2" customWidth="1"/>
    <col min="12036" max="12036" width="6.7109375" style="2" customWidth="1"/>
    <col min="12037" max="12037" width="10.28515625" style="2" customWidth="1"/>
    <col min="12038" max="12038" width="17.5703125" style="2" customWidth="1"/>
    <col min="12039" max="12039" width="20.42578125" style="2" customWidth="1"/>
    <col min="12040" max="12040" width="27.140625" style="2" customWidth="1"/>
    <col min="12041" max="12041" width="18.7109375" style="2" customWidth="1"/>
    <col min="12042" max="12042" width="13" style="2" customWidth="1"/>
    <col min="12043" max="12043" width="27.28515625" style="2" customWidth="1"/>
    <col min="12044" max="12044" width="15.28515625" style="2" customWidth="1"/>
    <col min="12045" max="12047" width="6.5703125" style="2" customWidth="1"/>
    <col min="12048" max="12287" width="11.5703125" style="2"/>
    <col min="12288" max="12288" width="11.42578125" style="2" customWidth="1"/>
    <col min="12289" max="12289" width="13.7109375" style="2" customWidth="1"/>
    <col min="12290" max="12290" width="39.7109375" style="2" customWidth="1"/>
    <col min="12291" max="12291" width="31.7109375" style="2" customWidth="1"/>
    <col min="12292" max="12292" width="6.7109375" style="2" customWidth="1"/>
    <col min="12293" max="12293" width="10.28515625" style="2" customWidth="1"/>
    <col min="12294" max="12294" width="17.5703125" style="2" customWidth="1"/>
    <col min="12295" max="12295" width="20.42578125" style="2" customWidth="1"/>
    <col min="12296" max="12296" width="27.140625" style="2" customWidth="1"/>
    <col min="12297" max="12297" width="18.7109375" style="2" customWidth="1"/>
    <col min="12298" max="12298" width="13" style="2" customWidth="1"/>
    <col min="12299" max="12299" width="27.28515625" style="2" customWidth="1"/>
    <col min="12300" max="12300" width="15.28515625" style="2" customWidth="1"/>
    <col min="12301" max="12303" width="6.5703125" style="2" customWidth="1"/>
    <col min="12304" max="12543" width="11.5703125" style="2"/>
    <col min="12544" max="12544" width="11.42578125" style="2" customWidth="1"/>
    <col min="12545" max="12545" width="13.7109375" style="2" customWidth="1"/>
    <col min="12546" max="12546" width="39.7109375" style="2" customWidth="1"/>
    <col min="12547" max="12547" width="31.7109375" style="2" customWidth="1"/>
    <col min="12548" max="12548" width="6.7109375" style="2" customWidth="1"/>
    <col min="12549" max="12549" width="10.28515625" style="2" customWidth="1"/>
    <col min="12550" max="12550" width="17.5703125" style="2" customWidth="1"/>
    <col min="12551" max="12551" width="20.42578125" style="2" customWidth="1"/>
    <col min="12552" max="12552" width="27.140625" style="2" customWidth="1"/>
    <col min="12553" max="12553" width="18.7109375" style="2" customWidth="1"/>
    <col min="12554" max="12554" width="13" style="2" customWidth="1"/>
    <col min="12555" max="12555" width="27.28515625" style="2" customWidth="1"/>
    <col min="12556" max="12556" width="15.28515625" style="2" customWidth="1"/>
    <col min="12557" max="12559" width="6.5703125" style="2" customWidth="1"/>
    <col min="12560" max="12799" width="11.5703125" style="2"/>
    <col min="12800" max="12800" width="11.42578125" style="2" customWidth="1"/>
    <col min="12801" max="12801" width="13.7109375" style="2" customWidth="1"/>
    <col min="12802" max="12802" width="39.7109375" style="2" customWidth="1"/>
    <col min="12803" max="12803" width="31.7109375" style="2" customWidth="1"/>
    <col min="12804" max="12804" width="6.7109375" style="2" customWidth="1"/>
    <col min="12805" max="12805" width="10.28515625" style="2" customWidth="1"/>
    <col min="12806" max="12806" width="17.5703125" style="2" customWidth="1"/>
    <col min="12807" max="12807" width="20.42578125" style="2" customWidth="1"/>
    <col min="12808" max="12808" width="27.140625" style="2" customWidth="1"/>
    <col min="12809" max="12809" width="18.7109375" style="2" customWidth="1"/>
    <col min="12810" max="12810" width="13" style="2" customWidth="1"/>
    <col min="12811" max="12811" width="27.28515625" style="2" customWidth="1"/>
    <col min="12812" max="12812" width="15.28515625" style="2" customWidth="1"/>
    <col min="12813" max="12815" width="6.5703125" style="2" customWidth="1"/>
    <col min="12816" max="13055" width="11.5703125" style="2"/>
    <col min="13056" max="13056" width="11.42578125" style="2" customWidth="1"/>
    <col min="13057" max="13057" width="13.7109375" style="2" customWidth="1"/>
    <col min="13058" max="13058" width="39.7109375" style="2" customWidth="1"/>
    <col min="13059" max="13059" width="31.7109375" style="2" customWidth="1"/>
    <col min="13060" max="13060" width="6.7109375" style="2" customWidth="1"/>
    <col min="13061" max="13061" width="10.28515625" style="2" customWidth="1"/>
    <col min="13062" max="13062" width="17.5703125" style="2" customWidth="1"/>
    <col min="13063" max="13063" width="20.42578125" style="2" customWidth="1"/>
    <col min="13064" max="13064" width="27.140625" style="2" customWidth="1"/>
    <col min="13065" max="13065" width="18.7109375" style="2" customWidth="1"/>
    <col min="13066" max="13066" width="13" style="2" customWidth="1"/>
    <col min="13067" max="13067" width="27.28515625" style="2" customWidth="1"/>
    <col min="13068" max="13068" width="15.28515625" style="2" customWidth="1"/>
    <col min="13069" max="13071" width="6.5703125" style="2" customWidth="1"/>
    <col min="13072" max="13311" width="11.5703125" style="2"/>
    <col min="13312" max="13312" width="11.42578125" style="2" customWidth="1"/>
    <col min="13313" max="13313" width="13.7109375" style="2" customWidth="1"/>
    <col min="13314" max="13314" width="39.7109375" style="2" customWidth="1"/>
    <col min="13315" max="13315" width="31.7109375" style="2" customWidth="1"/>
    <col min="13316" max="13316" width="6.7109375" style="2" customWidth="1"/>
    <col min="13317" max="13317" width="10.28515625" style="2" customWidth="1"/>
    <col min="13318" max="13318" width="17.5703125" style="2" customWidth="1"/>
    <col min="13319" max="13319" width="20.42578125" style="2" customWidth="1"/>
    <col min="13320" max="13320" width="27.140625" style="2" customWidth="1"/>
    <col min="13321" max="13321" width="18.7109375" style="2" customWidth="1"/>
    <col min="13322" max="13322" width="13" style="2" customWidth="1"/>
    <col min="13323" max="13323" width="27.28515625" style="2" customWidth="1"/>
    <col min="13324" max="13324" width="15.28515625" style="2" customWidth="1"/>
    <col min="13325" max="13327" width="6.5703125" style="2" customWidth="1"/>
    <col min="13328" max="13567" width="11.5703125" style="2"/>
    <col min="13568" max="13568" width="11.42578125" style="2" customWidth="1"/>
    <col min="13569" max="13569" width="13.7109375" style="2" customWidth="1"/>
    <col min="13570" max="13570" width="39.7109375" style="2" customWidth="1"/>
    <col min="13571" max="13571" width="31.7109375" style="2" customWidth="1"/>
    <col min="13572" max="13572" width="6.7109375" style="2" customWidth="1"/>
    <col min="13573" max="13573" width="10.28515625" style="2" customWidth="1"/>
    <col min="13574" max="13574" width="17.5703125" style="2" customWidth="1"/>
    <col min="13575" max="13575" width="20.42578125" style="2" customWidth="1"/>
    <col min="13576" max="13576" width="27.140625" style="2" customWidth="1"/>
    <col min="13577" max="13577" width="18.7109375" style="2" customWidth="1"/>
    <col min="13578" max="13578" width="13" style="2" customWidth="1"/>
    <col min="13579" max="13579" width="27.28515625" style="2" customWidth="1"/>
    <col min="13580" max="13580" width="15.28515625" style="2" customWidth="1"/>
    <col min="13581" max="13583" width="6.5703125" style="2" customWidth="1"/>
    <col min="13584" max="13823" width="11.5703125" style="2"/>
    <col min="13824" max="13824" width="11.42578125" style="2" customWidth="1"/>
    <col min="13825" max="13825" width="13.7109375" style="2" customWidth="1"/>
    <col min="13826" max="13826" width="39.7109375" style="2" customWidth="1"/>
    <col min="13827" max="13827" width="31.7109375" style="2" customWidth="1"/>
    <col min="13828" max="13828" width="6.7109375" style="2" customWidth="1"/>
    <col min="13829" max="13829" width="10.28515625" style="2" customWidth="1"/>
    <col min="13830" max="13830" width="17.5703125" style="2" customWidth="1"/>
    <col min="13831" max="13831" width="20.42578125" style="2" customWidth="1"/>
    <col min="13832" max="13832" width="27.140625" style="2" customWidth="1"/>
    <col min="13833" max="13833" width="18.7109375" style="2" customWidth="1"/>
    <col min="13834" max="13834" width="13" style="2" customWidth="1"/>
    <col min="13835" max="13835" width="27.28515625" style="2" customWidth="1"/>
    <col min="13836" max="13836" width="15.28515625" style="2" customWidth="1"/>
    <col min="13837" max="13839" width="6.5703125" style="2" customWidth="1"/>
    <col min="13840" max="14079" width="11.5703125" style="2"/>
    <col min="14080" max="14080" width="11.42578125" style="2" customWidth="1"/>
    <col min="14081" max="14081" width="13.7109375" style="2" customWidth="1"/>
    <col min="14082" max="14082" width="39.7109375" style="2" customWidth="1"/>
    <col min="14083" max="14083" width="31.7109375" style="2" customWidth="1"/>
    <col min="14084" max="14084" width="6.7109375" style="2" customWidth="1"/>
    <col min="14085" max="14085" width="10.28515625" style="2" customWidth="1"/>
    <col min="14086" max="14086" width="17.5703125" style="2" customWidth="1"/>
    <col min="14087" max="14087" width="20.42578125" style="2" customWidth="1"/>
    <col min="14088" max="14088" width="27.140625" style="2" customWidth="1"/>
    <col min="14089" max="14089" width="18.7109375" style="2" customWidth="1"/>
    <col min="14090" max="14090" width="13" style="2" customWidth="1"/>
    <col min="14091" max="14091" width="27.28515625" style="2" customWidth="1"/>
    <col min="14092" max="14092" width="15.28515625" style="2" customWidth="1"/>
    <col min="14093" max="14095" width="6.5703125" style="2" customWidth="1"/>
    <col min="14096" max="14335" width="11.5703125" style="2"/>
    <col min="14336" max="14336" width="11.42578125" style="2" customWidth="1"/>
    <col min="14337" max="14337" width="13.7109375" style="2" customWidth="1"/>
    <col min="14338" max="14338" width="39.7109375" style="2" customWidth="1"/>
    <col min="14339" max="14339" width="31.7109375" style="2" customWidth="1"/>
    <col min="14340" max="14340" width="6.7109375" style="2" customWidth="1"/>
    <col min="14341" max="14341" width="10.28515625" style="2" customWidth="1"/>
    <col min="14342" max="14342" width="17.5703125" style="2" customWidth="1"/>
    <col min="14343" max="14343" width="20.42578125" style="2" customWidth="1"/>
    <col min="14344" max="14344" width="27.140625" style="2" customWidth="1"/>
    <col min="14345" max="14345" width="18.7109375" style="2" customWidth="1"/>
    <col min="14346" max="14346" width="13" style="2" customWidth="1"/>
    <col min="14347" max="14347" width="27.28515625" style="2" customWidth="1"/>
    <col min="14348" max="14348" width="15.28515625" style="2" customWidth="1"/>
    <col min="14349" max="14351" width="6.5703125" style="2" customWidth="1"/>
    <col min="14352" max="14591" width="11.5703125" style="2"/>
    <col min="14592" max="14592" width="11.42578125" style="2" customWidth="1"/>
    <col min="14593" max="14593" width="13.7109375" style="2" customWidth="1"/>
    <col min="14594" max="14594" width="39.7109375" style="2" customWidth="1"/>
    <col min="14595" max="14595" width="31.7109375" style="2" customWidth="1"/>
    <col min="14596" max="14596" width="6.7109375" style="2" customWidth="1"/>
    <col min="14597" max="14597" width="10.28515625" style="2" customWidth="1"/>
    <col min="14598" max="14598" width="17.5703125" style="2" customWidth="1"/>
    <col min="14599" max="14599" width="20.42578125" style="2" customWidth="1"/>
    <col min="14600" max="14600" width="27.140625" style="2" customWidth="1"/>
    <col min="14601" max="14601" width="18.7109375" style="2" customWidth="1"/>
    <col min="14602" max="14602" width="13" style="2" customWidth="1"/>
    <col min="14603" max="14603" width="27.28515625" style="2" customWidth="1"/>
    <col min="14604" max="14604" width="15.28515625" style="2" customWidth="1"/>
    <col min="14605" max="14607" width="6.5703125" style="2" customWidth="1"/>
    <col min="14608" max="14847" width="11.5703125" style="2"/>
    <col min="14848" max="14848" width="11.42578125" style="2" customWidth="1"/>
    <col min="14849" max="14849" width="13.7109375" style="2" customWidth="1"/>
    <col min="14850" max="14850" width="39.7109375" style="2" customWidth="1"/>
    <col min="14851" max="14851" width="31.7109375" style="2" customWidth="1"/>
    <col min="14852" max="14852" width="6.7109375" style="2" customWidth="1"/>
    <col min="14853" max="14853" width="10.28515625" style="2" customWidth="1"/>
    <col min="14854" max="14854" width="17.5703125" style="2" customWidth="1"/>
    <col min="14855" max="14855" width="20.42578125" style="2" customWidth="1"/>
    <col min="14856" max="14856" width="27.140625" style="2" customWidth="1"/>
    <col min="14857" max="14857" width="18.7109375" style="2" customWidth="1"/>
    <col min="14858" max="14858" width="13" style="2" customWidth="1"/>
    <col min="14859" max="14859" width="27.28515625" style="2" customWidth="1"/>
    <col min="14860" max="14860" width="15.28515625" style="2" customWidth="1"/>
    <col min="14861" max="14863" width="6.5703125" style="2" customWidth="1"/>
    <col min="14864" max="15103" width="11.5703125" style="2"/>
    <col min="15104" max="15104" width="11.42578125" style="2" customWidth="1"/>
    <col min="15105" max="15105" width="13.7109375" style="2" customWidth="1"/>
    <col min="15106" max="15106" width="39.7109375" style="2" customWidth="1"/>
    <col min="15107" max="15107" width="31.7109375" style="2" customWidth="1"/>
    <col min="15108" max="15108" width="6.7109375" style="2" customWidth="1"/>
    <col min="15109" max="15109" width="10.28515625" style="2" customWidth="1"/>
    <col min="15110" max="15110" width="17.5703125" style="2" customWidth="1"/>
    <col min="15111" max="15111" width="20.42578125" style="2" customWidth="1"/>
    <col min="15112" max="15112" width="27.140625" style="2" customWidth="1"/>
    <col min="15113" max="15113" width="18.7109375" style="2" customWidth="1"/>
    <col min="15114" max="15114" width="13" style="2" customWidth="1"/>
    <col min="15115" max="15115" width="27.28515625" style="2" customWidth="1"/>
    <col min="15116" max="15116" width="15.28515625" style="2" customWidth="1"/>
    <col min="15117" max="15119" width="6.5703125" style="2" customWidth="1"/>
    <col min="15120" max="15359" width="11.5703125" style="2"/>
    <col min="15360" max="15360" width="11.42578125" style="2" customWidth="1"/>
    <col min="15361" max="15361" width="13.7109375" style="2" customWidth="1"/>
    <col min="15362" max="15362" width="39.7109375" style="2" customWidth="1"/>
    <col min="15363" max="15363" width="31.7109375" style="2" customWidth="1"/>
    <col min="15364" max="15364" width="6.7109375" style="2" customWidth="1"/>
    <col min="15365" max="15365" width="10.28515625" style="2" customWidth="1"/>
    <col min="15366" max="15366" width="17.5703125" style="2" customWidth="1"/>
    <col min="15367" max="15367" width="20.42578125" style="2" customWidth="1"/>
    <col min="15368" max="15368" width="27.140625" style="2" customWidth="1"/>
    <col min="15369" max="15369" width="18.7109375" style="2" customWidth="1"/>
    <col min="15370" max="15370" width="13" style="2" customWidth="1"/>
    <col min="15371" max="15371" width="27.28515625" style="2" customWidth="1"/>
    <col min="15372" max="15372" width="15.28515625" style="2" customWidth="1"/>
    <col min="15373" max="15375" width="6.5703125" style="2" customWidth="1"/>
    <col min="15376" max="15615" width="11.5703125" style="2"/>
    <col min="15616" max="15616" width="11.42578125" style="2" customWidth="1"/>
    <col min="15617" max="15617" width="13.7109375" style="2" customWidth="1"/>
    <col min="15618" max="15618" width="39.7109375" style="2" customWidth="1"/>
    <col min="15619" max="15619" width="31.7109375" style="2" customWidth="1"/>
    <col min="15620" max="15620" width="6.7109375" style="2" customWidth="1"/>
    <col min="15621" max="15621" width="10.28515625" style="2" customWidth="1"/>
    <col min="15622" max="15622" width="17.5703125" style="2" customWidth="1"/>
    <col min="15623" max="15623" width="20.42578125" style="2" customWidth="1"/>
    <col min="15624" max="15624" width="27.140625" style="2" customWidth="1"/>
    <col min="15625" max="15625" width="18.7109375" style="2" customWidth="1"/>
    <col min="15626" max="15626" width="13" style="2" customWidth="1"/>
    <col min="15627" max="15627" width="27.28515625" style="2" customWidth="1"/>
    <col min="15628" max="15628" width="15.28515625" style="2" customWidth="1"/>
    <col min="15629" max="15631" width="6.5703125" style="2" customWidth="1"/>
    <col min="15632" max="15871" width="11.5703125" style="2"/>
    <col min="15872" max="15872" width="11.42578125" style="2" customWidth="1"/>
    <col min="15873" max="15873" width="13.7109375" style="2" customWidth="1"/>
    <col min="15874" max="15874" width="39.7109375" style="2" customWidth="1"/>
    <col min="15875" max="15875" width="31.7109375" style="2" customWidth="1"/>
    <col min="15876" max="15876" width="6.7109375" style="2" customWidth="1"/>
    <col min="15877" max="15877" width="10.28515625" style="2" customWidth="1"/>
    <col min="15878" max="15878" width="17.5703125" style="2" customWidth="1"/>
    <col min="15879" max="15879" width="20.42578125" style="2" customWidth="1"/>
    <col min="15880" max="15880" width="27.140625" style="2" customWidth="1"/>
    <col min="15881" max="15881" width="18.7109375" style="2" customWidth="1"/>
    <col min="15882" max="15882" width="13" style="2" customWidth="1"/>
    <col min="15883" max="15883" width="27.28515625" style="2" customWidth="1"/>
    <col min="15884" max="15884" width="15.28515625" style="2" customWidth="1"/>
    <col min="15885" max="15887" width="6.5703125" style="2" customWidth="1"/>
    <col min="15888" max="16127" width="11.5703125" style="2"/>
    <col min="16128" max="16128" width="11.42578125" style="2" customWidth="1"/>
    <col min="16129" max="16129" width="13.7109375" style="2" customWidth="1"/>
    <col min="16130" max="16130" width="39.7109375" style="2" customWidth="1"/>
    <col min="16131" max="16131" width="31.7109375" style="2" customWidth="1"/>
    <col min="16132" max="16132" width="6.7109375" style="2" customWidth="1"/>
    <col min="16133" max="16133" width="10.28515625" style="2" customWidth="1"/>
    <col min="16134" max="16134" width="17.5703125" style="2" customWidth="1"/>
    <col min="16135" max="16135" width="20.42578125" style="2" customWidth="1"/>
    <col min="16136" max="16136" width="27.140625" style="2" customWidth="1"/>
    <col min="16137" max="16137" width="18.7109375" style="2" customWidth="1"/>
    <col min="16138" max="16138" width="13" style="2" customWidth="1"/>
    <col min="16139" max="16139" width="27.28515625" style="2" customWidth="1"/>
    <col min="16140" max="16140" width="15.28515625" style="2" customWidth="1"/>
    <col min="16141" max="16143" width="6.5703125" style="2" customWidth="1"/>
    <col min="16144" max="16383" width="11.5703125" style="2"/>
    <col min="16384" max="16384" width="11.42578125" style="2" customWidth="1"/>
  </cols>
  <sheetData>
    <row r="1" spans="1:16" ht="27" customHeight="1">
      <c r="A1" s="253"/>
      <c r="B1" s="254"/>
      <c r="C1" s="259" t="s">
        <v>39</v>
      </c>
      <c r="D1" s="260"/>
      <c r="E1" s="260"/>
      <c r="F1" s="260"/>
      <c r="G1" s="260"/>
      <c r="H1" s="260"/>
      <c r="I1" s="260"/>
      <c r="J1" s="260"/>
      <c r="K1" s="260"/>
      <c r="L1" s="261"/>
      <c r="M1" s="265"/>
      <c r="N1" s="266"/>
      <c r="O1" s="266"/>
      <c r="P1" s="267"/>
    </row>
    <row r="2" spans="1:16" ht="27" customHeight="1" thickBot="1">
      <c r="A2" s="255"/>
      <c r="B2" s="256"/>
      <c r="C2" s="262"/>
      <c r="D2" s="263"/>
      <c r="E2" s="263"/>
      <c r="F2" s="263"/>
      <c r="G2" s="263"/>
      <c r="H2" s="263"/>
      <c r="I2" s="263"/>
      <c r="J2" s="263"/>
      <c r="K2" s="263"/>
      <c r="L2" s="264"/>
      <c r="M2" s="268"/>
      <c r="N2" s="269"/>
      <c r="O2" s="269"/>
      <c r="P2" s="270"/>
    </row>
    <row r="3" spans="1:16" ht="54.6" customHeight="1" thickBot="1">
      <c r="A3" s="255"/>
      <c r="B3" s="256"/>
      <c r="C3" s="274" t="s">
        <v>69</v>
      </c>
      <c r="D3" s="275"/>
      <c r="E3" s="275"/>
      <c r="F3" s="275"/>
      <c r="G3" s="275"/>
      <c r="H3" s="275"/>
      <c r="I3" s="275"/>
      <c r="J3" s="275"/>
      <c r="K3" s="275"/>
      <c r="L3" s="276"/>
      <c r="M3" s="268"/>
      <c r="N3" s="269"/>
      <c r="O3" s="269"/>
      <c r="P3" s="270"/>
    </row>
    <row r="4" spans="1:16" ht="24" customHeight="1" thickBot="1">
      <c r="A4" s="257"/>
      <c r="B4" s="258"/>
      <c r="C4" s="277" t="s">
        <v>0</v>
      </c>
      <c r="D4" s="278"/>
      <c r="E4" s="278"/>
      <c r="F4" s="278"/>
      <c r="G4" s="278"/>
      <c r="H4" s="278"/>
      <c r="I4" s="278"/>
      <c r="J4" s="278"/>
      <c r="K4" s="278"/>
      <c r="L4" s="279"/>
      <c r="M4" s="271"/>
      <c r="N4" s="272"/>
      <c r="O4" s="272"/>
      <c r="P4" s="273"/>
    </row>
    <row r="5" spans="1:16" ht="15.6" customHeight="1">
      <c r="A5" s="280" t="s">
        <v>1</v>
      </c>
      <c r="B5" s="281"/>
      <c r="C5" s="281"/>
      <c r="D5" s="284" t="s">
        <v>40</v>
      </c>
      <c r="E5" s="285"/>
      <c r="F5" s="285"/>
      <c r="G5" s="285"/>
      <c r="H5" s="285"/>
      <c r="I5" s="286"/>
      <c r="J5" s="290" t="s">
        <v>2</v>
      </c>
      <c r="K5" s="249" t="s">
        <v>43</v>
      </c>
      <c r="L5" s="249"/>
      <c r="M5" s="249"/>
      <c r="N5" s="249"/>
      <c r="O5" s="249"/>
      <c r="P5" s="250"/>
    </row>
    <row r="6" spans="1:16">
      <c r="A6" s="282"/>
      <c r="B6" s="283"/>
      <c r="C6" s="283"/>
      <c r="D6" s="287"/>
      <c r="E6" s="288"/>
      <c r="F6" s="288"/>
      <c r="G6" s="288"/>
      <c r="H6" s="288"/>
      <c r="I6" s="289"/>
      <c r="J6" s="291"/>
      <c r="K6" s="251"/>
      <c r="L6" s="251"/>
      <c r="M6" s="251"/>
      <c r="N6" s="251"/>
      <c r="O6" s="251"/>
      <c r="P6" s="252"/>
    </row>
    <row r="7" spans="1:16" ht="15.6" customHeight="1">
      <c r="A7" s="282" t="s">
        <v>3</v>
      </c>
      <c r="B7" s="283"/>
      <c r="C7" s="283"/>
      <c r="D7" s="317" t="s">
        <v>41</v>
      </c>
      <c r="E7" s="318"/>
      <c r="F7" s="318"/>
      <c r="G7" s="318"/>
      <c r="H7" s="318"/>
      <c r="I7" s="319"/>
      <c r="J7" s="291" t="s">
        <v>4</v>
      </c>
      <c r="K7" s="224" t="s">
        <v>75</v>
      </c>
      <c r="L7" s="225"/>
      <c r="M7" s="224" t="s">
        <v>74</v>
      </c>
      <c r="N7" s="228"/>
      <c r="O7" s="225"/>
      <c r="P7" s="230">
        <v>45552</v>
      </c>
    </row>
    <row r="8" spans="1:16" ht="30" customHeight="1">
      <c r="A8" s="282"/>
      <c r="B8" s="283"/>
      <c r="C8" s="283"/>
      <c r="D8" s="320"/>
      <c r="E8" s="321"/>
      <c r="F8" s="321"/>
      <c r="G8" s="321"/>
      <c r="H8" s="321"/>
      <c r="I8" s="322"/>
      <c r="J8" s="291"/>
      <c r="K8" s="226"/>
      <c r="L8" s="227"/>
      <c r="M8" s="226"/>
      <c r="N8" s="229"/>
      <c r="O8" s="227"/>
      <c r="P8" s="231"/>
    </row>
    <row r="9" spans="1:16" ht="15.6" customHeight="1">
      <c r="A9" s="282" t="s">
        <v>5</v>
      </c>
      <c r="B9" s="283"/>
      <c r="C9" s="283"/>
      <c r="D9" s="323" t="s">
        <v>31</v>
      </c>
      <c r="E9" s="324"/>
      <c r="F9" s="324"/>
      <c r="G9" s="324"/>
      <c r="H9" s="324"/>
      <c r="I9" s="325"/>
      <c r="J9" s="291" t="s">
        <v>6</v>
      </c>
      <c r="K9" s="232" t="s">
        <v>77</v>
      </c>
      <c r="L9" s="233"/>
      <c r="M9" s="236" t="s">
        <v>76</v>
      </c>
      <c r="N9" s="236"/>
      <c r="O9" s="236"/>
      <c r="P9" s="236">
        <v>45638</v>
      </c>
    </row>
    <row r="10" spans="1:16" ht="15" customHeight="1">
      <c r="A10" s="282"/>
      <c r="B10" s="283"/>
      <c r="C10" s="283"/>
      <c r="D10" s="326"/>
      <c r="E10" s="327"/>
      <c r="F10" s="327"/>
      <c r="G10" s="327"/>
      <c r="H10" s="327"/>
      <c r="I10" s="328"/>
      <c r="J10" s="291"/>
      <c r="K10" s="234"/>
      <c r="L10" s="235"/>
      <c r="M10" s="236"/>
      <c r="N10" s="236"/>
      <c r="O10" s="236"/>
      <c r="P10" s="236"/>
    </row>
    <row r="11" spans="1:16">
      <c r="A11" s="282" t="s">
        <v>25</v>
      </c>
      <c r="B11" s="283"/>
      <c r="C11" s="283"/>
      <c r="D11" s="323" t="s">
        <v>42</v>
      </c>
      <c r="E11" s="324"/>
      <c r="F11" s="324"/>
      <c r="G11" s="324"/>
      <c r="H11" s="324"/>
      <c r="I11" s="325"/>
      <c r="J11" s="291" t="s">
        <v>7</v>
      </c>
      <c r="K11" s="212" t="s">
        <v>44</v>
      </c>
      <c r="L11" s="213"/>
      <c r="M11" s="216" t="s">
        <v>30</v>
      </c>
      <c r="N11" s="217"/>
      <c r="O11" s="218"/>
      <c r="P11" s="222">
        <f>+P41</f>
        <v>9058464.7546516135</v>
      </c>
    </row>
    <row r="12" spans="1:16" ht="15.75" thickBot="1">
      <c r="A12" s="330"/>
      <c r="B12" s="331"/>
      <c r="C12" s="331"/>
      <c r="D12" s="332"/>
      <c r="E12" s="333"/>
      <c r="F12" s="333"/>
      <c r="G12" s="333"/>
      <c r="H12" s="333"/>
      <c r="I12" s="334"/>
      <c r="J12" s="335"/>
      <c r="K12" s="214"/>
      <c r="L12" s="215"/>
      <c r="M12" s="219"/>
      <c r="N12" s="220"/>
      <c r="O12" s="221"/>
      <c r="P12" s="223"/>
    </row>
    <row r="13" spans="1:16" s="4" customFormat="1" ht="15.75" customHeight="1">
      <c r="A13" s="342" t="s">
        <v>8</v>
      </c>
      <c r="B13" s="336" t="s">
        <v>9</v>
      </c>
      <c r="C13" s="337"/>
      <c r="D13" s="337"/>
      <c r="E13" s="337"/>
      <c r="F13" s="337"/>
      <c r="G13" s="337"/>
      <c r="H13" s="338"/>
      <c r="I13" s="206" t="s">
        <v>10</v>
      </c>
      <c r="J13" s="207"/>
      <c r="K13" s="206" t="s">
        <v>11</v>
      </c>
      <c r="L13" s="207"/>
      <c r="M13" s="210" t="s">
        <v>24</v>
      </c>
      <c r="N13" s="206"/>
      <c r="O13" s="206"/>
      <c r="P13" s="207"/>
    </row>
    <row r="14" spans="1:16" s="4" customFormat="1" ht="16.149999999999999" customHeight="1" thickBot="1">
      <c r="A14" s="343"/>
      <c r="B14" s="339"/>
      <c r="C14" s="340"/>
      <c r="D14" s="340"/>
      <c r="E14" s="340"/>
      <c r="F14" s="340"/>
      <c r="G14" s="340"/>
      <c r="H14" s="341"/>
      <c r="I14" s="208"/>
      <c r="J14" s="209"/>
      <c r="K14" s="208"/>
      <c r="L14" s="209"/>
      <c r="M14" s="211"/>
      <c r="N14" s="208"/>
      <c r="O14" s="208"/>
      <c r="P14" s="209"/>
    </row>
    <row r="15" spans="1:16" s="4" customFormat="1" ht="31.9" customHeight="1" thickBot="1">
      <c r="A15" s="344"/>
      <c r="B15" s="247" t="s">
        <v>27</v>
      </c>
      <c r="C15" s="248"/>
      <c r="D15" s="248"/>
      <c r="E15" s="156" t="s">
        <v>12</v>
      </c>
      <c r="F15" s="46" t="s">
        <v>13</v>
      </c>
      <c r="G15" s="47" t="s">
        <v>14</v>
      </c>
      <c r="H15" s="48" t="s">
        <v>15</v>
      </c>
      <c r="I15" s="49" t="s">
        <v>16</v>
      </c>
      <c r="J15" s="50" t="s">
        <v>15</v>
      </c>
      <c r="K15" s="51" t="s">
        <v>17</v>
      </c>
      <c r="L15" s="52" t="s">
        <v>15</v>
      </c>
      <c r="M15" s="237" t="s">
        <v>16</v>
      </c>
      <c r="N15" s="238"/>
      <c r="O15" s="238"/>
      <c r="P15" s="53" t="s">
        <v>15</v>
      </c>
    </row>
    <row r="16" spans="1:16" s="6" customFormat="1" ht="24" customHeight="1" thickBot="1">
      <c r="A16" s="109">
        <v>1</v>
      </c>
      <c r="B16" s="244" t="s">
        <v>33</v>
      </c>
      <c r="C16" s="245"/>
      <c r="D16" s="246"/>
      <c r="E16" s="110"/>
      <c r="F16" s="110"/>
      <c r="G16" s="110"/>
      <c r="H16" s="111">
        <f>+H17+H18+H19+H20</f>
        <v>1990673.2</v>
      </c>
      <c r="I16" s="73"/>
      <c r="J16" s="74"/>
      <c r="K16" s="76"/>
      <c r="L16" s="77"/>
      <c r="M16" s="242"/>
      <c r="N16" s="243"/>
      <c r="O16" s="243"/>
      <c r="P16" s="154">
        <f>+P17+P18+P19+P20</f>
        <v>1990673.2</v>
      </c>
    </row>
    <row r="17" spans="1:16" s="6" customFormat="1" ht="24" customHeight="1">
      <c r="A17" s="95">
        <v>1.1000000000000001</v>
      </c>
      <c r="B17" s="239" t="s">
        <v>45</v>
      </c>
      <c r="C17" s="239"/>
      <c r="D17" s="239"/>
      <c r="E17" s="90" t="s">
        <v>19</v>
      </c>
      <c r="F17" s="90">
        <v>50</v>
      </c>
      <c r="G17" s="101">
        <v>21500</v>
      </c>
      <c r="H17" s="113">
        <f>+F17*G17</f>
        <v>1075000</v>
      </c>
      <c r="I17" s="117">
        <v>0</v>
      </c>
      <c r="J17" s="120">
        <v>0</v>
      </c>
      <c r="K17" s="122">
        <v>0</v>
      </c>
      <c r="L17" s="125">
        <f>+K17*G17</f>
        <v>0</v>
      </c>
      <c r="M17" s="240">
        <f>+F17+K17</f>
        <v>50</v>
      </c>
      <c r="N17" s="241"/>
      <c r="O17" s="241"/>
      <c r="P17" s="157">
        <f>+M17*G17</f>
        <v>1075000</v>
      </c>
    </row>
    <row r="18" spans="1:16" s="6" customFormat="1" ht="30" customHeight="1">
      <c r="A18" s="96">
        <v>1.2</v>
      </c>
      <c r="B18" s="329" t="s">
        <v>46</v>
      </c>
      <c r="C18" s="329"/>
      <c r="D18" s="329"/>
      <c r="E18" s="102" t="s">
        <v>18</v>
      </c>
      <c r="F18" s="103">
        <v>13.56</v>
      </c>
      <c r="G18" s="104">
        <v>30500</v>
      </c>
      <c r="H18" s="114">
        <f>+F18*G18</f>
        <v>413580</v>
      </c>
      <c r="I18" s="118">
        <v>0</v>
      </c>
      <c r="J18" s="112">
        <v>0</v>
      </c>
      <c r="K18" s="123">
        <v>0</v>
      </c>
      <c r="L18" s="78">
        <f>+K18*G18</f>
        <v>0</v>
      </c>
      <c r="M18" s="187">
        <f>+F18+K18</f>
        <v>13.56</v>
      </c>
      <c r="N18" s="188"/>
      <c r="O18" s="188"/>
      <c r="P18" s="158">
        <f>+M18*G18</f>
        <v>413580</v>
      </c>
    </row>
    <row r="19" spans="1:16" s="5" customFormat="1" ht="24" customHeight="1">
      <c r="A19" s="96">
        <v>1.3</v>
      </c>
      <c r="B19" s="329" t="s">
        <v>47</v>
      </c>
      <c r="C19" s="329"/>
      <c r="D19" s="329"/>
      <c r="E19" s="91" t="s">
        <v>57</v>
      </c>
      <c r="F19" s="91">
        <f>50*0.4*0.3</f>
        <v>6</v>
      </c>
      <c r="G19" s="105">
        <v>36500</v>
      </c>
      <c r="H19" s="115">
        <f>+F19*G19</f>
        <v>219000</v>
      </c>
      <c r="I19" s="118">
        <v>0</v>
      </c>
      <c r="J19" s="112">
        <f>+I19*G19</f>
        <v>0</v>
      </c>
      <c r="K19" s="123">
        <v>0</v>
      </c>
      <c r="L19" s="78">
        <v>0</v>
      </c>
      <c r="M19" s="187">
        <f>+I19+F19</f>
        <v>6</v>
      </c>
      <c r="N19" s="188"/>
      <c r="O19" s="188"/>
      <c r="P19" s="158">
        <f>+M19*G19</f>
        <v>219000</v>
      </c>
    </row>
    <row r="20" spans="1:16" s="5" customFormat="1" ht="36.6" customHeight="1" thickBot="1">
      <c r="A20" s="97">
        <v>1.4</v>
      </c>
      <c r="B20" s="295" t="s">
        <v>48</v>
      </c>
      <c r="C20" s="295"/>
      <c r="D20" s="295"/>
      <c r="E20" s="92" t="s">
        <v>58</v>
      </c>
      <c r="F20" s="92">
        <v>7.89</v>
      </c>
      <c r="G20" s="106">
        <v>35880</v>
      </c>
      <c r="H20" s="116">
        <f>+G20*F20</f>
        <v>283093.2</v>
      </c>
      <c r="I20" s="119">
        <v>0</v>
      </c>
      <c r="J20" s="121">
        <v>0</v>
      </c>
      <c r="K20" s="124">
        <v>0</v>
      </c>
      <c r="L20" s="126">
        <f>+K20*G20</f>
        <v>0</v>
      </c>
      <c r="M20" s="185">
        <f>+F20+K20</f>
        <v>7.89</v>
      </c>
      <c r="N20" s="186"/>
      <c r="O20" s="186"/>
      <c r="P20" s="159">
        <f>+M20*G20</f>
        <v>283093.2</v>
      </c>
    </row>
    <row r="21" spans="1:16" s="5" customFormat="1" ht="36.6" customHeight="1" thickBot="1">
      <c r="A21" s="127">
        <v>2</v>
      </c>
      <c r="B21" s="309" t="s">
        <v>49</v>
      </c>
      <c r="C21" s="310"/>
      <c r="D21" s="311"/>
      <c r="E21" s="128"/>
      <c r="F21" s="128"/>
      <c r="G21" s="168"/>
      <c r="H21" s="129">
        <f>+H22+H23+H24+H25+H26+H28+H27</f>
        <v>3513037</v>
      </c>
      <c r="I21" s="134"/>
      <c r="J21" s="135"/>
      <c r="K21" s="137"/>
      <c r="L21" s="138"/>
      <c r="M21" s="345"/>
      <c r="N21" s="346"/>
      <c r="O21" s="346"/>
      <c r="P21" s="160">
        <f>+P22+P23+P24+P25+P26+P27+P28</f>
        <v>3513037</v>
      </c>
    </row>
    <row r="22" spans="1:16" s="5" customFormat="1" ht="147" customHeight="1">
      <c r="A22" s="98">
        <v>2.1</v>
      </c>
      <c r="B22" s="314" t="s">
        <v>56</v>
      </c>
      <c r="C22" s="314"/>
      <c r="D22" s="314"/>
      <c r="E22" s="93" t="s">
        <v>12</v>
      </c>
      <c r="F22" s="93">
        <v>1</v>
      </c>
      <c r="G22" s="169">
        <v>1450000</v>
      </c>
      <c r="H22" s="132">
        <f t="shared" ref="H22:H24" si="0">+F22*G22</f>
        <v>1450000</v>
      </c>
      <c r="I22" s="117">
        <v>0</v>
      </c>
      <c r="J22" s="136">
        <v>0</v>
      </c>
      <c r="K22" s="122">
        <v>0</v>
      </c>
      <c r="L22" s="125">
        <v>0</v>
      </c>
      <c r="M22" s="240">
        <v>1</v>
      </c>
      <c r="N22" s="241"/>
      <c r="O22" s="241"/>
      <c r="P22" s="157">
        <f>+H22</f>
        <v>1450000</v>
      </c>
    </row>
    <row r="23" spans="1:16" s="5" customFormat="1" ht="32.25" customHeight="1">
      <c r="A23" s="96">
        <v>2.2000000000000002</v>
      </c>
      <c r="B23" s="305" t="s">
        <v>50</v>
      </c>
      <c r="C23" s="305"/>
      <c r="D23" s="305"/>
      <c r="E23" s="91" t="s">
        <v>12</v>
      </c>
      <c r="F23" s="91">
        <v>1</v>
      </c>
      <c r="G23" s="170">
        <v>820000</v>
      </c>
      <c r="H23" s="115">
        <f t="shared" si="0"/>
        <v>820000</v>
      </c>
      <c r="I23" s="118">
        <v>0</v>
      </c>
      <c r="J23" s="130">
        <v>0</v>
      </c>
      <c r="K23" s="123">
        <v>0</v>
      </c>
      <c r="L23" s="78">
        <v>0</v>
      </c>
      <c r="M23" s="187">
        <v>1</v>
      </c>
      <c r="N23" s="188"/>
      <c r="O23" s="188"/>
      <c r="P23" s="158">
        <f>+H23</f>
        <v>820000</v>
      </c>
    </row>
    <row r="24" spans="1:16" s="5" customFormat="1" ht="26.45" customHeight="1">
      <c r="A24" s="96">
        <v>2.2999999999999998</v>
      </c>
      <c r="B24" s="305" t="s">
        <v>51</v>
      </c>
      <c r="C24" s="305"/>
      <c r="D24" s="305"/>
      <c r="E24" s="91" t="s">
        <v>12</v>
      </c>
      <c r="F24" s="91">
        <v>1</v>
      </c>
      <c r="G24" s="170">
        <v>250000</v>
      </c>
      <c r="H24" s="115">
        <f t="shared" si="0"/>
        <v>250000</v>
      </c>
      <c r="I24" s="118">
        <v>0</v>
      </c>
      <c r="J24" s="130">
        <v>0</v>
      </c>
      <c r="K24" s="123">
        <v>0</v>
      </c>
      <c r="L24" s="78">
        <v>0</v>
      </c>
      <c r="M24" s="191">
        <v>1</v>
      </c>
      <c r="N24" s="192"/>
      <c r="O24" s="192"/>
      <c r="P24" s="158">
        <f>+G24</f>
        <v>250000</v>
      </c>
    </row>
    <row r="25" spans="1:16" s="5" customFormat="1" ht="25.15" customHeight="1">
      <c r="A25" s="99">
        <v>2.4</v>
      </c>
      <c r="B25" s="329" t="s">
        <v>52</v>
      </c>
      <c r="C25" s="329"/>
      <c r="D25" s="329"/>
      <c r="E25" s="94" t="s">
        <v>12</v>
      </c>
      <c r="F25" s="94">
        <v>1</v>
      </c>
      <c r="G25" s="171">
        <v>280000</v>
      </c>
      <c r="H25" s="114">
        <f t="shared" ref="H25" si="1">F25*G25</f>
        <v>280000</v>
      </c>
      <c r="I25" s="118">
        <v>0</v>
      </c>
      <c r="J25" s="130">
        <v>0</v>
      </c>
      <c r="K25" s="123">
        <v>0</v>
      </c>
      <c r="L25" s="78">
        <v>0</v>
      </c>
      <c r="M25" s="191">
        <v>1</v>
      </c>
      <c r="N25" s="192"/>
      <c r="O25" s="192"/>
      <c r="P25" s="158">
        <f>+M25*G25</f>
        <v>280000</v>
      </c>
    </row>
    <row r="26" spans="1:16" s="6" customFormat="1" ht="27" customHeight="1">
      <c r="A26" s="99">
        <v>2.5</v>
      </c>
      <c r="B26" s="312" t="s">
        <v>53</v>
      </c>
      <c r="C26" s="312"/>
      <c r="D26" s="312"/>
      <c r="E26" s="102" t="s">
        <v>12</v>
      </c>
      <c r="F26" s="103">
        <v>1</v>
      </c>
      <c r="G26" s="172">
        <v>120465</v>
      </c>
      <c r="H26" s="114">
        <f>F26*G26</f>
        <v>120465</v>
      </c>
      <c r="I26" s="118">
        <v>0</v>
      </c>
      <c r="J26" s="130">
        <f>+I26*G26</f>
        <v>0</v>
      </c>
      <c r="K26" s="123">
        <v>0</v>
      </c>
      <c r="L26" s="78">
        <v>0</v>
      </c>
      <c r="M26" s="191">
        <f>+I26+F26</f>
        <v>1</v>
      </c>
      <c r="N26" s="192"/>
      <c r="O26" s="192"/>
      <c r="P26" s="158">
        <f>+M26*G26</f>
        <v>120465</v>
      </c>
    </row>
    <row r="27" spans="1:16" s="5" customFormat="1" ht="27" customHeight="1">
      <c r="A27" s="99">
        <v>2.6</v>
      </c>
      <c r="B27" s="312" t="s">
        <v>54</v>
      </c>
      <c r="C27" s="312"/>
      <c r="D27" s="312"/>
      <c r="E27" s="102" t="s">
        <v>12</v>
      </c>
      <c r="F27" s="103">
        <v>1</v>
      </c>
      <c r="G27" s="172">
        <v>80072</v>
      </c>
      <c r="H27" s="114">
        <f>F27*G27</f>
        <v>80072</v>
      </c>
      <c r="I27" s="118">
        <v>0</v>
      </c>
      <c r="J27" s="130">
        <f>+I27*G27</f>
        <v>0</v>
      </c>
      <c r="K27" s="123">
        <v>0</v>
      </c>
      <c r="L27" s="78">
        <v>0</v>
      </c>
      <c r="M27" s="191">
        <f>+I27+F27</f>
        <v>1</v>
      </c>
      <c r="N27" s="192"/>
      <c r="O27" s="192"/>
      <c r="P27" s="158">
        <f>+M27*G27</f>
        <v>80072</v>
      </c>
    </row>
    <row r="28" spans="1:16" s="5" customFormat="1" ht="22.9" customHeight="1" thickBot="1">
      <c r="A28" s="100">
        <v>2.7</v>
      </c>
      <c r="B28" s="313" t="s">
        <v>55</v>
      </c>
      <c r="C28" s="313"/>
      <c r="D28" s="313"/>
      <c r="E28" s="107" t="s">
        <v>12</v>
      </c>
      <c r="F28" s="108">
        <v>1</v>
      </c>
      <c r="G28" s="173">
        <v>512500</v>
      </c>
      <c r="H28" s="133">
        <f>F28*G28</f>
        <v>512500</v>
      </c>
      <c r="I28" s="119">
        <v>0</v>
      </c>
      <c r="J28" s="131">
        <v>0</v>
      </c>
      <c r="K28" s="124">
        <v>0</v>
      </c>
      <c r="L28" s="126">
        <v>0</v>
      </c>
      <c r="M28" s="315">
        <v>1</v>
      </c>
      <c r="N28" s="316"/>
      <c r="O28" s="316"/>
      <c r="P28" s="159">
        <f>+H28</f>
        <v>512500</v>
      </c>
    </row>
    <row r="29" spans="1:16" s="5" customFormat="1" ht="32.450000000000003" customHeight="1" thickBot="1">
      <c r="A29" s="72"/>
      <c r="B29" s="302" t="s">
        <v>37</v>
      </c>
      <c r="C29" s="303"/>
      <c r="D29" s="304"/>
      <c r="E29" s="88"/>
      <c r="F29" s="89"/>
      <c r="G29" s="174"/>
      <c r="H29" s="175">
        <f>+H30+H31+H32+H33+H34</f>
        <v>1743061.6037212899</v>
      </c>
      <c r="I29" s="80"/>
      <c r="J29" s="79"/>
      <c r="K29" s="81"/>
      <c r="L29" s="71"/>
      <c r="M29" s="195"/>
      <c r="N29" s="196"/>
      <c r="O29" s="197"/>
      <c r="P29" s="154">
        <f>+P30+P31+P32+P33+P34</f>
        <v>1743061.6037212899</v>
      </c>
    </row>
    <row r="30" spans="1:16" s="5" customFormat="1" ht="32.450000000000003" customHeight="1">
      <c r="A30" s="95" t="s">
        <v>38</v>
      </c>
      <c r="B30" s="306" t="s">
        <v>61</v>
      </c>
      <c r="C30" s="307"/>
      <c r="D30" s="308"/>
      <c r="E30" s="90" t="s">
        <v>57</v>
      </c>
      <c r="F30" s="150">
        <v>1.99</v>
      </c>
      <c r="G30" s="101">
        <v>105800</v>
      </c>
      <c r="H30" s="176">
        <v>210542</v>
      </c>
      <c r="I30" s="87">
        <v>0</v>
      </c>
      <c r="J30" s="75">
        <v>0</v>
      </c>
      <c r="K30" s="153">
        <v>0</v>
      </c>
      <c r="L30" s="70">
        <f>+K30*G30</f>
        <v>0</v>
      </c>
      <c r="M30" s="198">
        <f>+F30+K30</f>
        <v>1.99</v>
      </c>
      <c r="N30" s="199"/>
      <c r="O30" s="199"/>
      <c r="P30" s="161">
        <f>+M30*G30</f>
        <v>210542</v>
      </c>
    </row>
    <row r="31" spans="1:16" s="5" customFormat="1" ht="32.450000000000003" customHeight="1">
      <c r="A31" s="140" t="s">
        <v>64</v>
      </c>
      <c r="B31" s="296" t="s">
        <v>62</v>
      </c>
      <c r="C31" s="297"/>
      <c r="D31" s="298"/>
      <c r="E31" s="141" t="s">
        <v>58</v>
      </c>
      <c r="F31" s="151">
        <v>3.72</v>
      </c>
      <c r="G31" s="177">
        <v>31200.393</v>
      </c>
      <c r="H31" s="178">
        <f>+P31</f>
        <v>116065.46196</v>
      </c>
      <c r="I31" s="86">
        <v>0</v>
      </c>
      <c r="J31" s="55">
        <f>+I31*G31</f>
        <v>0</v>
      </c>
      <c r="K31" s="56">
        <v>0</v>
      </c>
      <c r="L31" s="54">
        <v>0</v>
      </c>
      <c r="M31" s="200">
        <f>+I31+F31</f>
        <v>3.72</v>
      </c>
      <c r="N31" s="201"/>
      <c r="O31" s="201"/>
      <c r="P31" s="162">
        <f>+M31*G31</f>
        <v>116065.46196</v>
      </c>
    </row>
    <row r="32" spans="1:16" s="5" customFormat="1" ht="32.450000000000003" customHeight="1">
      <c r="A32" s="140" t="s">
        <v>65</v>
      </c>
      <c r="B32" s="296" t="s">
        <v>63</v>
      </c>
      <c r="C32" s="297"/>
      <c r="D32" s="298"/>
      <c r="E32" s="141" t="s">
        <v>19</v>
      </c>
      <c r="F32" s="151">
        <v>39.5</v>
      </c>
      <c r="G32" s="177">
        <v>20800.358019273161</v>
      </c>
      <c r="H32" s="178">
        <v>821614.14176128979</v>
      </c>
      <c r="I32" s="86">
        <v>0</v>
      </c>
      <c r="J32" s="55">
        <v>0</v>
      </c>
      <c r="K32" s="56">
        <v>0</v>
      </c>
      <c r="L32" s="54">
        <v>0</v>
      </c>
      <c r="M32" s="200">
        <f>+F32</f>
        <v>39.5</v>
      </c>
      <c r="N32" s="201"/>
      <c r="O32" s="201"/>
      <c r="P32" s="162">
        <f>+M32*G32</f>
        <v>821614.14176128979</v>
      </c>
    </row>
    <row r="33" spans="1:16" s="5" customFormat="1" ht="32.450000000000003" customHeight="1">
      <c r="A33" s="142" t="s">
        <v>66</v>
      </c>
      <c r="B33" s="296" t="s">
        <v>67</v>
      </c>
      <c r="C33" s="297"/>
      <c r="D33" s="298"/>
      <c r="E33" s="143" t="s">
        <v>57</v>
      </c>
      <c r="F33" s="144">
        <v>0.16</v>
      </c>
      <c r="G33" s="148">
        <v>529000</v>
      </c>
      <c r="H33" s="179">
        <v>84640</v>
      </c>
      <c r="I33" s="86">
        <v>0</v>
      </c>
      <c r="J33" s="55">
        <v>0</v>
      </c>
      <c r="K33" s="56">
        <v>0</v>
      </c>
      <c r="L33" s="54">
        <v>0</v>
      </c>
      <c r="M33" s="200">
        <f>+F33</f>
        <v>0.16</v>
      </c>
      <c r="N33" s="201"/>
      <c r="O33" s="201"/>
      <c r="P33" s="162">
        <f>+M33*G33</f>
        <v>84640</v>
      </c>
    </row>
    <row r="34" spans="1:16" s="5" customFormat="1" ht="70.900000000000006" customHeight="1" thickBot="1">
      <c r="A34" s="145" t="s">
        <v>68</v>
      </c>
      <c r="B34" s="299" t="s">
        <v>73</v>
      </c>
      <c r="C34" s="300"/>
      <c r="D34" s="301"/>
      <c r="E34" s="146" t="s">
        <v>12</v>
      </c>
      <c r="F34" s="147">
        <v>1</v>
      </c>
      <c r="G34" s="149">
        <v>510200</v>
      </c>
      <c r="H34" s="180">
        <v>510200</v>
      </c>
      <c r="I34" s="86">
        <v>0</v>
      </c>
      <c r="J34" s="55">
        <v>0</v>
      </c>
      <c r="K34" s="56">
        <v>0</v>
      </c>
      <c r="L34" s="54">
        <v>0</v>
      </c>
      <c r="M34" s="202">
        <v>1</v>
      </c>
      <c r="N34" s="203"/>
      <c r="O34" s="203"/>
      <c r="P34" s="163">
        <f>+M34*G34</f>
        <v>510200</v>
      </c>
    </row>
    <row r="35" spans="1:16" ht="18" customHeight="1">
      <c r="A35" s="349"/>
      <c r="B35" s="350"/>
      <c r="C35" s="350"/>
      <c r="D35" s="350"/>
      <c r="E35" s="350"/>
      <c r="F35" s="350"/>
      <c r="G35" s="350"/>
      <c r="H35" s="181">
        <f>+H21+H16</f>
        <v>5503710.2000000002</v>
      </c>
      <c r="I35" s="57"/>
      <c r="J35" s="58"/>
      <c r="K35" s="59"/>
      <c r="L35" s="59"/>
      <c r="M35" s="347"/>
      <c r="N35" s="347"/>
      <c r="O35" s="347"/>
      <c r="P35" s="164">
        <f>+P29+P21+P16</f>
        <v>7246771.8037212901</v>
      </c>
    </row>
    <row r="36" spans="1:16" ht="15.75">
      <c r="A36" s="44"/>
      <c r="B36" s="293"/>
      <c r="C36" s="293"/>
      <c r="D36" s="293"/>
      <c r="E36" s="294" t="s">
        <v>20</v>
      </c>
      <c r="F36" s="294"/>
      <c r="G36" s="294"/>
      <c r="H36" s="182">
        <f>H35</f>
        <v>5503710.2000000002</v>
      </c>
      <c r="I36" s="60"/>
      <c r="J36" s="61"/>
      <c r="K36" s="62"/>
      <c r="L36" s="62"/>
      <c r="M36" s="204"/>
      <c r="N36" s="204"/>
      <c r="O36" s="204"/>
      <c r="P36" s="165">
        <f>P35</f>
        <v>7246771.8037212901</v>
      </c>
    </row>
    <row r="37" spans="1:16" ht="15.75">
      <c r="A37" s="44"/>
      <c r="B37" s="293"/>
      <c r="C37" s="293"/>
      <c r="D37" s="293"/>
      <c r="E37" s="294" t="s">
        <v>70</v>
      </c>
      <c r="F37" s="294"/>
      <c r="G37" s="294"/>
      <c r="H37" s="183">
        <f>+H36*20%</f>
        <v>1100742.04</v>
      </c>
      <c r="I37" s="60"/>
      <c r="J37" s="61"/>
      <c r="K37" s="62"/>
      <c r="L37" s="62"/>
      <c r="M37" s="204"/>
      <c r="N37" s="204"/>
      <c r="O37" s="204"/>
      <c r="P37" s="166">
        <f>+P36*17%</f>
        <v>1231951.2066326195</v>
      </c>
    </row>
    <row r="38" spans="1:16" ht="15.75">
      <c r="A38" s="44"/>
      <c r="B38" s="293"/>
      <c r="C38" s="293"/>
      <c r="D38" s="293"/>
      <c r="E38" s="294" t="s">
        <v>71</v>
      </c>
      <c r="F38" s="294"/>
      <c r="G38" s="294"/>
      <c r="H38" s="183">
        <f>+H36*1%</f>
        <v>55037.102000000006</v>
      </c>
      <c r="I38" s="63"/>
      <c r="J38" s="64"/>
      <c r="K38" s="65"/>
      <c r="L38" s="65"/>
      <c r="M38" s="204"/>
      <c r="N38" s="204"/>
      <c r="O38" s="204"/>
      <c r="P38" s="166">
        <f>+P36*3%</f>
        <v>217403.15411163869</v>
      </c>
    </row>
    <row r="39" spans="1:16" ht="15.75">
      <c r="A39" s="44"/>
      <c r="B39" s="293"/>
      <c r="C39" s="293"/>
      <c r="D39" s="293"/>
      <c r="E39" s="294" t="s">
        <v>72</v>
      </c>
      <c r="F39" s="294"/>
      <c r="G39" s="294"/>
      <c r="H39" s="184">
        <f>+H36*4%</f>
        <v>220148.40800000002</v>
      </c>
      <c r="I39" s="60"/>
      <c r="J39" s="61"/>
      <c r="K39" s="62"/>
      <c r="L39" s="62"/>
      <c r="M39" s="204"/>
      <c r="N39" s="204"/>
      <c r="O39" s="204"/>
      <c r="P39" s="167">
        <f>+P36*5%</f>
        <v>362338.59018606454</v>
      </c>
    </row>
    <row r="40" spans="1:16" ht="15.75">
      <c r="A40" s="44"/>
      <c r="B40" s="293"/>
      <c r="C40" s="293"/>
      <c r="D40" s="293"/>
      <c r="E40" s="294" t="s">
        <v>21</v>
      </c>
      <c r="F40" s="294"/>
      <c r="G40" s="294"/>
      <c r="H40" s="183">
        <f>SUM(H37:H39)</f>
        <v>1375927.55</v>
      </c>
      <c r="I40" s="66"/>
      <c r="J40" s="61"/>
      <c r="K40" s="62"/>
      <c r="L40" s="62"/>
      <c r="M40" s="204"/>
      <c r="N40" s="204"/>
      <c r="O40" s="204"/>
      <c r="P40" s="166">
        <f>SUM(P37:P39)</f>
        <v>1811692.9509303228</v>
      </c>
    </row>
    <row r="41" spans="1:16" ht="21.6" customHeight="1" thickBot="1">
      <c r="A41" s="45"/>
      <c r="B41" s="351"/>
      <c r="C41" s="351"/>
      <c r="D41" s="351"/>
      <c r="E41" s="292" t="s">
        <v>22</v>
      </c>
      <c r="F41" s="292"/>
      <c r="G41" s="292"/>
      <c r="H41" s="139">
        <f>SUM(H36,H40)</f>
        <v>6879637.75</v>
      </c>
      <c r="I41" s="67"/>
      <c r="J41" s="68"/>
      <c r="K41" s="69"/>
      <c r="L41" s="69"/>
      <c r="M41" s="348"/>
      <c r="N41" s="348"/>
      <c r="O41" s="348"/>
      <c r="P41" s="155">
        <f>SUM(P36,P40)</f>
        <v>9058464.7546516135</v>
      </c>
    </row>
    <row r="42" spans="1:16" ht="16.5">
      <c r="A42" s="7"/>
      <c r="B42" s="1"/>
      <c r="C42" s="1"/>
      <c r="D42" s="1"/>
      <c r="E42" s="1"/>
      <c r="F42" s="8"/>
      <c r="G42" s="1"/>
      <c r="H42" s="9"/>
      <c r="I42" s="10"/>
      <c r="J42" s="11"/>
      <c r="K42" s="1"/>
      <c r="L42" s="1"/>
      <c r="M42" s="1"/>
      <c r="N42" s="1"/>
      <c r="O42" s="1"/>
      <c r="P42" s="12"/>
    </row>
    <row r="43" spans="1:16" ht="16.5">
      <c r="A43" s="7"/>
      <c r="B43" s="1"/>
      <c r="C43" s="1"/>
      <c r="D43" s="1"/>
      <c r="E43" s="1"/>
      <c r="F43" s="1"/>
      <c r="G43" s="1"/>
      <c r="H43" s="13"/>
      <c r="I43" s="14"/>
      <c r="J43" s="15"/>
      <c r="K43" s="1"/>
      <c r="L43" s="1"/>
      <c r="M43" s="1"/>
      <c r="N43" s="1"/>
      <c r="O43" s="1"/>
      <c r="P43" s="12"/>
    </row>
    <row r="44" spans="1:16" ht="16.5">
      <c r="A44" s="7"/>
      <c r="B44" s="1"/>
      <c r="C44" s="1"/>
      <c r="D44" s="1"/>
      <c r="E44" s="1"/>
      <c r="F44" s="1"/>
      <c r="G44" s="1"/>
      <c r="H44" s="152"/>
      <c r="I44" s="14"/>
      <c r="J44" s="15"/>
      <c r="K44" s="1"/>
      <c r="L44" s="1"/>
      <c r="M44" s="1"/>
      <c r="N44" s="1"/>
      <c r="O44" s="1"/>
      <c r="P44" s="12"/>
    </row>
    <row r="45" spans="1:16" ht="16.5">
      <c r="A45" s="16"/>
      <c r="B45" s="17"/>
      <c r="C45" s="17"/>
      <c r="D45" s="17"/>
      <c r="E45" s="18"/>
      <c r="F45" s="17"/>
      <c r="G45" s="17"/>
      <c r="H45" s="17"/>
      <c r="I45" s="19"/>
      <c r="J45" s="20"/>
      <c r="K45" s="3"/>
      <c r="L45" s="3"/>
      <c r="M45" s="21"/>
      <c r="N45" s="21"/>
      <c r="O45" s="21"/>
      <c r="P45" s="22"/>
    </row>
    <row r="46" spans="1:16" ht="16.5">
      <c r="A46" s="7"/>
      <c r="B46" s="1"/>
      <c r="C46" s="1"/>
      <c r="D46" s="1"/>
      <c r="E46" s="1"/>
      <c r="F46" s="1"/>
      <c r="G46" s="1"/>
      <c r="H46" s="1"/>
      <c r="I46" s="14"/>
      <c r="J46" s="15"/>
      <c r="K46" s="1"/>
      <c r="L46" s="1"/>
      <c r="M46" s="1"/>
      <c r="N46" s="1"/>
      <c r="O46" s="1"/>
      <c r="P46" s="12"/>
    </row>
    <row r="47" spans="1:16" ht="16.5">
      <c r="A47" s="7"/>
      <c r="B47" s="1"/>
      <c r="C47" s="1"/>
      <c r="D47" s="1"/>
      <c r="E47" s="1"/>
      <c r="F47" s="1"/>
      <c r="G47" s="1"/>
      <c r="H47" s="9"/>
      <c r="I47" s="10"/>
      <c r="J47" s="11"/>
      <c r="K47" s="1"/>
      <c r="L47" s="1"/>
      <c r="M47" s="1"/>
      <c r="N47" s="1"/>
      <c r="O47" s="1"/>
      <c r="P47" s="12"/>
    </row>
    <row r="48" spans="1:16" ht="16.5">
      <c r="A48" s="7"/>
      <c r="B48" s="1"/>
      <c r="C48" s="1"/>
      <c r="D48" s="1"/>
      <c r="E48" s="1"/>
      <c r="F48" s="1"/>
      <c r="G48" s="1"/>
      <c r="H48" s="13"/>
      <c r="I48" s="14"/>
      <c r="J48" s="15"/>
      <c r="K48" s="1"/>
      <c r="L48" s="1"/>
      <c r="M48" s="1"/>
      <c r="N48" s="1"/>
      <c r="O48" s="1"/>
      <c r="P48" s="12"/>
    </row>
    <row r="49" spans="1:16" ht="16.5">
      <c r="A49" s="7"/>
      <c r="B49" s="1"/>
      <c r="C49" s="1"/>
      <c r="D49" s="1"/>
      <c r="E49" s="1"/>
      <c r="F49" s="1"/>
      <c r="G49" s="1"/>
      <c r="H49" s="1"/>
      <c r="I49" s="14"/>
      <c r="J49" s="15"/>
      <c r="K49" s="1"/>
      <c r="L49" s="1"/>
      <c r="M49" s="1"/>
      <c r="N49" s="1"/>
      <c r="O49" s="1"/>
      <c r="P49" s="14"/>
    </row>
    <row r="50" spans="1:16" ht="16.5">
      <c r="A50" s="16"/>
      <c r="B50" s="17"/>
      <c r="C50" s="17"/>
      <c r="D50" s="17"/>
      <c r="E50" s="18"/>
      <c r="F50" s="17"/>
      <c r="G50" s="17"/>
      <c r="H50" s="17"/>
      <c r="I50" s="19"/>
      <c r="J50" s="20"/>
      <c r="K50" s="3"/>
      <c r="L50" s="3"/>
      <c r="M50" s="21"/>
      <c r="N50" s="21"/>
      <c r="O50" s="21"/>
      <c r="P50" s="3"/>
    </row>
    <row r="51" spans="1:16" ht="16.5">
      <c r="A51" s="16"/>
      <c r="B51" s="23"/>
      <c r="C51" s="23"/>
      <c r="D51" s="23"/>
      <c r="E51" s="24"/>
      <c r="F51" s="23"/>
      <c r="G51" s="23"/>
      <c r="H51" s="17"/>
      <c r="I51" s="19"/>
      <c r="J51" s="20"/>
      <c r="K51" s="3"/>
      <c r="L51" s="3"/>
      <c r="M51" s="21"/>
      <c r="N51" s="21"/>
      <c r="O51" s="21"/>
      <c r="P51" s="3"/>
    </row>
    <row r="52" spans="1:16" ht="17.25" thickBot="1">
      <c r="A52" s="16"/>
      <c r="B52" s="25" t="s">
        <v>23</v>
      </c>
      <c r="C52" s="25"/>
      <c r="D52" s="25"/>
      <c r="E52" s="24"/>
      <c r="F52" s="26"/>
      <c r="G52" s="27" t="s">
        <v>23</v>
      </c>
      <c r="H52" s="28"/>
      <c r="I52" s="28"/>
      <c r="J52" s="3"/>
      <c r="K52" s="41" t="s">
        <v>23</v>
      </c>
      <c r="L52" s="42"/>
      <c r="M52" s="42"/>
      <c r="N52" s="83"/>
      <c r="O52" s="83"/>
      <c r="P52" s="84"/>
    </row>
    <row r="53" spans="1:16" ht="16.5">
      <c r="A53" s="43" t="s">
        <v>28</v>
      </c>
      <c r="B53" s="190" t="s">
        <v>29</v>
      </c>
      <c r="C53" s="190"/>
      <c r="D53" s="190"/>
      <c r="E53" s="24"/>
      <c r="F53" s="24"/>
      <c r="G53" s="29" t="s">
        <v>59</v>
      </c>
      <c r="H53" s="29"/>
      <c r="I53" s="29"/>
      <c r="J53" s="3"/>
      <c r="K53" s="82" t="s">
        <v>36</v>
      </c>
      <c r="L53" s="82"/>
      <c r="M53" s="82"/>
      <c r="N53" s="40"/>
      <c r="O53" s="40"/>
      <c r="P53" s="3"/>
    </row>
    <row r="54" spans="1:16" ht="16.5">
      <c r="A54" s="16"/>
      <c r="B54" s="205" t="s">
        <v>26</v>
      </c>
      <c r="C54" s="205"/>
      <c r="D54" s="205"/>
      <c r="E54" s="30"/>
      <c r="F54" s="31"/>
      <c r="G54" s="193" t="s">
        <v>60</v>
      </c>
      <c r="H54" s="193"/>
      <c r="I54" s="193"/>
      <c r="J54" s="3"/>
      <c r="K54" s="82" t="s">
        <v>35</v>
      </c>
      <c r="L54" s="82"/>
      <c r="M54" s="82"/>
      <c r="N54" s="40"/>
      <c r="O54" s="40"/>
      <c r="P54" s="3"/>
    </row>
    <row r="55" spans="1:16" ht="16.149999999999999" customHeight="1" thickBot="1">
      <c r="A55" s="32"/>
      <c r="B55" s="189" t="s">
        <v>32</v>
      </c>
      <c r="C55" s="189"/>
      <c r="D55" s="189"/>
      <c r="E55" s="33"/>
      <c r="F55" s="33"/>
      <c r="G55" s="33"/>
      <c r="H55" s="85" t="s">
        <v>34</v>
      </c>
      <c r="I55" s="34"/>
      <c r="J55" s="35"/>
      <c r="K55" s="194" t="s">
        <v>34</v>
      </c>
      <c r="L55" s="194"/>
      <c r="M55" s="194"/>
      <c r="N55" s="194"/>
      <c r="O55" s="194"/>
    </row>
    <row r="65" spans="9:9" ht="15.75" thickBot="1">
      <c r="I65" s="34"/>
    </row>
  </sheetData>
  <mergeCells count="97">
    <mergeCell ref="M37:O37"/>
    <mergeCell ref="M35:O35"/>
    <mergeCell ref="B36:D36"/>
    <mergeCell ref="M41:O41"/>
    <mergeCell ref="B38:D38"/>
    <mergeCell ref="E38:G38"/>
    <mergeCell ref="M38:O38"/>
    <mergeCell ref="M39:O39"/>
    <mergeCell ref="B40:D40"/>
    <mergeCell ref="E40:G40"/>
    <mergeCell ref="M40:O40"/>
    <mergeCell ref="E36:G36"/>
    <mergeCell ref="A35:G35"/>
    <mergeCell ref="B39:D39"/>
    <mergeCell ref="E39:G39"/>
    <mergeCell ref="B41:D41"/>
    <mergeCell ref="M22:O22"/>
    <mergeCell ref="M23:O23"/>
    <mergeCell ref="M27:O27"/>
    <mergeCell ref="B23:D23"/>
    <mergeCell ref="M24:O24"/>
    <mergeCell ref="B25:D25"/>
    <mergeCell ref="M25:O25"/>
    <mergeCell ref="B26:D26"/>
    <mergeCell ref="M28:O28"/>
    <mergeCell ref="A7:C8"/>
    <mergeCell ref="D7:I8"/>
    <mergeCell ref="J7:J8"/>
    <mergeCell ref="A9:C10"/>
    <mergeCell ref="D9:I10"/>
    <mergeCell ref="J9:J10"/>
    <mergeCell ref="B19:D19"/>
    <mergeCell ref="A11:C12"/>
    <mergeCell ref="D11:I12"/>
    <mergeCell ref="J11:J12"/>
    <mergeCell ref="B13:H14"/>
    <mergeCell ref="I13:J14"/>
    <mergeCell ref="A13:A15"/>
    <mergeCell ref="B18:D18"/>
    <mergeCell ref="M21:O21"/>
    <mergeCell ref="E41:G41"/>
    <mergeCell ref="B37:D37"/>
    <mergeCell ref="E37:G37"/>
    <mergeCell ref="B20:D20"/>
    <mergeCell ref="B33:D33"/>
    <mergeCell ref="B34:D34"/>
    <mergeCell ref="B29:D29"/>
    <mergeCell ref="B24:D24"/>
    <mergeCell ref="B30:D30"/>
    <mergeCell ref="B31:D31"/>
    <mergeCell ref="B32:D32"/>
    <mergeCell ref="B21:D21"/>
    <mergeCell ref="B27:D27"/>
    <mergeCell ref="B28:D28"/>
    <mergeCell ref="B22:D22"/>
    <mergeCell ref="K5:P6"/>
    <mergeCell ref="A1:B4"/>
    <mergeCell ref="C1:L2"/>
    <mergeCell ref="M1:P4"/>
    <mergeCell ref="C3:L3"/>
    <mergeCell ref="C4:L4"/>
    <mergeCell ref="A5:C6"/>
    <mergeCell ref="D5:I6"/>
    <mergeCell ref="J5:J6"/>
    <mergeCell ref="M15:O15"/>
    <mergeCell ref="B17:D17"/>
    <mergeCell ref="M17:O17"/>
    <mergeCell ref="M16:O16"/>
    <mergeCell ref="B16:D16"/>
    <mergeCell ref="B15:D15"/>
    <mergeCell ref="K7:L8"/>
    <mergeCell ref="M7:O8"/>
    <mergeCell ref="P7:P8"/>
    <mergeCell ref="K9:L10"/>
    <mergeCell ref="M9:O10"/>
    <mergeCell ref="P9:P10"/>
    <mergeCell ref="K13:L14"/>
    <mergeCell ref="M13:P14"/>
    <mergeCell ref="K11:L12"/>
    <mergeCell ref="M11:O12"/>
    <mergeCell ref="P11:P12"/>
    <mergeCell ref="M20:O20"/>
    <mergeCell ref="M18:O18"/>
    <mergeCell ref="M19:O19"/>
    <mergeCell ref="B55:D55"/>
    <mergeCell ref="B53:D53"/>
    <mergeCell ref="M26:O26"/>
    <mergeCell ref="G54:I54"/>
    <mergeCell ref="K55:O55"/>
    <mergeCell ref="M29:O29"/>
    <mergeCell ref="M30:O30"/>
    <mergeCell ref="M31:O31"/>
    <mergeCell ref="M32:O32"/>
    <mergeCell ref="M33:O33"/>
    <mergeCell ref="M34:O34"/>
    <mergeCell ref="M36:O36"/>
    <mergeCell ref="B54:D54"/>
  </mergeCells>
  <pageMargins left="0" right="0" top="0.74803149606299213" bottom="0.35433070866141736" header="0.31496062992125984" footer="0.31496062992125984"/>
  <pageSetup scale="3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acta modificatoria No 1</vt:lpstr>
      <vt:lpstr>'acta modificatoria No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573162493470</dc:creator>
  <cp:lastModifiedBy>Global Certus</cp:lastModifiedBy>
  <cp:lastPrinted>2024-06-03T20:02:30Z</cp:lastPrinted>
  <dcterms:created xsi:type="dcterms:W3CDTF">2022-06-16T00:52:45Z</dcterms:created>
  <dcterms:modified xsi:type="dcterms:W3CDTF">2024-12-13T00:21:04Z</dcterms:modified>
</cp:coreProperties>
</file>