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resupuesto participativo\1. Obra Presupuesto Participativo\1.  PROCESO DE SELECCION\5. INFORME DE EVALUACION\"/>
    </mc:Choice>
  </mc:AlternateContent>
  <xr:revisionPtr revIDLastSave="0" documentId="13_ncr:1_{7203FE49-751A-4A74-8CD2-E5FB7DDA395D}" xr6:coauthVersionLast="36" xr6:coauthVersionMax="36" xr10:uidLastSave="{00000000-0000-0000-0000-000000000000}"/>
  <bookViews>
    <workbookView xWindow="0" yWindow="0" windowWidth="23040" windowHeight="8940" tabRatio="806" activeTab="2" xr2:uid="{00000000-000D-0000-FFFF-FFFF00000000}"/>
  </bookViews>
  <sheets>
    <sheet name="REQUISITOS HABILITANTES" sheetId="4" r:id="rId1"/>
    <sheet name="INDICADORES FINANCIEROS " sheetId="7" r:id="rId2"/>
    <sheet name="Criterios de evaluacion" sheetId="6" r:id="rId3"/>
    <sheet name="Media aritmética" sheetId="8" r:id="rId4"/>
  </sheets>
  <calcPr calcId="1790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6" l="1"/>
  <c r="D9" i="6"/>
  <c r="B14" i="8" l="1"/>
  <c r="B12" i="8"/>
  <c r="B13" i="8" s="1"/>
  <c r="B15" i="8" l="1"/>
  <c r="C9" i="8" s="1"/>
  <c r="B9" i="8" l="1"/>
  <c r="B10" i="8" l="1"/>
  <c r="D10" i="8"/>
  <c r="C10" i="8"/>
</calcChain>
</file>

<file path=xl/sharedStrings.xml><?xml version="1.0" encoding="utf-8"?>
<sst xmlns="http://schemas.openxmlformats.org/spreadsheetml/2006/main" count="258" uniqueCount="114">
  <si>
    <t>CUMPLE</t>
  </si>
  <si>
    <t xml:space="preserve">NO CUMPLE </t>
  </si>
  <si>
    <t>OBSERVACION</t>
  </si>
  <si>
    <t>JURIDICOS</t>
  </si>
  <si>
    <t>X</t>
  </si>
  <si>
    <t xml:space="preserve">APORTA </t>
  </si>
  <si>
    <t>APORTA</t>
  </si>
  <si>
    <t>DESCRIPCIÓN</t>
  </si>
  <si>
    <t>Copia de la Cédula del proponente. Dicha copia debe ser legible y sin enmendaduras.</t>
  </si>
  <si>
    <t>Tarjeta Profesional del Proponente o de quien abona la propuesta. Copia legible.</t>
  </si>
  <si>
    <t>Certificación de vigencia de la tarjeta profesional del Proponente o de quien abona la propuesta. Documento expedido por la respectiva entidad que regula el ejercicio de la profesión con una vigencia no superior a 6 meses de la fecha de entrega de la propuesta.</t>
  </si>
  <si>
    <t>Certificado de Existencia y Representación Legal. Expedido por la Cámara de Comercio con una vigencia inferior a treinta (30) días calendario al momento de la presentación de la propuesta.</t>
  </si>
  <si>
    <t>Registro Único Tributario (RUT) actualizado del año en curso.</t>
  </si>
  <si>
    <t>LEGALES</t>
  </si>
  <si>
    <t>Certificado de Antecedentes Disciplinarios PROCURADURÍA del Representante Legal y Persona Jurídica o Persona Nantural. Con una vigencia inferior a tres meses al momento de presentar la propuesta.</t>
  </si>
  <si>
    <t>Certificado de Responsabilidad Fiscal CONTRALORÍA del RL y PJ o PN. Con una inferior a tres meses al momento de presentar la propuesta.</t>
  </si>
  <si>
    <t>Antecedentes Judiciales POLICÍA NACIONAL del RL o PN. Con una vigencia inferior a tres meses al momento de presentar la propuesta.</t>
  </si>
  <si>
    <t>Certificado de Medidas Correctivas POLICÍA NACIONAL del RL o PN. Con una vigencia inferior a tres meses al momento de presentar la propuesta.</t>
  </si>
  <si>
    <t>Certificación del pago de parafiscales y aportes a la seguridad social de los empleados firmado por el RL o Revisor Fiscal. Certificado con una vigencia inferior a 15 días al momento de presentar la propuesta.</t>
  </si>
  <si>
    <t xml:space="preserve">Copia de la cédula del contador(a) y/o auditor(a) externo(a) del Proponente. Copia legible </t>
  </si>
  <si>
    <t xml:space="preserve">Copia de la Tarjeta Profesional del contador(a) y/o auditor(a) externo(a) del Proponente. Copia legible </t>
  </si>
  <si>
    <t>Certificación bancaria</t>
  </si>
  <si>
    <t>TÉCNICO</t>
  </si>
  <si>
    <t xml:space="preserve"> Garantía de seriedad de la oferta</t>
  </si>
  <si>
    <t>Formularios anexos de la Oferta, debida y completamente diligenciados. (Presupuesto, AU, Contratos en ejecución, Declaración de no tener multas y sanciones, Experiencia, información si es extranjero)</t>
  </si>
  <si>
    <t>Registro Único de Proponentes (RUP) actualizado y en firme con vigencia no superior a 30 días de la fecha de presentación de la propuesta.</t>
  </si>
  <si>
    <t>N/A</t>
  </si>
  <si>
    <t xml:space="preserve">Copia de la cédula del(a)  Contador Público y Revisor(a) Fiscal del Proponente </t>
  </si>
  <si>
    <t xml:space="preserve">Copia de la Tarjeta Profesional del(a)Contador Público y Revisor(a) del proponente </t>
  </si>
  <si>
    <t>Certificado de la Junta de Contadores del(a) Contador Público y Revisor(a) Certificado con una vigencia inferior a tres meses al momento de presentar la propuesta.</t>
  </si>
  <si>
    <t xml:space="preserve">Carta de presentación de la Propuesta. Documento elaborado por el proponente. </t>
  </si>
  <si>
    <t>REQUISITOS</t>
  </si>
  <si>
    <t>Copia de la Cédula de quien abona la propuesta (Cuando Aplique). Copia legible.</t>
  </si>
  <si>
    <t>Autorización en caso de que tenga alguna limitación para contratar (Cuando Aplique).</t>
  </si>
  <si>
    <t>ITEM</t>
  </si>
  <si>
    <t>CRITERIO DE EVALUACIÓN</t>
  </si>
  <si>
    <t>TOTAL</t>
  </si>
  <si>
    <t>PUNTAJE</t>
  </si>
  <si>
    <t>CALIFICACION POR MEDIA ARITMETICA ALTA</t>
  </si>
  <si>
    <t>PUNTAJE MAXIMO</t>
  </si>
  <si>
    <t>PRESUPUESTO OFICIAL</t>
  </si>
  <si>
    <t>PROPONENTE</t>
  </si>
  <si>
    <t>PROPONENTE 1</t>
  </si>
  <si>
    <t>PROPONENTE 2</t>
  </si>
  <si>
    <t>PROPONENTE 3</t>
  </si>
  <si>
    <t>NOMBRE</t>
  </si>
  <si>
    <t>VALOR PROPUESTA</t>
  </si>
  <si>
    <t>MAYOR/MENOR PUNTAJE</t>
  </si>
  <si>
    <t>n</t>
  </si>
  <si>
    <t>Vmax</t>
  </si>
  <si>
    <t>Xa</t>
  </si>
  <si>
    <t xml:space="preserve">Certificado de Inhabilidades e Incompatibilidades del RL o PN. </t>
  </si>
  <si>
    <r>
      <t>Hoja de vida de la Función Pública del RL y PJ o PN. Se debe u</t>
    </r>
    <r>
      <rPr>
        <sz val="11"/>
        <color theme="1"/>
        <rFont val="Arial"/>
        <family val="2"/>
      </rPr>
      <t>sar el Formato establecido en el SIGEP II</t>
    </r>
  </si>
  <si>
    <t>Documento de conformación de Consorcios, Uniones Temporales u otras formas asociativas (Cuando Aplique)</t>
  </si>
  <si>
    <t>Documento mediante el cual se confiere representación, cuando el Oferente concurre por intermedio de un representante o apoderado, en el que consten expresamente los términos y el alcance de dicha representación. (Cuando Aplique)</t>
  </si>
  <si>
    <t>Certificado de la Junta de Contadores del contador(a) y/o auditor(a) externo(a) del Proponente. Certificado con una vigencia inferior a tres meses al momento de presentar la propuesta</t>
  </si>
  <si>
    <t>CRITERIO DE EVALUACION</t>
  </si>
  <si>
    <t xml:space="preserve">PUNTAJE </t>
  </si>
  <si>
    <t>EXPERIENCIA CODIGOS CLASIFICADOR BIENES Y SERVICIOS</t>
  </si>
  <si>
    <t xml:space="preserve">EXPERIENCIA GENERAL </t>
  </si>
  <si>
    <t xml:space="preserve">Cumple con cada uno de los codigos de clasificacion de bienes obras y servicios solicitados en el RUP </t>
  </si>
  <si>
    <t xml:space="preserve">PERSONAL REQUERIDO </t>
  </si>
  <si>
    <t>Índice de endeudamiento ≤ 70%</t>
  </si>
  <si>
    <t>Razón de cobertura de intereses ≥ 1 o indeterminado</t>
  </si>
  <si>
    <t xml:space="preserve">CUMPLE </t>
  </si>
  <si>
    <t>Puntaje adicional para proponentes con trabajadores con discapacidad.</t>
  </si>
  <si>
    <t>Puntaje ausencia de multas</t>
  </si>
  <si>
    <t xml:space="preserve">NO PRESENTA PERSONAL REQUERIDO COMO LO ESTABLE EL PLIEGO DE CONDICIONES Y DEMAS DOCUMENTOS DEL PROCESO </t>
  </si>
  <si>
    <t>Propuesta económica.</t>
  </si>
  <si>
    <t>Estímulo a la industria nacional.</t>
  </si>
  <si>
    <t xml:space="preserve">N/A el representante legal tiene la calida de ingenieo civil </t>
  </si>
  <si>
    <t xml:space="preserve">APORTA DEL REPRESENTANTE LEGAL </t>
  </si>
  <si>
    <t xml:space="preserve">No presenta el personal tecnico requerido en la obra como lo solicta la entidad desde el presupuesto oficial y en los estudios previos e invitacion publica definitiva </t>
  </si>
  <si>
    <t>Índice de liquidez ≥1,25</t>
  </si>
  <si>
    <t>Rentabilidad sobre patrimonio  ≥ 0,05</t>
  </si>
  <si>
    <t>Rentabilidad sobre activos ≥ 0,03</t>
  </si>
  <si>
    <t xml:space="preserve">Aporta la del representante legal </t>
  </si>
  <si>
    <t xml:space="preserve">INVITACIÓN N°003 DE ENERO DE 2025 - CONSTRUCCIÓN DE OBRAS CIVILES CON RECURSOS DE PRESUPUESTO PARTICIPATIVO EN EL MUNICIPIO DE LA CEJA - ANTIOQUIA. 
</t>
  </si>
  <si>
    <t xml:space="preserve">AZ CONTRUCCIONES S.A.S </t>
  </si>
  <si>
    <t>Aporta carta de presentación de la empresa suscrita por el  representante legal, debidamente firmada por el ingeniero civil, Alvaro Delio Zapata Rendon con los respectivos soportes.</t>
  </si>
  <si>
    <t>Aporta la del representante legal con fecha del 20 de enero de 2025</t>
  </si>
  <si>
    <t>Aporta con fecha del 10 de enero de 2025.</t>
  </si>
  <si>
    <t>Aporta con fecha del 13 de Enero de 2025</t>
  </si>
  <si>
    <t>Aporta persona natural representante legal y persona jurídica con fecha del 20 de enero de 2025</t>
  </si>
  <si>
    <t>Aporta persona natural representante legal  y persona jurídica con fecha del 20 de enero  de 2025</t>
  </si>
  <si>
    <t>Aporta con fecha del 20 de enero de 2025.</t>
  </si>
  <si>
    <t>Aporta poliza de seriedad de la oferta número -
M-100253027 con fecha de expedición del 21/01/2025 vigencia hasta el 23/05/2025 cobertura: $52.051.772 aseguradora: Seguros Mundial.</t>
  </si>
  <si>
    <t>APORTA con fecha de expedición del 10 de enero de 2025</t>
  </si>
  <si>
    <t xml:space="preserve">Se considera hábil el proponente que presente relacionados en su REGISTRO ÚNICO DE PROPONENTES 
actualizado los siguientes códigos de clasificación de bienes, obras y servicios.  72101500 servicios de apoyo para la construccion - 72102900 servicios de mantenimiento y reparacion de instalaciones 72103300 servicios de mantenimiento y reparacion de infraetructura - 72141100 servicios de construccion y revestimiento y pavimentacion de infraestrutura - 72152700 servicios de instalacion y reparaciodn de concreto - 80101600 gerencia de proyectos - 81101500 ingenieria civil y arquitectura 83101500 servicios de acueducto y alcantarillado  </t>
  </si>
  <si>
    <t xml:space="preserve">EXPERIENCIA EXPECIFICA  </t>
  </si>
  <si>
    <t xml:space="preserve">Se considera hábil el proponente que Acredite en maximo 4 contratos celebrados ya sea individual o en consorcio o en union temporal registrados en el RUP clasificados en al menos cinco de los siguientes clases del clasificador de bienes y servicios de las naciones unidad para estandarizar productos y serivicios (UNSPSC). y que la sumatoria sea igual o superior al 100% del puesupuesto oficial 72101500 servicios de apoyo para la construccion - 72102900 servicios de mantenimiento y reparacion de instalaciones 72103300 servicios de mantenimiento y reparacion de infraetructura - 72141100 servicios de construccion y revestimiento y pavimentacion de infraestrutura - 72152700 servicios de instalacion y reparaciodn de concreto - 80101600 gerencia de proyectos - 81101500 ingenieria civil y arquitectura 83101500 servicios de acueducto y alcantarillado  </t>
  </si>
  <si>
    <t xml:space="preserve">Se considera hábil el proponente que Acredite en maximo 2 contratos celebrados con entidades publicas o privadas cuyo objeto se relacione con la contruccion y/o ampliacion y/o adecuacion de instituciones educativas o escenarios deportivos y cuya sumatoria sea mayor o igual al 100% del presupuesto oficial y deben estar registardos en el RUP clasificados en al menos cinco de los siguientes clases del clasificador de bienes y servicios de las naciones unidad para estandarizar productos y serivicios (UNSPSC) 72101500 servicios de apoyo para la construccion - 72102900 servicios de mantenimiento y reparacion de instalaciones 72103300 servicios de mantenimiento y reparacion de infraetructura - 72141100 servicios de construccion y revestimiento y pavimentacion de infraestrutura - 72152700 servicios de instalacion y reparaciodn de concreto - 80101600 gerencia de proyectos - 81101500 ingenieria civil y arquitectura 83101500 servicios de acueducto y alcantarillado  </t>
  </si>
  <si>
    <t xml:space="preserve">Se requiere para el desarrollo de las actividades de obra, asegurar como mínimo, por parte del contratista el personal calificado de acuerdo al anexo técnico y presupuestal que forma parte integral de la invitación para esto se requiere un residente de obra  ingeniero civil  con una dedicacion del 100%    tecnolo SISO con una dedicacion del 100% </t>
  </si>
  <si>
    <t>Cumple Presenta cuadro donde relaciona la experiecia General y especifica estan relacionado en el registro unico de proponenentes (RUP) en las paginas 197 y 200</t>
  </si>
  <si>
    <t xml:space="preserve">INVITACIÓN N°003 DE ENERO DE 2025 - CONSTRUCCIÓN DE OBRAS CIVILES CON RECURSOS DE PRESUPUESTO PARTICIPATIVO EN EL MUNICIPIO DE LA CEJA - ANTIOQUIA.  </t>
  </si>
  <si>
    <t xml:space="preserve">Propuesta técnica de certificaciones de calidad obtenida en otros proyectos de obras y civiles en general y de similares características.  </t>
  </si>
  <si>
    <t>AZ CONSTRUCCION S.A.S</t>
  </si>
  <si>
    <t>$</t>
  </si>
  <si>
    <t xml:space="preserve">INVITACIÓN N°003 DE ENERO DE 2025 - CONSTRUCCIÓN DE OBRAS CIVILES CON RECURSOS DE PRESUPUESTO PARTICIPATIVO EN EL MUNICIPIO DE LA CEJA - ANTIOQUIA.  
</t>
  </si>
  <si>
    <t xml:space="preserve">JAIME ALBERTO OSORIO GIL </t>
  </si>
  <si>
    <t>Aporta carta de presentación de la empresa suscrita por el  representante legal, debidamente firmada por el ingeniero civil, Jaime Alberto Osorio Gil con los respectivos soportes.</t>
  </si>
  <si>
    <t xml:space="preserve">N/A El representante legal tiene la calidad de ingeniero civil </t>
  </si>
  <si>
    <t>APORTA con fecha del 20 de Enero de 2025</t>
  </si>
  <si>
    <t xml:space="preserve">No aporta, como persona natural debe presentar registro mercantil </t>
  </si>
  <si>
    <t>Aporta persona natural representante legal y persona jurídica con fecha del 21 de enero de 2025</t>
  </si>
  <si>
    <t>Aporta persona natural representante legal  y persona jurídica con fecha del 21 de enero de 2025</t>
  </si>
  <si>
    <t>Aporta con fecha del 21 de enero de 2025.</t>
  </si>
  <si>
    <t>Aporta con fecha del 20 de Enero de 2025</t>
  </si>
  <si>
    <t>LO APORTA DE FECHA DE EXPEDICION DEL 21 DE DICIEMBRE DE 2024</t>
  </si>
  <si>
    <t>Aporta poliza de seriedad de la oferta Nro 85762 con fecha de expedicion del 22-01-2025, vigencia hasta 23-05-2025 cobertura$ 52..051.771,90 aseguradora: BERKLEY COLOMBIA SEGUROS</t>
  </si>
  <si>
    <t>Con fecha de expedición del 20 de enero de 2025</t>
  </si>
  <si>
    <t xml:space="preserve">EXPERIENCIA EXPECIFICA </t>
  </si>
  <si>
    <t>Cumple Presenta cuadro donde relaciona la experiecia General y especifica estan relacionado en el registro unico de proponenentes (RUP) en las paginas 67</t>
  </si>
  <si>
    <t>Propuesta técnica de certificaciones de calidad obtenida en otros proyectos de obras y civiles en general y de similares características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</si>
</sst>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0.000"/>
    <numFmt numFmtId="166" formatCode="#,##0.00_ ;\-#,##0.00\ "/>
  </numFmts>
  <fonts count="2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1"/>
      <color rgb="FF000000"/>
      <name val="Arial"/>
      <family val="2"/>
    </font>
    <font>
      <sz val="11"/>
      <color theme="1"/>
      <name val="Arial"/>
      <family val="2"/>
      <charset val="1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.5"/>
      <color theme="1"/>
      <name val="Arial"/>
      <family val="2"/>
    </font>
    <font>
      <b/>
      <sz val="11.5"/>
      <color rgb="FF000000"/>
      <name val="Arial"/>
      <family val="2"/>
    </font>
    <font>
      <sz val="11.5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0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0" borderId="1" xfId="0" applyFont="1" applyBorder="1"/>
    <xf numFmtId="0" fontId="17" fillId="0" borderId="2" xfId="0" applyFont="1" applyBorder="1" applyAlignment="1">
      <alignment vertical="center" wrapText="1"/>
    </xf>
    <xf numFmtId="0" fontId="1" fillId="2" borderId="0" xfId="0" applyFont="1" applyFill="1"/>
    <xf numFmtId="0" fontId="0" fillId="0" borderId="30" xfId="0" applyBorder="1"/>
    <xf numFmtId="0" fontId="0" fillId="0" borderId="20" xfId="0" applyBorder="1"/>
    <xf numFmtId="0" fontId="8" fillId="4" borderId="1" xfId="0" applyFont="1" applyFill="1" applyBorder="1"/>
    <xf numFmtId="0" fontId="8" fillId="5" borderId="1" xfId="0" applyFont="1" applyFill="1" applyBorder="1"/>
    <xf numFmtId="164" fontId="0" fillId="0" borderId="1" xfId="3" applyNumberFormat="1" applyFont="1" applyBorder="1"/>
    <xf numFmtId="0" fontId="0" fillId="0" borderId="1" xfId="0" applyBorder="1"/>
    <xf numFmtId="2" fontId="8" fillId="5" borderId="1" xfId="0" applyNumberFormat="1" applyFont="1" applyFill="1" applyBorder="1"/>
    <xf numFmtId="165" fontId="8" fillId="5" borderId="1" xfId="0" applyNumberFormat="1" applyFont="1" applyFill="1" applyBorder="1"/>
    <xf numFmtId="2" fontId="0" fillId="5" borderId="1" xfId="3" applyNumberFormat="1" applyFont="1" applyFill="1" applyBorder="1"/>
    <xf numFmtId="164" fontId="0" fillId="5" borderId="1" xfId="3" applyNumberFormat="1" applyFont="1" applyFill="1" applyBorder="1"/>
    <xf numFmtId="2" fontId="0" fillId="0" borderId="20" xfId="0" applyNumberFormat="1" applyBorder="1"/>
    <xf numFmtId="0" fontId="0" fillId="0" borderId="19" xfId="0" applyBorder="1"/>
    <xf numFmtId="0" fontId="0" fillId="0" borderId="7" xfId="0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0" fontId="17" fillId="2" borderId="31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justify" vertical="center"/>
    </xf>
    <xf numFmtId="0" fontId="14" fillId="0" borderId="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22" fillId="0" borderId="35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textRotation="90" wrapText="1"/>
    </xf>
    <xf numFmtId="0" fontId="17" fillId="0" borderId="2" xfId="0" applyFont="1" applyBorder="1" applyAlignment="1">
      <alignment horizontal="left" wrapText="1"/>
    </xf>
    <xf numFmtId="0" fontId="0" fillId="0" borderId="0" xfId="0" applyBorder="1"/>
    <xf numFmtId="0" fontId="18" fillId="0" borderId="0" xfId="0" applyFont="1" applyFill="1" applyBorder="1" applyAlignment="1">
      <alignment vertical="center" wrapText="1"/>
    </xf>
    <xf numFmtId="0" fontId="0" fillId="0" borderId="0" xfId="0" applyFill="1"/>
    <xf numFmtId="0" fontId="18" fillId="0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textRotation="90" wrapText="1"/>
    </xf>
    <xf numFmtId="9" fontId="1" fillId="0" borderId="0" xfId="0" applyNumberFormat="1" applyFont="1"/>
    <xf numFmtId="4" fontId="1" fillId="0" borderId="0" xfId="0" applyNumberFormat="1" applyFont="1"/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top" wrapText="1"/>
    </xf>
    <xf numFmtId="0" fontId="17" fillId="0" borderId="8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5" fillId="0" borderId="34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3" fontId="20" fillId="7" borderId="1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2" borderId="4" xfId="0" applyFont="1" applyFill="1" applyBorder="1"/>
    <xf numFmtId="0" fontId="1" fillId="0" borderId="5" xfId="0" applyFont="1" applyBorder="1"/>
    <xf numFmtId="0" fontId="1" fillId="2" borderId="5" xfId="0" applyFont="1" applyFill="1" applyBorder="1"/>
    <xf numFmtId="0" fontId="1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/>
    <xf numFmtId="165" fontId="8" fillId="5" borderId="1" xfId="0" applyNumberFormat="1" applyFont="1" applyFill="1" applyBorder="1" applyAlignment="1">
      <alignment horizontal="center"/>
    </xf>
    <xf numFmtId="9" fontId="0" fillId="0" borderId="0" xfId="0" applyNumberFormat="1"/>
    <xf numFmtId="3" fontId="0" fillId="0" borderId="0" xfId="0" applyNumberFormat="1"/>
    <xf numFmtId="164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4" fontId="0" fillId="0" borderId="0" xfId="0" applyNumberFormat="1" applyBorder="1"/>
    <xf numFmtId="0" fontId="5" fillId="2" borderId="1" xfId="0" applyFont="1" applyFill="1" applyBorder="1" applyAlignment="1">
      <alignment horizontal="center" vertical="center" textRotation="90" wrapText="1"/>
    </xf>
    <xf numFmtId="0" fontId="17" fillId="9" borderId="2" xfId="0" applyFont="1" applyFill="1" applyBorder="1" applyAlignment="1">
      <alignment horizontal="center" vertical="center"/>
    </xf>
    <xf numFmtId="9" fontId="1" fillId="2" borderId="0" xfId="0" applyNumberFormat="1" applyFont="1" applyFill="1"/>
    <xf numFmtId="4" fontId="1" fillId="2" borderId="0" xfId="0" applyNumberFormat="1" applyFont="1" applyFill="1"/>
    <xf numFmtId="0" fontId="5" fillId="0" borderId="19" xfId="0" applyFont="1" applyBorder="1" applyAlignment="1">
      <alignment horizontal="center" vertical="center" textRotation="90" wrapText="1"/>
    </xf>
    <xf numFmtId="42" fontId="0" fillId="0" borderId="1" xfId="3" applyNumberFormat="1" applyFont="1" applyBorder="1"/>
    <xf numFmtId="0" fontId="17" fillId="9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166" fontId="0" fillId="0" borderId="1" xfId="3" applyNumberFormat="1" applyFont="1" applyBorder="1"/>
    <xf numFmtId="0" fontId="17" fillId="0" borderId="2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8" fillId="8" borderId="36" xfId="0" applyFont="1" applyFill="1" applyBorder="1" applyAlignment="1">
      <alignment horizontal="center" vertical="center" wrapText="1"/>
    </xf>
    <xf numFmtId="0" fontId="18" fillId="8" borderId="18" xfId="0" applyFont="1" applyFill="1" applyBorder="1" applyAlignment="1">
      <alignment horizontal="center" vertical="center"/>
    </xf>
    <xf numFmtId="0" fontId="18" fillId="8" borderId="37" xfId="0" applyFont="1" applyFill="1" applyBorder="1" applyAlignment="1">
      <alignment horizontal="center" vertical="center"/>
    </xf>
    <xf numFmtId="0" fontId="18" fillId="8" borderId="38" xfId="0" applyFont="1" applyFill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0" fontId="18" fillId="8" borderId="39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textRotation="90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34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34" xfId="0" applyFont="1" applyBorder="1" applyAlignment="1">
      <alignment horizontal="center" vertical="center" textRotation="90"/>
    </xf>
    <xf numFmtId="0" fontId="5" fillId="0" borderId="40" xfId="0" applyFont="1" applyBorder="1" applyAlignment="1">
      <alignment horizontal="center" vertical="center" textRotation="90"/>
    </xf>
    <xf numFmtId="0" fontId="5" fillId="0" borderId="41" xfId="0" applyFont="1" applyBorder="1" applyAlignment="1">
      <alignment horizontal="center" vertical="center" textRotation="90"/>
    </xf>
    <xf numFmtId="0" fontId="18" fillId="8" borderId="36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5" fillId="0" borderId="3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 wrapText="1"/>
    </xf>
    <xf numFmtId="0" fontId="18" fillId="8" borderId="8" xfId="0" applyFont="1" applyFill="1" applyBorder="1" applyAlignment="1">
      <alignment horizontal="center" vertical="center" wrapText="1"/>
    </xf>
    <xf numFmtId="0" fontId="18" fillId="8" borderId="38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 wrapText="1"/>
    </xf>
    <xf numFmtId="0" fontId="18" fillId="8" borderId="7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8" borderId="43" xfId="0" applyFont="1" applyFill="1" applyBorder="1" applyAlignment="1">
      <alignment horizontal="center" vertical="center" wrapText="1"/>
    </xf>
    <xf numFmtId="0" fontId="8" fillId="8" borderId="44" xfId="0" applyFont="1" applyFill="1" applyBorder="1" applyAlignment="1">
      <alignment horizontal="center" vertical="center" wrapText="1"/>
    </xf>
    <xf numFmtId="0" fontId="8" fillId="8" borderId="4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</cellXfs>
  <cellStyles count="4">
    <cellStyle name="Millares 2" xfId="1" xr:uid="{00000000-0005-0000-0000-000000000000}"/>
    <cellStyle name="Moneda" xfId="3" builtinId="4"/>
    <cellStyle name="Moneda 2" xfId="2" xr:uid="{00000000-0005-0000-0000-000001000000}"/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99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opLeftCell="A2" zoomScale="94" zoomScaleNormal="70" workbookViewId="0">
      <selection sqref="A1:F2"/>
    </sheetView>
  </sheetViews>
  <sheetFormatPr baseColWidth="10" defaultColWidth="11.44140625" defaultRowHeight="13.2" x14ac:dyDescent="0.3"/>
  <cols>
    <col min="1" max="1" width="9" style="3" customWidth="1"/>
    <col min="2" max="2" width="5.6640625" style="1" customWidth="1"/>
    <col min="3" max="3" width="57.6640625" style="1" customWidth="1"/>
    <col min="4" max="4" width="14.44140625" style="2" customWidth="1"/>
    <col min="5" max="5" width="23.88671875" style="2" customWidth="1"/>
    <col min="6" max="6" width="66.6640625" style="2" customWidth="1"/>
    <col min="7" max="7" width="11.44140625" style="1"/>
    <col min="8" max="8" width="24.21875" style="1" customWidth="1"/>
    <col min="9" max="11" width="11.44140625" style="1" customWidth="1"/>
    <col min="12" max="16384" width="11.44140625" style="1"/>
  </cols>
  <sheetData>
    <row r="1" spans="1:8" ht="13.5" hidden="1" customHeight="1" x14ac:dyDescent="0.25">
      <c r="A1" s="108" t="s">
        <v>77</v>
      </c>
      <c r="B1" s="109"/>
      <c r="C1" s="109"/>
      <c r="D1" s="109"/>
      <c r="E1" s="109"/>
      <c r="F1" s="110"/>
    </row>
    <row r="2" spans="1:8" ht="46.2" customHeight="1" x14ac:dyDescent="0.25">
      <c r="A2" s="111"/>
      <c r="B2" s="112"/>
      <c r="C2" s="112"/>
      <c r="D2" s="112"/>
      <c r="E2" s="112"/>
      <c r="F2" s="113"/>
    </row>
    <row r="3" spans="1:8" ht="12" customHeight="1" x14ac:dyDescent="0.25">
      <c r="A3" s="132" t="s">
        <v>78</v>
      </c>
      <c r="B3" s="115"/>
      <c r="C3" s="115"/>
      <c r="D3" s="115"/>
      <c r="E3" s="115"/>
      <c r="F3" s="116"/>
    </row>
    <row r="4" spans="1:8" ht="15.75" customHeight="1" x14ac:dyDescent="0.25">
      <c r="A4" s="117"/>
      <c r="B4" s="118"/>
      <c r="C4" s="118"/>
      <c r="D4" s="118"/>
      <c r="E4" s="118"/>
      <c r="F4" s="119"/>
    </row>
    <row r="5" spans="1:8" ht="15" customHeight="1" x14ac:dyDescent="0.25">
      <c r="A5" s="138" t="s">
        <v>7</v>
      </c>
      <c r="B5" s="138"/>
      <c r="C5" s="138"/>
      <c r="D5" s="50" t="s">
        <v>0</v>
      </c>
      <c r="E5" s="12" t="s">
        <v>1</v>
      </c>
      <c r="F5" s="13" t="s">
        <v>2</v>
      </c>
    </row>
    <row r="6" spans="1:8" ht="51.75" customHeight="1" x14ac:dyDescent="0.25">
      <c r="A6" s="139" t="s">
        <v>3</v>
      </c>
      <c r="B6" s="7">
        <v>1</v>
      </c>
      <c r="C6" s="4" t="s">
        <v>30</v>
      </c>
      <c r="D6" s="45" t="s">
        <v>4</v>
      </c>
      <c r="E6" s="10"/>
      <c r="F6" s="57" t="s">
        <v>79</v>
      </c>
    </row>
    <row r="7" spans="1:8" ht="29.25" customHeight="1" x14ac:dyDescent="0.25">
      <c r="A7" s="139"/>
      <c r="B7" s="7">
        <v>2</v>
      </c>
      <c r="C7" s="4" t="s">
        <v>8</v>
      </c>
      <c r="D7" s="45" t="s">
        <v>4</v>
      </c>
      <c r="E7" s="10"/>
      <c r="F7" s="14" t="s">
        <v>5</v>
      </c>
      <c r="H7" s="67"/>
    </row>
    <row r="8" spans="1:8" ht="29.25" customHeight="1" x14ac:dyDescent="0.25">
      <c r="A8" s="139"/>
      <c r="B8" s="7">
        <v>3</v>
      </c>
      <c r="C8" s="4" t="s">
        <v>52</v>
      </c>
      <c r="D8" s="45" t="s">
        <v>4</v>
      </c>
      <c r="E8" s="15"/>
      <c r="F8" s="14" t="s">
        <v>5</v>
      </c>
      <c r="H8" s="68"/>
    </row>
    <row r="9" spans="1:8" ht="27.6" x14ac:dyDescent="0.25">
      <c r="A9" s="139"/>
      <c r="B9" s="7">
        <v>4</v>
      </c>
      <c r="C9" s="4" t="s">
        <v>32</v>
      </c>
      <c r="D9" s="45" t="s">
        <v>4</v>
      </c>
      <c r="E9" s="11"/>
      <c r="F9" s="14" t="s">
        <v>70</v>
      </c>
    </row>
    <row r="10" spans="1:8" ht="29.25" customHeight="1" x14ac:dyDescent="0.25">
      <c r="A10" s="139"/>
      <c r="B10" s="7">
        <v>5</v>
      </c>
      <c r="C10" s="4" t="s">
        <v>9</v>
      </c>
      <c r="D10" s="45" t="s">
        <v>4</v>
      </c>
      <c r="E10" s="11"/>
      <c r="F10" s="14" t="s">
        <v>71</v>
      </c>
    </row>
    <row r="11" spans="1:8" ht="90.75" customHeight="1" x14ac:dyDescent="0.25">
      <c r="A11" s="139"/>
      <c r="B11" s="7">
        <v>6</v>
      </c>
      <c r="C11" s="4" t="s">
        <v>10</v>
      </c>
      <c r="D11" s="45" t="s">
        <v>4</v>
      </c>
      <c r="E11" s="11"/>
      <c r="F11" s="16" t="s">
        <v>80</v>
      </c>
    </row>
    <row r="12" spans="1:8" ht="57" customHeight="1" x14ac:dyDescent="0.25">
      <c r="A12" s="139"/>
      <c r="B12" s="7">
        <v>7</v>
      </c>
      <c r="C12" s="4" t="s">
        <v>11</v>
      </c>
      <c r="D12" s="45" t="s">
        <v>4</v>
      </c>
      <c r="E12" s="17"/>
      <c r="F12" s="18" t="s">
        <v>81</v>
      </c>
    </row>
    <row r="13" spans="1:8" ht="39" customHeight="1" x14ac:dyDescent="0.25">
      <c r="A13" s="139"/>
      <c r="B13" s="7">
        <v>8</v>
      </c>
      <c r="C13" s="4" t="s">
        <v>12</v>
      </c>
      <c r="D13" s="45" t="s">
        <v>4</v>
      </c>
      <c r="E13" s="11"/>
      <c r="F13" s="18" t="s">
        <v>82</v>
      </c>
    </row>
    <row r="14" spans="1:8" ht="27.6" x14ac:dyDescent="0.25">
      <c r="A14" s="139"/>
      <c r="B14" s="7">
        <v>9</v>
      </c>
      <c r="C14" s="4" t="s">
        <v>33</v>
      </c>
      <c r="D14" s="45"/>
      <c r="E14" s="19"/>
      <c r="F14" s="18" t="s">
        <v>26</v>
      </c>
    </row>
    <row r="15" spans="1:8" ht="26.4" x14ac:dyDescent="0.25">
      <c r="A15" s="42"/>
      <c r="B15" s="51">
        <v>10</v>
      </c>
      <c r="C15" s="52" t="s">
        <v>53</v>
      </c>
      <c r="D15" s="45"/>
      <c r="E15" s="19"/>
      <c r="F15" s="18" t="s">
        <v>26</v>
      </c>
    </row>
    <row r="16" spans="1:8" ht="52.8" x14ac:dyDescent="0.25">
      <c r="A16" s="42"/>
      <c r="B16" s="7">
        <v>11</v>
      </c>
      <c r="C16" s="49" t="s">
        <v>54</v>
      </c>
      <c r="D16" s="45"/>
      <c r="E16" s="19"/>
      <c r="F16" s="18" t="s">
        <v>26</v>
      </c>
    </row>
    <row r="17" spans="1:8" ht="57.75" customHeight="1" x14ac:dyDescent="0.25">
      <c r="A17" s="136" t="s">
        <v>13</v>
      </c>
      <c r="B17" s="7">
        <v>12</v>
      </c>
      <c r="C17" s="4" t="s">
        <v>14</v>
      </c>
      <c r="D17" s="45" t="s">
        <v>4</v>
      </c>
      <c r="E17" s="20"/>
      <c r="F17" s="18" t="s">
        <v>83</v>
      </c>
    </row>
    <row r="18" spans="1:8" ht="43.5" customHeight="1" x14ac:dyDescent="0.25">
      <c r="A18" s="136"/>
      <c r="B18" s="7">
        <v>13</v>
      </c>
      <c r="C18" s="4" t="s">
        <v>15</v>
      </c>
      <c r="D18" s="46" t="s">
        <v>4</v>
      </c>
      <c r="E18" s="21"/>
      <c r="F18" s="14" t="s">
        <v>84</v>
      </c>
    </row>
    <row r="19" spans="1:8" ht="41.4" x14ac:dyDescent="0.25">
      <c r="A19" s="136"/>
      <c r="B19" s="7">
        <v>14</v>
      </c>
      <c r="C19" s="4" t="s">
        <v>16</v>
      </c>
      <c r="D19" s="45" t="s">
        <v>4</v>
      </c>
      <c r="E19" s="11"/>
      <c r="F19" s="18" t="s">
        <v>85</v>
      </c>
    </row>
    <row r="20" spans="1:8" ht="43.5" customHeight="1" x14ac:dyDescent="0.25">
      <c r="A20" s="136"/>
      <c r="B20" s="7">
        <v>15</v>
      </c>
      <c r="C20" s="4" t="s">
        <v>17</v>
      </c>
      <c r="D20" s="45" t="s">
        <v>4</v>
      </c>
      <c r="E20" s="21"/>
      <c r="F20" s="18" t="s">
        <v>85</v>
      </c>
    </row>
    <row r="21" spans="1:8" ht="13.8" x14ac:dyDescent="0.25">
      <c r="A21" s="136"/>
      <c r="B21" s="7">
        <v>16</v>
      </c>
      <c r="C21" s="4" t="s">
        <v>51</v>
      </c>
      <c r="D21" s="45" t="s">
        <v>4</v>
      </c>
      <c r="E21" s="20"/>
      <c r="F21" s="16" t="s">
        <v>5</v>
      </c>
    </row>
    <row r="22" spans="1:8" ht="57" customHeight="1" x14ac:dyDescent="0.25">
      <c r="A22" s="136"/>
      <c r="B22" s="7">
        <v>17</v>
      </c>
      <c r="C22" s="5" t="s">
        <v>18</v>
      </c>
      <c r="D22" s="45" t="s">
        <v>4</v>
      </c>
      <c r="E22" s="20"/>
      <c r="F22" s="16" t="s">
        <v>6</v>
      </c>
    </row>
    <row r="23" spans="1:8" ht="27.6" x14ac:dyDescent="0.25">
      <c r="A23" s="136"/>
      <c r="B23" s="7">
        <v>18</v>
      </c>
      <c r="C23" s="4" t="s">
        <v>27</v>
      </c>
      <c r="D23" s="45" t="s">
        <v>4</v>
      </c>
      <c r="E23" s="22"/>
      <c r="F23" s="16" t="s">
        <v>6</v>
      </c>
    </row>
    <row r="24" spans="1:8" ht="27.6" x14ac:dyDescent="0.25">
      <c r="A24" s="136"/>
      <c r="B24" s="7">
        <v>19</v>
      </c>
      <c r="C24" s="4" t="s">
        <v>28</v>
      </c>
      <c r="D24" s="45" t="s">
        <v>4</v>
      </c>
      <c r="E24" s="22"/>
      <c r="F24" s="16" t="s">
        <v>6</v>
      </c>
    </row>
    <row r="25" spans="1:8" ht="41.4" x14ac:dyDescent="0.25">
      <c r="A25" s="136"/>
      <c r="B25" s="7">
        <v>20</v>
      </c>
      <c r="C25" s="5" t="s">
        <v>29</v>
      </c>
      <c r="D25" s="45" t="s">
        <v>4</v>
      </c>
      <c r="E25" s="22"/>
      <c r="F25" s="18" t="s">
        <v>81</v>
      </c>
      <c r="H25" s="67"/>
    </row>
    <row r="26" spans="1:8" ht="27.6" x14ac:dyDescent="0.25">
      <c r="A26" s="43"/>
      <c r="B26" s="7">
        <v>21</v>
      </c>
      <c r="C26" s="53" t="s">
        <v>19</v>
      </c>
      <c r="D26" s="45"/>
      <c r="E26" s="22"/>
      <c r="F26" s="18" t="s">
        <v>26</v>
      </c>
      <c r="H26" s="68"/>
    </row>
    <row r="27" spans="1:8" ht="27.6" x14ac:dyDescent="0.25">
      <c r="A27" s="137"/>
      <c r="B27" s="7">
        <v>22</v>
      </c>
      <c r="C27" s="5" t="s">
        <v>20</v>
      </c>
      <c r="D27" s="45"/>
      <c r="E27" s="23"/>
      <c r="F27" s="14" t="s">
        <v>26</v>
      </c>
    </row>
    <row r="28" spans="1:8" ht="55.2" x14ac:dyDescent="0.25">
      <c r="A28" s="137"/>
      <c r="B28" s="7">
        <v>23</v>
      </c>
      <c r="C28" s="5" t="s">
        <v>55</v>
      </c>
      <c r="D28" s="45"/>
      <c r="E28" s="23"/>
      <c r="F28" s="18" t="s">
        <v>26</v>
      </c>
    </row>
    <row r="29" spans="1:8" ht="23.25" customHeight="1" x14ac:dyDescent="0.25">
      <c r="A29" s="137"/>
      <c r="B29" s="7">
        <v>24</v>
      </c>
      <c r="C29" s="5" t="s">
        <v>21</v>
      </c>
      <c r="D29" s="45" t="s">
        <v>4</v>
      </c>
      <c r="E29" s="23"/>
      <c r="F29" s="14" t="s">
        <v>5</v>
      </c>
    </row>
    <row r="30" spans="1:8" ht="52.5" customHeight="1" x14ac:dyDescent="0.25">
      <c r="A30" s="133" t="s">
        <v>22</v>
      </c>
      <c r="B30" s="7">
        <v>25</v>
      </c>
      <c r="C30" s="4" t="s">
        <v>23</v>
      </c>
      <c r="D30" s="45" t="s">
        <v>4</v>
      </c>
      <c r="E30" s="15"/>
      <c r="F30" s="24" t="s">
        <v>86</v>
      </c>
      <c r="G30" s="6"/>
    </row>
    <row r="31" spans="1:8" ht="75" customHeight="1" x14ac:dyDescent="0.25">
      <c r="A31" s="134"/>
      <c r="B31" s="7">
        <v>26</v>
      </c>
      <c r="C31" s="5" t="s">
        <v>24</v>
      </c>
      <c r="D31" s="45" t="s">
        <v>4</v>
      </c>
      <c r="E31" s="10"/>
      <c r="F31" s="10" t="s">
        <v>6</v>
      </c>
    </row>
    <row r="32" spans="1:8" s="25" customFormat="1" ht="48" customHeight="1" x14ac:dyDescent="0.25">
      <c r="A32" s="135"/>
      <c r="B32" s="39">
        <v>27</v>
      </c>
      <c r="C32" s="40" t="s">
        <v>25</v>
      </c>
      <c r="D32" s="47" t="s">
        <v>4</v>
      </c>
      <c r="E32" s="41"/>
      <c r="F32" s="69" t="s">
        <v>87</v>
      </c>
    </row>
    <row r="33" spans="1:6" s="25" customFormat="1" ht="176.4" customHeight="1" x14ac:dyDescent="0.25">
      <c r="A33" s="66" t="s">
        <v>58</v>
      </c>
      <c r="B33" s="39">
        <v>28</v>
      </c>
      <c r="C33" s="40" t="s">
        <v>88</v>
      </c>
      <c r="D33" s="47" t="s">
        <v>4</v>
      </c>
      <c r="E33" s="41"/>
      <c r="F33" s="69" t="s">
        <v>60</v>
      </c>
    </row>
    <row r="34" spans="1:6" s="25" customFormat="1" ht="205.2" customHeight="1" x14ac:dyDescent="0.25">
      <c r="A34" s="98" t="s">
        <v>59</v>
      </c>
      <c r="B34" s="39">
        <v>29</v>
      </c>
      <c r="C34" s="40" t="s">
        <v>90</v>
      </c>
      <c r="D34" s="47" t="s">
        <v>4</v>
      </c>
      <c r="E34" s="41"/>
      <c r="F34" s="69" t="s">
        <v>93</v>
      </c>
    </row>
    <row r="35" spans="1:6" s="25" customFormat="1" ht="250.2" customHeight="1" x14ac:dyDescent="0.25">
      <c r="A35" s="66" t="s">
        <v>89</v>
      </c>
      <c r="B35" s="39">
        <v>30</v>
      </c>
      <c r="C35" s="40" t="s">
        <v>91</v>
      </c>
      <c r="D35" s="47" t="s">
        <v>4</v>
      </c>
      <c r="E35" s="41"/>
      <c r="F35" s="69" t="s">
        <v>93</v>
      </c>
    </row>
    <row r="36" spans="1:6" s="25" customFormat="1" ht="132.6" x14ac:dyDescent="0.25">
      <c r="A36" s="94" t="s">
        <v>61</v>
      </c>
      <c r="B36" s="39">
        <v>31</v>
      </c>
      <c r="C36" s="71" t="s">
        <v>92</v>
      </c>
      <c r="D36" s="20"/>
      <c r="E36" s="100" t="s">
        <v>4</v>
      </c>
      <c r="F36" s="101" t="s">
        <v>72</v>
      </c>
    </row>
    <row r="37" spans="1:6" ht="21" customHeight="1" thickBot="1" x14ac:dyDescent="0.35">
      <c r="A37" s="9"/>
    </row>
    <row r="38" spans="1:6" ht="12" customHeight="1" x14ac:dyDescent="0.25">
      <c r="A38" s="108" t="s">
        <v>77</v>
      </c>
      <c r="B38" s="109"/>
      <c r="C38" s="109"/>
      <c r="D38" s="109"/>
      <c r="E38" s="109"/>
      <c r="F38" s="110"/>
    </row>
    <row r="39" spans="1:6" ht="38.25" customHeight="1" x14ac:dyDescent="0.25">
      <c r="A39" s="111"/>
      <c r="B39" s="112"/>
      <c r="C39" s="112"/>
      <c r="D39" s="112"/>
      <c r="E39" s="112"/>
      <c r="F39" s="113"/>
    </row>
    <row r="40" spans="1:6" ht="12" customHeight="1" x14ac:dyDescent="0.25">
      <c r="A40" s="114" t="s">
        <v>99</v>
      </c>
      <c r="B40" s="115"/>
      <c r="C40" s="115"/>
      <c r="D40" s="115"/>
      <c r="E40" s="115"/>
      <c r="F40" s="116"/>
    </row>
    <row r="41" spans="1:6" ht="21" customHeight="1" x14ac:dyDescent="0.25">
      <c r="A41" s="117"/>
      <c r="B41" s="118"/>
      <c r="C41" s="118"/>
      <c r="D41" s="118"/>
      <c r="E41" s="118"/>
      <c r="F41" s="119"/>
    </row>
    <row r="42" spans="1:6" ht="13.8" x14ac:dyDescent="0.25">
      <c r="A42" s="120" t="s">
        <v>7</v>
      </c>
      <c r="B42" s="121"/>
      <c r="C42" s="122"/>
      <c r="D42" s="50" t="s">
        <v>0</v>
      </c>
      <c r="E42" s="12" t="s">
        <v>1</v>
      </c>
      <c r="F42" s="13" t="s">
        <v>2</v>
      </c>
    </row>
    <row r="43" spans="1:6" ht="44.25" customHeight="1" x14ac:dyDescent="0.25">
      <c r="A43" s="123" t="s">
        <v>3</v>
      </c>
      <c r="B43" s="7">
        <v>1</v>
      </c>
      <c r="C43" s="4" t="s">
        <v>30</v>
      </c>
      <c r="D43" s="45" t="s">
        <v>4</v>
      </c>
      <c r="E43" s="10"/>
      <c r="F43" s="57" t="s">
        <v>100</v>
      </c>
    </row>
    <row r="44" spans="1:6" ht="27.6" x14ac:dyDescent="0.25">
      <c r="A44" s="124"/>
      <c r="B44" s="7">
        <v>2</v>
      </c>
      <c r="C44" s="4" t="s">
        <v>8</v>
      </c>
      <c r="D44" s="45" t="s">
        <v>4</v>
      </c>
      <c r="E44" s="10"/>
      <c r="F44" s="14" t="s">
        <v>5</v>
      </c>
    </row>
    <row r="45" spans="1:6" ht="27.6" x14ac:dyDescent="0.25">
      <c r="A45" s="124"/>
      <c r="B45" s="7">
        <v>3</v>
      </c>
      <c r="C45" s="4" t="s">
        <v>52</v>
      </c>
      <c r="D45" s="45" t="s">
        <v>4</v>
      </c>
      <c r="E45" s="15"/>
      <c r="F45" s="14" t="s">
        <v>5</v>
      </c>
    </row>
    <row r="46" spans="1:6" ht="31.5" customHeight="1" x14ac:dyDescent="0.25">
      <c r="A46" s="124"/>
      <c r="B46" s="7">
        <v>4</v>
      </c>
      <c r="C46" s="4" t="s">
        <v>32</v>
      </c>
      <c r="D46" s="45" t="s">
        <v>4</v>
      </c>
      <c r="E46" s="11"/>
      <c r="F46" s="14" t="s">
        <v>101</v>
      </c>
    </row>
    <row r="47" spans="1:6" ht="27.6" x14ac:dyDescent="0.25">
      <c r="A47" s="124"/>
      <c r="B47" s="7">
        <v>5</v>
      </c>
      <c r="C47" s="4" t="s">
        <v>9</v>
      </c>
      <c r="D47" s="45" t="s">
        <v>4</v>
      </c>
      <c r="E47" s="11"/>
      <c r="F47" s="14" t="s">
        <v>76</v>
      </c>
    </row>
    <row r="48" spans="1:6" ht="69" x14ac:dyDescent="0.25">
      <c r="A48" s="124"/>
      <c r="B48" s="7">
        <v>6</v>
      </c>
      <c r="C48" s="4" t="s">
        <v>10</v>
      </c>
      <c r="D48" s="45" t="s">
        <v>4</v>
      </c>
      <c r="E48" s="11"/>
      <c r="F48" s="16" t="s">
        <v>102</v>
      </c>
    </row>
    <row r="49" spans="1:6" ht="90.75" customHeight="1" x14ac:dyDescent="0.25">
      <c r="A49" s="124"/>
      <c r="B49" s="7">
        <v>7</v>
      </c>
      <c r="C49" s="4" t="s">
        <v>11</v>
      </c>
      <c r="D49" s="45"/>
      <c r="E49" s="10" t="s">
        <v>4</v>
      </c>
      <c r="F49" s="95" t="s">
        <v>103</v>
      </c>
    </row>
    <row r="50" spans="1:6" ht="13.8" x14ac:dyDescent="0.25">
      <c r="A50" s="124"/>
      <c r="B50" s="7">
        <v>8</v>
      </c>
      <c r="C50" s="4" t="s">
        <v>12</v>
      </c>
      <c r="D50" s="45" t="s">
        <v>4</v>
      </c>
      <c r="E50" s="11"/>
      <c r="F50" s="18" t="s">
        <v>107</v>
      </c>
    </row>
    <row r="51" spans="1:6" ht="36" customHeight="1" x14ac:dyDescent="0.25">
      <c r="A51" s="125"/>
      <c r="B51" s="7">
        <v>9</v>
      </c>
      <c r="C51" s="4" t="s">
        <v>33</v>
      </c>
      <c r="D51" s="45"/>
      <c r="E51" s="19"/>
      <c r="F51" s="18" t="s">
        <v>26</v>
      </c>
    </row>
    <row r="52" spans="1:6" ht="40.5" customHeight="1" x14ac:dyDescent="0.25">
      <c r="A52" s="42"/>
      <c r="B52" s="51">
        <v>10</v>
      </c>
      <c r="C52" s="52" t="s">
        <v>53</v>
      </c>
      <c r="D52" s="45"/>
      <c r="E52" s="19"/>
      <c r="F52" s="18" t="s">
        <v>26</v>
      </c>
    </row>
    <row r="53" spans="1:6" ht="52.8" x14ac:dyDescent="0.25">
      <c r="A53" s="42"/>
      <c r="B53" s="7">
        <v>11</v>
      </c>
      <c r="C53" s="49" t="s">
        <v>54</v>
      </c>
      <c r="D53" s="45"/>
      <c r="E53" s="19"/>
      <c r="F53" s="18" t="s">
        <v>26</v>
      </c>
    </row>
    <row r="54" spans="1:6" ht="55.2" x14ac:dyDescent="0.25">
      <c r="A54" s="126" t="s">
        <v>13</v>
      </c>
      <c r="B54" s="7">
        <v>12</v>
      </c>
      <c r="C54" s="4" t="s">
        <v>14</v>
      </c>
      <c r="D54" s="45" t="s">
        <v>4</v>
      </c>
      <c r="E54" s="20"/>
      <c r="F54" s="18" t="s">
        <v>104</v>
      </c>
    </row>
    <row r="55" spans="1:6" ht="41.4" x14ac:dyDescent="0.25">
      <c r="A55" s="127"/>
      <c r="B55" s="7">
        <v>13</v>
      </c>
      <c r="C55" s="4" t="s">
        <v>15</v>
      </c>
      <c r="D55" s="46" t="s">
        <v>4</v>
      </c>
      <c r="E55" s="21"/>
      <c r="F55" s="14" t="s">
        <v>105</v>
      </c>
    </row>
    <row r="56" spans="1:6" ht="41.4" x14ac:dyDescent="0.25">
      <c r="A56" s="127"/>
      <c r="B56" s="7">
        <v>14</v>
      </c>
      <c r="C56" s="4" t="s">
        <v>16</v>
      </c>
      <c r="D56" s="45" t="s">
        <v>4</v>
      </c>
      <c r="E56" s="11"/>
      <c r="F56" s="18" t="s">
        <v>106</v>
      </c>
    </row>
    <row r="57" spans="1:6" ht="41.4" x14ac:dyDescent="0.25">
      <c r="A57" s="127"/>
      <c r="B57" s="7">
        <v>15</v>
      </c>
      <c r="C57" s="4" t="s">
        <v>17</v>
      </c>
      <c r="D57" s="45" t="s">
        <v>4</v>
      </c>
      <c r="E57" s="21"/>
      <c r="F57" s="18" t="s">
        <v>106</v>
      </c>
    </row>
    <row r="58" spans="1:6" ht="13.8" x14ac:dyDescent="0.25">
      <c r="A58" s="127"/>
      <c r="B58" s="7">
        <v>16</v>
      </c>
      <c r="C58" s="4" t="s">
        <v>51</v>
      </c>
      <c r="D58" s="45" t="s">
        <v>4</v>
      </c>
      <c r="E58" s="20"/>
      <c r="F58" s="16" t="s">
        <v>5</v>
      </c>
    </row>
    <row r="59" spans="1:6" ht="55.2" x14ac:dyDescent="0.25">
      <c r="A59" s="127"/>
      <c r="B59" s="7">
        <v>17</v>
      </c>
      <c r="C59" s="5" t="s">
        <v>18</v>
      </c>
      <c r="D59" s="45" t="s">
        <v>4</v>
      </c>
      <c r="E59" s="20"/>
      <c r="F59" s="16" t="s">
        <v>5</v>
      </c>
    </row>
    <row r="60" spans="1:6" ht="27.6" x14ac:dyDescent="0.25">
      <c r="A60" s="127"/>
      <c r="B60" s="7">
        <v>18</v>
      </c>
      <c r="C60" s="4" t="s">
        <v>27</v>
      </c>
      <c r="D60" s="45" t="s">
        <v>4</v>
      </c>
      <c r="E60" s="54"/>
      <c r="F60" s="16" t="s">
        <v>5</v>
      </c>
    </row>
    <row r="61" spans="1:6" ht="27.6" x14ac:dyDescent="0.25">
      <c r="A61" s="127"/>
      <c r="B61" s="7">
        <v>19</v>
      </c>
      <c r="C61" s="4" t="s">
        <v>28</v>
      </c>
      <c r="D61" s="45" t="s">
        <v>4</v>
      </c>
      <c r="E61" s="54"/>
      <c r="F61" s="16" t="s">
        <v>6</v>
      </c>
    </row>
    <row r="62" spans="1:6" ht="42.75" customHeight="1" x14ac:dyDescent="0.25">
      <c r="A62" s="128"/>
      <c r="B62" s="7">
        <v>20</v>
      </c>
      <c r="C62" s="5" t="s">
        <v>29</v>
      </c>
      <c r="D62" s="45" t="s">
        <v>4</v>
      </c>
      <c r="E62" s="54"/>
      <c r="F62" s="103" t="s">
        <v>108</v>
      </c>
    </row>
    <row r="63" spans="1:6" ht="27.6" x14ac:dyDescent="0.25">
      <c r="A63" s="56"/>
      <c r="B63" s="7">
        <v>21</v>
      </c>
      <c r="C63" s="53" t="s">
        <v>19</v>
      </c>
      <c r="D63" s="45"/>
      <c r="E63" s="54"/>
      <c r="F63" s="18" t="s">
        <v>26</v>
      </c>
    </row>
    <row r="64" spans="1:6" ht="27.6" x14ac:dyDescent="0.25">
      <c r="A64" s="129"/>
      <c r="B64" s="7">
        <v>22</v>
      </c>
      <c r="C64" s="5" t="s">
        <v>20</v>
      </c>
      <c r="D64" s="45"/>
      <c r="E64" s="15"/>
      <c r="F64" s="14" t="s">
        <v>26</v>
      </c>
    </row>
    <row r="65" spans="1:6" ht="55.2" x14ac:dyDescent="0.25">
      <c r="A65" s="130"/>
      <c r="B65" s="7">
        <v>23</v>
      </c>
      <c r="C65" s="5" t="s">
        <v>55</v>
      </c>
      <c r="D65" s="45"/>
      <c r="E65" s="55"/>
      <c r="F65" s="18" t="s">
        <v>26</v>
      </c>
    </row>
    <row r="66" spans="1:6" ht="15.75" customHeight="1" x14ac:dyDescent="0.25">
      <c r="A66" s="131"/>
      <c r="B66" s="7">
        <v>24</v>
      </c>
      <c r="C66" s="5" t="s">
        <v>21</v>
      </c>
      <c r="D66" s="45" t="s">
        <v>4</v>
      </c>
      <c r="E66" s="15"/>
      <c r="F66" s="18" t="s">
        <v>5</v>
      </c>
    </row>
    <row r="67" spans="1:6" ht="45" customHeight="1" x14ac:dyDescent="0.25">
      <c r="A67" s="105" t="s">
        <v>22</v>
      </c>
      <c r="B67" s="7">
        <v>25</v>
      </c>
      <c r="C67" s="4" t="s">
        <v>23</v>
      </c>
      <c r="D67" s="45" t="s">
        <v>4</v>
      </c>
      <c r="E67" s="55"/>
      <c r="F67" s="70" t="s">
        <v>109</v>
      </c>
    </row>
    <row r="68" spans="1:6" ht="55.2" x14ac:dyDescent="0.25">
      <c r="A68" s="106"/>
      <c r="B68" s="7">
        <v>26</v>
      </c>
      <c r="C68" s="5" t="s">
        <v>24</v>
      </c>
      <c r="D68" s="45" t="s">
        <v>4</v>
      </c>
      <c r="E68" s="10"/>
      <c r="F68" s="10" t="s">
        <v>6</v>
      </c>
    </row>
    <row r="69" spans="1:6" s="25" customFormat="1" ht="41.4" x14ac:dyDescent="0.25">
      <c r="A69" s="107"/>
      <c r="B69" s="39">
        <v>27</v>
      </c>
      <c r="C69" s="40" t="s">
        <v>25</v>
      </c>
      <c r="D69" s="47" t="s">
        <v>4</v>
      </c>
      <c r="E69" s="41"/>
      <c r="F69" s="69" t="s">
        <v>110</v>
      </c>
    </row>
    <row r="70" spans="1:6" s="25" customFormat="1" ht="165.6" x14ac:dyDescent="0.25">
      <c r="A70" s="66" t="s">
        <v>58</v>
      </c>
      <c r="B70" s="39">
        <v>28</v>
      </c>
      <c r="C70" s="40" t="s">
        <v>88</v>
      </c>
      <c r="D70" s="47" t="s">
        <v>4</v>
      </c>
      <c r="E70" s="41"/>
      <c r="F70" s="69" t="s">
        <v>60</v>
      </c>
    </row>
    <row r="71" spans="1:6" s="25" customFormat="1" ht="207" x14ac:dyDescent="0.25">
      <c r="A71" s="98" t="s">
        <v>59</v>
      </c>
      <c r="B71" s="39">
        <v>29</v>
      </c>
      <c r="C71" s="40" t="s">
        <v>90</v>
      </c>
      <c r="D71" s="47" t="s">
        <v>4</v>
      </c>
      <c r="E71" s="41"/>
      <c r="F71" s="69" t="s">
        <v>112</v>
      </c>
    </row>
    <row r="72" spans="1:6" s="25" customFormat="1" ht="234.6" x14ac:dyDescent="0.25">
      <c r="A72" s="66" t="s">
        <v>111</v>
      </c>
      <c r="B72" s="39">
        <v>30</v>
      </c>
      <c r="C72" s="40" t="s">
        <v>91</v>
      </c>
      <c r="D72" s="72" t="s">
        <v>4</v>
      </c>
      <c r="E72" s="73"/>
      <c r="F72" s="69" t="s">
        <v>112</v>
      </c>
    </row>
    <row r="73" spans="1:6" s="25" customFormat="1" ht="132.6" customHeight="1" x14ac:dyDescent="0.25">
      <c r="A73" s="44" t="s">
        <v>61</v>
      </c>
      <c r="B73" s="39">
        <v>31</v>
      </c>
      <c r="C73" s="71" t="s">
        <v>92</v>
      </c>
      <c r="D73" s="48"/>
      <c r="E73" s="20" t="s">
        <v>4</v>
      </c>
      <c r="F73" s="104" t="s">
        <v>67</v>
      </c>
    </row>
  </sheetData>
  <mergeCells count="14">
    <mergeCell ref="A1:F2"/>
    <mergeCell ref="A3:F4"/>
    <mergeCell ref="A30:A32"/>
    <mergeCell ref="A17:A25"/>
    <mergeCell ref="A27:A29"/>
    <mergeCell ref="A5:C5"/>
    <mergeCell ref="A6:A14"/>
    <mergeCell ref="A67:A69"/>
    <mergeCell ref="A38:F39"/>
    <mergeCell ref="A40:F41"/>
    <mergeCell ref="A42:C42"/>
    <mergeCell ref="A43:A51"/>
    <mergeCell ref="A54:A62"/>
    <mergeCell ref="A64:A6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D5037-4777-4ABA-801A-0D37A4A60AA9}">
  <dimension ref="A1:J22"/>
  <sheetViews>
    <sheetView workbookViewId="0">
      <selection activeCell="D15" sqref="D15:F16"/>
    </sheetView>
  </sheetViews>
  <sheetFormatPr baseColWidth="10" defaultColWidth="8.88671875" defaultRowHeight="14.4" x14ac:dyDescent="0.3"/>
  <cols>
    <col min="3" max="3" width="28" customWidth="1"/>
    <col min="6" max="6" width="30" customWidth="1"/>
  </cols>
  <sheetData>
    <row r="1" spans="1:10" ht="33.75" customHeight="1" x14ac:dyDescent="0.3">
      <c r="A1" s="108" t="s">
        <v>77</v>
      </c>
      <c r="B1" s="109"/>
      <c r="C1" s="109"/>
      <c r="D1" s="109"/>
      <c r="E1" s="109"/>
      <c r="F1" s="110"/>
    </row>
    <row r="2" spans="1:10" ht="33" customHeight="1" x14ac:dyDescent="0.3">
      <c r="A2" s="149"/>
      <c r="B2" s="150"/>
      <c r="C2" s="150"/>
      <c r="D2" s="150"/>
      <c r="E2" s="150"/>
      <c r="F2" s="151"/>
      <c r="H2" s="58"/>
      <c r="I2" s="58"/>
      <c r="J2" s="58"/>
    </row>
    <row r="3" spans="1:10" ht="15" customHeight="1" x14ac:dyDescent="0.3">
      <c r="A3" s="170" t="s">
        <v>31</v>
      </c>
      <c r="B3" s="171"/>
      <c r="C3" s="171"/>
      <c r="D3" s="176" t="s">
        <v>78</v>
      </c>
      <c r="E3" s="177"/>
      <c r="F3" s="178"/>
      <c r="G3" s="8"/>
      <c r="H3" s="59"/>
      <c r="I3" s="59"/>
      <c r="J3" s="59"/>
    </row>
    <row r="4" spans="1:10" ht="18" customHeight="1" x14ac:dyDescent="0.3">
      <c r="A4" s="172"/>
      <c r="B4" s="173"/>
      <c r="C4" s="173"/>
      <c r="D4" s="179"/>
      <c r="E4" s="180"/>
      <c r="F4" s="181"/>
      <c r="G4" s="8"/>
      <c r="H4" s="59"/>
      <c r="I4" s="59"/>
      <c r="J4" s="59"/>
    </row>
    <row r="5" spans="1:10" ht="27.75" customHeight="1" x14ac:dyDescent="0.3">
      <c r="A5" s="174"/>
      <c r="B5" s="175"/>
      <c r="C5" s="175"/>
      <c r="D5" s="161" t="s">
        <v>0</v>
      </c>
      <c r="E5" s="162"/>
      <c r="F5" s="163"/>
    </row>
    <row r="6" spans="1:10" ht="20.25" customHeight="1" x14ac:dyDescent="0.3">
      <c r="A6" s="164" t="s">
        <v>73</v>
      </c>
      <c r="B6" s="165"/>
      <c r="C6" s="166"/>
      <c r="D6" s="158">
        <v>3.13</v>
      </c>
      <c r="E6" s="159"/>
      <c r="F6" s="160"/>
    </row>
    <row r="7" spans="1:10" ht="19.5" customHeight="1" x14ac:dyDescent="0.3">
      <c r="A7" s="167" t="s">
        <v>62</v>
      </c>
      <c r="B7" s="168"/>
      <c r="C7" s="169"/>
      <c r="D7" s="155">
        <v>0.5</v>
      </c>
      <c r="E7" s="156"/>
      <c r="F7" s="157"/>
    </row>
    <row r="8" spans="1:10" ht="32.25" customHeight="1" x14ac:dyDescent="0.3">
      <c r="A8" s="143" t="s">
        <v>63</v>
      </c>
      <c r="B8" s="144"/>
      <c r="C8" s="145"/>
      <c r="D8" s="152">
        <v>2</v>
      </c>
      <c r="E8" s="153"/>
      <c r="F8" s="154"/>
    </row>
    <row r="9" spans="1:10" ht="15" customHeight="1" x14ac:dyDescent="0.3">
      <c r="A9" s="143" t="s">
        <v>74</v>
      </c>
      <c r="B9" s="144"/>
      <c r="C9" s="145"/>
      <c r="D9" s="146">
        <v>0.09</v>
      </c>
      <c r="E9" s="147"/>
      <c r="F9" s="148"/>
    </row>
    <row r="10" spans="1:10" ht="15" customHeight="1" x14ac:dyDescent="0.3">
      <c r="A10" s="143" t="s">
        <v>75</v>
      </c>
      <c r="B10" s="144"/>
      <c r="C10" s="145"/>
      <c r="D10" s="146">
        <v>0.04</v>
      </c>
      <c r="E10" s="147"/>
      <c r="F10" s="148"/>
    </row>
    <row r="11" spans="1:10" x14ac:dyDescent="0.3">
      <c r="A11" s="142"/>
      <c r="B11" s="142"/>
      <c r="C11" s="142"/>
      <c r="D11" s="141"/>
      <c r="E11" s="141"/>
      <c r="F11" s="141"/>
    </row>
    <row r="12" spans="1:10" ht="15" customHeight="1" thickBot="1" x14ac:dyDescent="0.35">
      <c r="D12" s="140"/>
      <c r="E12" s="140"/>
      <c r="F12" s="140"/>
    </row>
    <row r="13" spans="1:10" ht="14.4" customHeight="1" x14ac:dyDescent="0.3">
      <c r="A13" s="108" t="s">
        <v>98</v>
      </c>
      <c r="B13" s="109"/>
      <c r="C13" s="109"/>
      <c r="D13" s="109"/>
      <c r="E13" s="109"/>
      <c r="F13" s="110"/>
    </row>
    <row r="14" spans="1:10" ht="30" customHeight="1" x14ac:dyDescent="0.3">
      <c r="A14" s="149"/>
      <c r="B14" s="150"/>
      <c r="C14" s="150"/>
      <c r="D14" s="150"/>
      <c r="E14" s="150"/>
      <c r="F14" s="151"/>
      <c r="G14" s="60"/>
    </row>
    <row r="15" spans="1:10" ht="14.4" customHeight="1" x14ac:dyDescent="0.3">
      <c r="A15" s="170" t="s">
        <v>31</v>
      </c>
      <c r="B15" s="171"/>
      <c r="C15" s="171"/>
      <c r="D15" s="114" t="s">
        <v>99</v>
      </c>
      <c r="E15" s="183"/>
      <c r="F15" s="184"/>
      <c r="G15" s="61"/>
    </row>
    <row r="16" spans="1:10" ht="46.8" customHeight="1" x14ac:dyDescent="0.3">
      <c r="A16" s="172"/>
      <c r="B16" s="182"/>
      <c r="C16" s="182"/>
      <c r="D16" s="185"/>
      <c r="E16" s="186"/>
      <c r="F16" s="187"/>
      <c r="G16" s="61"/>
    </row>
    <row r="17" spans="1:7" ht="14.4" customHeight="1" x14ac:dyDescent="0.3">
      <c r="A17" s="174"/>
      <c r="B17" s="175"/>
      <c r="C17" s="175"/>
      <c r="D17" s="161" t="s">
        <v>64</v>
      </c>
      <c r="E17" s="162"/>
      <c r="F17" s="188"/>
      <c r="G17" s="60"/>
    </row>
    <row r="18" spans="1:7" x14ac:dyDescent="0.3">
      <c r="A18" s="164" t="s">
        <v>73</v>
      </c>
      <c r="B18" s="165"/>
      <c r="C18" s="166"/>
      <c r="D18" s="189">
        <v>5.87</v>
      </c>
      <c r="E18" s="190"/>
      <c r="F18" s="191"/>
    </row>
    <row r="19" spans="1:7" x14ac:dyDescent="0.3">
      <c r="A19" s="167" t="s">
        <v>62</v>
      </c>
      <c r="B19" s="168"/>
      <c r="C19" s="169"/>
      <c r="D19" s="167">
        <v>0.33</v>
      </c>
      <c r="E19" s="168"/>
      <c r="F19" s="169"/>
    </row>
    <row r="20" spans="1:7" ht="14.4" customHeight="1" x14ac:dyDescent="0.3">
      <c r="A20" s="143" t="s">
        <v>63</v>
      </c>
      <c r="B20" s="144"/>
      <c r="C20" s="145"/>
      <c r="D20" s="146">
        <v>2.79</v>
      </c>
      <c r="E20" s="147"/>
      <c r="F20" s="148"/>
    </row>
    <row r="21" spans="1:7" ht="14.4" customHeight="1" x14ac:dyDescent="0.3">
      <c r="A21" s="143" t="s">
        <v>74</v>
      </c>
      <c r="B21" s="144"/>
      <c r="C21" s="145"/>
      <c r="D21" s="146">
        <v>0.11</v>
      </c>
      <c r="E21" s="147"/>
      <c r="F21" s="148"/>
    </row>
    <row r="22" spans="1:7" ht="14.4" customHeight="1" x14ac:dyDescent="0.3">
      <c r="A22" s="143" t="s">
        <v>75</v>
      </c>
      <c r="B22" s="144"/>
      <c r="C22" s="145"/>
      <c r="D22" s="152">
        <v>7.0000000000000007E-2</v>
      </c>
      <c r="E22" s="153"/>
      <c r="F22" s="154"/>
    </row>
  </sheetData>
  <mergeCells count="31">
    <mergeCell ref="A22:C22"/>
    <mergeCell ref="D22:F22"/>
    <mergeCell ref="A19:C19"/>
    <mergeCell ref="D19:F19"/>
    <mergeCell ref="A20:C20"/>
    <mergeCell ref="D20:F20"/>
    <mergeCell ref="A21:C21"/>
    <mergeCell ref="D21:F21"/>
    <mergeCell ref="A13:F14"/>
    <mergeCell ref="A15:C17"/>
    <mergeCell ref="D15:F16"/>
    <mergeCell ref="D17:F17"/>
    <mergeCell ref="A18:C18"/>
    <mergeCell ref="D18:F18"/>
    <mergeCell ref="A1:F2"/>
    <mergeCell ref="D8:F8"/>
    <mergeCell ref="D7:F7"/>
    <mergeCell ref="D6:F6"/>
    <mergeCell ref="D5:F5"/>
    <mergeCell ref="A6:C6"/>
    <mergeCell ref="A7:C7"/>
    <mergeCell ref="A8:C8"/>
    <mergeCell ref="A3:C5"/>
    <mergeCell ref="D3:F4"/>
    <mergeCell ref="D12:F12"/>
    <mergeCell ref="D11:F11"/>
    <mergeCell ref="A11:C11"/>
    <mergeCell ref="A9:C9"/>
    <mergeCell ref="A10:C10"/>
    <mergeCell ref="D9:F9"/>
    <mergeCell ref="D10:F10"/>
  </mergeCells>
  <phoneticPr fontId="13" type="noConversion"/>
  <pageMargins left="0.7" right="0.7" top="0.75" bottom="0.75" header="0.3" footer="0.3"/>
  <pageSetup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"/>
  <sheetViews>
    <sheetView tabSelected="1" zoomScale="90" zoomScaleNormal="90" workbookViewId="0">
      <selection activeCell="H5" sqref="H5"/>
    </sheetView>
  </sheetViews>
  <sheetFormatPr baseColWidth="10" defaultColWidth="11.44140625" defaultRowHeight="12" x14ac:dyDescent="0.25"/>
  <cols>
    <col min="1" max="1" width="11.44140625" style="25"/>
    <col min="2" max="2" width="29.33203125" style="25" customWidth="1"/>
    <col min="3" max="3" width="31.33203125" style="25" customWidth="1"/>
    <col min="4" max="4" width="27.5546875" style="25" customWidth="1"/>
    <col min="5" max="5" width="11.44140625" style="25" customWidth="1"/>
    <col min="6" max="6" width="14.77734375" style="25" customWidth="1"/>
    <col min="7" max="7" width="29.21875" style="25" customWidth="1"/>
    <col min="8" max="8" width="58.5546875" style="25" customWidth="1"/>
    <col min="9" max="16384" width="11.44140625" style="25"/>
  </cols>
  <sheetData>
    <row r="1" spans="1:11" ht="90" customHeight="1" thickBot="1" x14ac:dyDescent="0.3">
      <c r="B1" s="192" t="s">
        <v>94</v>
      </c>
      <c r="C1" s="193"/>
      <c r="D1" s="194"/>
      <c r="F1" s="195" t="s">
        <v>94</v>
      </c>
      <c r="G1" s="196"/>
      <c r="H1" s="197"/>
      <c r="I1" s="62"/>
      <c r="J1" s="62"/>
      <c r="K1" s="62"/>
    </row>
    <row r="2" spans="1:11" ht="38.4" customHeight="1" x14ac:dyDescent="0.25">
      <c r="B2" s="199" t="s">
        <v>78</v>
      </c>
      <c r="C2" s="199"/>
      <c r="D2" s="199"/>
      <c r="F2" s="200" t="s">
        <v>99</v>
      </c>
      <c r="G2" s="201"/>
      <c r="H2" s="201"/>
      <c r="I2" s="62"/>
      <c r="J2" s="62"/>
      <c r="K2" s="62"/>
    </row>
    <row r="3" spans="1:11" s="1" customFormat="1" ht="41.25" customHeight="1" x14ac:dyDescent="0.25">
      <c r="B3" s="83" t="s">
        <v>34</v>
      </c>
      <c r="C3" s="78" t="s">
        <v>35</v>
      </c>
      <c r="D3" s="78" t="s">
        <v>37</v>
      </c>
      <c r="F3" s="75" t="s">
        <v>34</v>
      </c>
      <c r="G3" s="76" t="s">
        <v>56</v>
      </c>
      <c r="H3" s="76" t="s">
        <v>57</v>
      </c>
      <c r="I3" s="62"/>
      <c r="J3" s="62"/>
      <c r="K3" s="62"/>
    </row>
    <row r="4" spans="1:11" s="1" customFormat="1" ht="81.599999999999994" customHeight="1" x14ac:dyDescent="0.3">
      <c r="A4" s="79"/>
      <c r="B4" s="65">
        <v>1</v>
      </c>
      <c r="C4" s="74" t="s">
        <v>95</v>
      </c>
      <c r="D4" s="64">
        <v>390</v>
      </c>
      <c r="E4" s="81"/>
      <c r="F4" s="65">
        <v>1</v>
      </c>
      <c r="G4" s="74" t="s">
        <v>113</v>
      </c>
      <c r="H4" s="64">
        <v>250</v>
      </c>
    </row>
    <row r="5" spans="1:11" s="1" customFormat="1" ht="33.6" customHeight="1" x14ac:dyDescent="0.3">
      <c r="A5" s="79"/>
      <c r="B5" s="65">
        <v>2</v>
      </c>
      <c r="C5" s="31" t="s">
        <v>68</v>
      </c>
      <c r="D5" s="64">
        <v>450</v>
      </c>
      <c r="E5" s="81"/>
      <c r="F5" s="65">
        <v>2</v>
      </c>
      <c r="G5" s="31" t="s">
        <v>68</v>
      </c>
      <c r="H5" s="64">
        <v>450</v>
      </c>
    </row>
    <row r="6" spans="1:11" s="1" customFormat="1" ht="17.399999999999999" customHeight="1" x14ac:dyDescent="0.3">
      <c r="A6" s="79"/>
      <c r="B6" s="65">
        <v>3</v>
      </c>
      <c r="C6" s="31" t="s">
        <v>69</v>
      </c>
      <c r="D6" s="64">
        <v>100</v>
      </c>
      <c r="E6" s="81"/>
      <c r="F6" s="65">
        <v>3</v>
      </c>
      <c r="G6" s="31" t="s">
        <v>69</v>
      </c>
      <c r="H6" s="64">
        <v>100</v>
      </c>
    </row>
    <row r="7" spans="1:11" ht="32.4" customHeight="1" x14ac:dyDescent="0.3">
      <c r="A7" s="80"/>
      <c r="B7" s="63">
        <v>4</v>
      </c>
      <c r="C7" s="74" t="s">
        <v>65</v>
      </c>
      <c r="D7" s="64">
        <v>10</v>
      </c>
      <c r="E7" s="82"/>
      <c r="F7" s="63">
        <v>4</v>
      </c>
      <c r="G7" s="74" t="s">
        <v>65</v>
      </c>
      <c r="H7" s="64">
        <v>10</v>
      </c>
    </row>
    <row r="8" spans="1:11" ht="22.8" customHeight="1" x14ac:dyDescent="0.3">
      <c r="A8" s="80"/>
      <c r="B8" s="63">
        <v>5</v>
      </c>
      <c r="C8" s="31" t="s">
        <v>66</v>
      </c>
      <c r="D8" s="64">
        <v>50</v>
      </c>
      <c r="E8" s="82"/>
      <c r="F8" s="63">
        <v>5</v>
      </c>
      <c r="G8" s="31" t="s">
        <v>66</v>
      </c>
      <c r="H8" s="64">
        <v>50</v>
      </c>
    </row>
    <row r="9" spans="1:11" ht="74.25" customHeight="1" x14ac:dyDescent="0.25">
      <c r="A9" s="80"/>
      <c r="B9" s="78" t="s">
        <v>36</v>
      </c>
      <c r="C9" s="78"/>
      <c r="D9" s="77">
        <f>SUM(D4:D8)</f>
        <v>1000</v>
      </c>
      <c r="E9" s="82"/>
      <c r="F9" s="198" t="s">
        <v>36</v>
      </c>
      <c r="G9" s="198"/>
      <c r="H9" s="77">
        <f>SUM(H4:H8)</f>
        <v>860</v>
      </c>
    </row>
    <row r="10" spans="1:11" ht="20.25" customHeight="1" x14ac:dyDescent="0.25"/>
    <row r="11" spans="1:11" ht="24.75" customHeight="1" x14ac:dyDescent="0.25"/>
    <row r="14" spans="1:11" ht="50.25" customHeight="1" x14ac:dyDescent="0.25"/>
    <row r="16" spans="1:11" x14ac:dyDescent="0.25">
      <c r="D16" s="97"/>
      <c r="E16" s="96"/>
      <c r="F16" s="97"/>
    </row>
    <row r="18" spans="6:6" x14ac:dyDescent="0.25">
      <c r="F18" s="97"/>
    </row>
  </sheetData>
  <mergeCells count="5">
    <mergeCell ref="B1:D1"/>
    <mergeCell ref="F1:H1"/>
    <mergeCell ref="F9:G9"/>
    <mergeCell ref="B2:D2"/>
    <mergeCell ref="F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479A4-FF24-4A78-96AD-CCA21A5138AF}">
  <dimension ref="A1:K15"/>
  <sheetViews>
    <sheetView workbookViewId="0">
      <selection activeCell="C7" sqref="C7"/>
    </sheetView>
  </sheetViews>
  <sheetFormatPr baseColWidth="10" defaultRowHeight="14.4" x14ac:dyDescent="0.3"/>
  <cols>
    <col min="1" max="1" width="20.109375" customWidth="1"/>
    <col min="2" max="2" width="26" customWidth="1"/>
    <col min="3" max="3" width="36.21875" customWidth="1"/>
    <col min="4" max="4" width="27.5546875" customWidth="1"/>
    <col min="7" max="7" width="21.109375" customWidth="1"/>
    <col min="8" max="8" width="15.109375" bestFit="1" customWidth="1"/>
    <col min="9" max="9" width="17.77734375" customWidth="1"/>
    <col min="11" max="11" width="12.5546875" bestFit="1" customWidth="1"/>
  </cols>
  <sheetData>
    <row r="1" spans="1:11" x14ac:dyDescent="0.3">
      <c r="A1" s="202" t="s">
        <v>38</v>
      </c>
      <c r="B1" s="202"/>
      <c r="C1" s="202"/>
      <c r="D1" s="202"/>
    </row>
    <row r="2" spans="1:11" x14ac:dyDescent="0.3">
      <c r="A2" s="26"/>
      <c r="D2" s="27"/>
    </row>
    <row r="3" spans="1:11" x14ac:dyDescent="0.3">
      <c r="A3" s="28" t="s">
        <v>39</v>
      </c>
      <c r="B3" s="29">
        <v>1000</v>
      </c>
      <c r="D3" s="27"/>
      <c r="G3" s="87"/>
      <c r="H3" s="88"/>
      <c r="I3" s="88"/>
    </row>
    <row r="4" spans="1:11" x14ac:dyDescent="0.3">
      <c r="A4" s="28" t="s">
        <v>40</v>
      </c>
      <c r="B4" s="102">
        <v>520517719.68000001</v>
      </c>
      <c r="D4" s="27"/>
    </row>
    <row r="5" spans="1:11" x14ac:dyDescent="0.3">
      <c r="A5" s="26"/>
      <c r="D5" s="27"/>
    </row>
    <row r="6" spans="1:11" x14ac:dyDescent="0.3">
      <c r="A6" s="28" t="s">
        <v>41</v>
      </c>
      <c r="B6" s="28" t="s">
        <v>42</v>
      </c>
      <c r="C6" s="28" t="s">
        <v>43</v>
      </c>
      <c r="D6" s="28" t="s">
        <v>44</v>
      </c>
      <c r="H6" s="85"/>
    </row>
    <row r="7" spans="1:11" ht="27" customHeight="1" x14ac:dyDescent="0.3">
      <c r="A7" s="28" t="s">
        <v>45</v>
      </c>
      <c r="B7" s="84" t="s">
        <v>96</v>
      </c>
      <c r="C7" s="84" t="s">
        <v>99</v>
      </c>
      <c r="D7" s="84"/>
      <c r="G7" s="58"/>
      <c r="H7" s="58"/>
      <c r="I7" s="58"/>
      <c r="J7" s="58"/>
      <c r="K7" s="58"/>
    </row>
    <row r="8" spans="1:11" ht="14.4" customHeight="1" x14ac:dyDescent="0.3">
      <c r="A8" s="28" t="s">
        <v>46</v>
      </c>
      <c r="B8" s="30">
        <v>520487248</v>
      </c>
      <c r="C8" s="30">
        <v>520411347.41000003</v>
      </c>
      <c r="D8" s="99" t="s">
        <v>97</v>
      </c>
      <c r="G8" s="58"/>
      <c r="H8" s="58"/>
      <c r="I8" s="58"/>
      <c r="J8" s="58"/>
      <c r="K8" s="58"/>
    </row>
    <row r="9" spans="1:11" x14ac:dyDescent="0.3">
      <c r="A9" s="28" t="s">
        <v>37</v>
      </c>
      <c r="B9" s="32">
        <f>IF(B8&lt;=$B$15,$B$3*(1-($B$15-B8)/$B$15),$B$3*(1-2*ABS($B$15-B8)/$B$15))</f>
        <v>599.93000146319434</v>
      </c>
      <c r="C9" s="32">
        <f t="shared" ref="C9" si="0">IF(C8&lt;=$B$15,$B$3*(1-($B$15-C8)/$B$15),$B$3*(1-2*ABS($B$15-C8)/$B$15))</f>
        <v>600.27999414722296</v>
      </c>
      <c r="D9" s="32"/>
      <c r="G9" s="58"/>
      <c r="H9" s="58"/>
      <c r="I9" s="58"/>
      <c r="J9" s="58"/>
      <c r="K9" s="58"/>
    </row>
    <row r="10" spans="1:11" x14ac:dyDescent="0.3">
      <c r="A10" s="28" t="s">
        <v>47</v>
      </c>
      <c r="B10" s="86" t="str">
        <f>IF(B9=MAX($B$9:$D$9),"MAYOR",IF(B9=MIN($B$9:$D$9),"MENOR",""))</f>
        <v>MENOR</v>
      </c>
      <c r="C10" s="33" t="str">
        <f t="shared" ref="C10:D10" si="1">IF(C9=MAX($B$9:$D$9),"MAYOR",IF(C9=MIN($B$9:$D$9),"MENOR",""))</f>
        <v>MAYOR</v>
      </c>
      <c r="D10" s="33" t="str">
        <f t="shared" si="1"/>
        <v/>
      </c>
      <c r="G10" s="89"/>
      <c r="H10" s="90"/>
      <c r="I10" s="91"/>
      <c r="J10" s="91"/>
      <c r="K10" s="91"/>
    </row>
    <row r="11" spans="1:11" x14ac:dyDescent="0.3">
      <c r="A11" s="26"/>
      <c r="D11" s="27"/>
      <c r="G11" s="92"/>
      <c r="H11" s="93"/>
      <c r="I11" s="92"/>
      <c r="J11" s="92"/>
      <c r="K11" s="93"/>
    </row>
    <row r="12" spans="1:11" x14ac:dyDescent="0.3">
      <c r="A12" s="28" t="s">
        <v>48</v>
      </c>
      <c r="B12" s="34">
        <f>COUNTIF(B8:D8,"&lt;&gt;0")</f>
        <v>3</v>
      </c>
      <c r="D12" s="27"/>
      <c r="G12" s="58"/>
      <c r="H12" s="58"/>
      <c r="I12" s="58"/>
      <c r="J12" s="58"/>
      <c r="K12" s="58"/>
    </row>
    <row r="13" spans="1:11" x14ac:dyDescent="0.3">
      <c r="A13" s="28" t="s">
        <v>4</v>
      </c>
      <c r="B13" s="35">
        <f>SUM($B$8:$D$8)/$B$12</f>
        <v>346966198.47000003</v>
      </c>
      <c r="D13" s="36"/>
      <c r="G13" s="58"/>
      <c r="H13" s="58"/>
      <c r="I13" s="58"/>
      <c r="J13" s="58"/>
      <c r="K13" s="58"/>
    </row>
    <row r="14" spans="1:11" x14ac:dyDescent="0.3">
      <c r="A14" s="28" t="s">
        <v>49</v>
      </c>
      <c r="B14" s="35">
        <f>(MAX(B8:D8))</f>
        <v>520487248</v>
      </c>
      <c r="D14" s="27"/>
      <c r="G14" s="58"/>
      <c r="H14" s="58"/>
      <c r="I14" s="58"/>
      <c r="J14" s="58"/>
      <c r="K14" s="58"/>
    </row>
    <row r="15" spans="1:11" x14ac:dyDescent="0.3">
      <c r="A15" s="28" t="s">
        <v>50</v>
      </c>
      <c r="B15" s="35">
        <f>(B14+B13)/2</f>
        <v>433726723.23500001</v>
      </c>
      <c r="C15" s="37"/>
      <c r="D15" s="38"/>
      <c r="G15" s="58"/>
      <c r="H15" s="58"/>
      <c r="I15" s="58"/>
      <c r="J15" s="58"/>
      <c r="K15" s="58"/>
    </row>
  </sheetData>
  <mergeCells count="1">
    <mergeCell ref="A1:D1"/>
  </mergeCells>
  <conditionalFormatting sqref="B10:D10">
    <cfRule type="containsText" dxfId="2" priority="1" operator="containsText" text="MAYOR">
      <formula>NOT(ISERROR(SEARCH("MAYOR",B10)))</formula>
    </cfRule>
    <cfRule type="containsText" dxfId="1" priority="2" operator="containsText" text="MAYOR">
      <formula>NOT(ISERROR(SEARCH("MAYOR",B10)))</formula>
    </cfRule>
    <cfRule type="containsText" dxfId="0" priority="3" operator="containsText" text="MAYOR">
      <formula>NOT(ISERROR(SEARCH("MAYOR",B10)))</formula>
    </cfRule>
  </conditionalFormatting>
  <pageMargins left="0.7" right="0.7" top="0.75" bottom="0.75" header="0.3" footer="0.3"/>
  <pageSetup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cb8da3-dab1-4efc-a203-674363c42561" xsi:nil="true"/>
    <lcf76f155ced4ddcb4097134ff3c332f xmlns="5ca4c279-e140-4057-82f1-bb8a7df51120">
      <Terms xmlns="http://schemas.microsoft.com/office/infopath/2007/PartnerControls"/>
    </lcf76f155ced4ddcb4097134ff3c332f>
    <Rodrigo xmlns="5ca4c279-e140-4057-82f1-bb8a7df51120">
      <UserInfo>
        <DisplayName/>
        <AccountId xsi:nil="true"/>
        <AccountType/>
      </UserInfo>
    </Rodrigo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F03FCB08542A4495522347EBD05181" ma:contentTypeVersion="18" ma:contentTypeDescription="Crear nuevo documento." ma:contentTypeScope="" ma:versionID="f50e3a35fc5113cbc31b6d6205bbfdaa">
  <xsd:schema xmlns:xsd="http://www.w3.org/2001/XMLSchema" xmlns:xs="http://www.w3.org/2001/XMLSchema" xmlns:p="http://schemas.microsoft.com/office/2006/metadata/properties" xmlns:ns1="http://schemas.microsoft.com/sharepoint/v3" xmlns:ns2="5ca4c279-e140-4057-82f1-bb8a7df51120" xmlns:ns3="f0cb8da3-dab1-4efc-a203-674363c42561" targetNamespace="http://schemas.microsoft.com/office/2006/metadata/properties" ma:root="true" ma:fieldsID="2bb1f86cf86a8a85bc80b1d820a001c0" ns1:_="" ns2:_="" ns3:_="">
    <xsd:import namespace="http://schemas.microsoft.com/sharepoint/v3"/>
    <xsd:import namespace="5ca4c279-e140-4057-82f1-bb8a7df51120"/>
    <xsd:import namespace="f0cb8da3-dab1-4efc-a203-674363c425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Rodrigo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4c279-e140-4057-82f1-bb8a7df511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89c57be4-1049-4ec1-a7fd-f83b6c8fe4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Rodrigo" ma:index="23" nillable="true" ma:displayName="Rodrigo" ma:format="Dropdown" ma:list="UserInfo" ma:SharePointGroup="0" ma:internalName="Rodrig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b8da3-dab1-4efc-a203-674363c4256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888e8cc3-96ab-480d-ae69-071b05692438}" ma:internalName="TaxCatchAll" ma:showField="CatchAllData" ma:web="f0cb8da3-dab1-4efc-a203-674363c425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2C8B7D-9B21-496B-877F-5C56ADB642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E0EFF8-B5EB-400D-8BD9-6C57DD47F809}">
  <ds:schemaRefs>
    <ds:schemaRef ds:uri="http://purl.org/dc/dcmitype/"/>
    <ds:schemaRef ds:uri="http://schemas.microsoft.com/office/2006/documentManagement/types"/>
    <ds:schemaRef ds:uri="f0cb8da3-dab1-4efc-a203-674363c42561"/>
    <ds:schemaRef ds:uri="http://purl.org/dc/elements/1.1/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5ca4c279-e140-4057-82f1-bb8a7df51120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AADFA09-DD5D-4FAE-8606-DE679048D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ca4c279-e140-4057-82f1-bb8a7df51120"/>
    <ds:schemaRef ds:uri="f0cb8da3-dab1-4efc-a203-674363c425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REQUISITOS HABILITANTES</vt:lpstr>
      <vt:lpstr>INDICADORES FINANCIEROS </vt:lpstr>
      <vt:lpstr>Criterios de evaluacion</vt:lpstr>
      <vt:lpstr>Media aritmética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Usuario</cp:lastModifiedBy>
  <cp:revision/>
  <dcterms:created xsi:type="dcterms:W3CDTF">2021-04-12T16:31:17Z</dcterms:created>
  <dcterms:modified xsi:type="dcterms:W3CDTF">2025-01-28T00:23:25Z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0x010100E2F03FCB08542A4495522347EBD05181</vt:lpwstr>
  </property>
  <property fmtid="{D5CDD505-2E9C-101B-9397-08002B2CF9AE}" pid="3" name="Order">
    <vt:r8>2468000</vt:r8>
  </property>
  <property fmtid="{D5CDD505-2E9C-101B-9397-08002B2CF9AE}" pid="4" name="MediaServiceImageTags">
    <vt:lpwstr/>
  </property>
</Properties>
</file>