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ayra.rivera\Documents\CARPETA ENERO URT  2025\5. TIQUETES AEREOS LICITACION\"/>
    </mc:Choice>
  </mc:AlternateContent>
  <xr:revisionPtr revIDLastSave="0" documentId="13_ncr:1_{9CFDC1C7-E905-4289-808E-E6F2243F20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QUETES 2025" sheetId="1" r:id="rId1"/>
    <sheet name="Inputs" sheetId="2" r:id="rId2"/>
  </sheets>
  <definedNames>
    <definedName name="_xlnm._FilterDatabase" localSheetId="0" hidden="1">'TIQUETES 2025'!$A$7:$Y$7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J18" i="1"/>
  <c r="R26" i="1" l="1"/>
  <c r="S26" i="1" s="1"/>
  <c r="R25" i="1"/>
  <c r="S25" i="1" s="1"/>
  <c r="R24" i="1"/>
  <c r="S24" i="1" s="1"/>
  <c r="R23" i="1"/>
  <c r="S23" i="1" s="1"/>
  <c r="R22" i="1"/>
  <c r="S22" i="1" s="1"/>
  <c r="S21" i="1"/>
  <c r="R20" i="1"/>
  <c r="S20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R9" i="1"/>
  <c r="K26" i="1"/>
  <c r="J25" i="1" l="1"/>
  <c r="K25" i="1" s="1"/>
  <c r="J24" i="1"/>
  <c r="K24" i="1" s="1"/>
  <c r="J23" i="1"/>
  <c r="K23" i="1" s="1"/>
  <c r="K22" i="1"/>
  <c r="J21" i="1"/>
  <c r="K21" i="1" s="1"/>
  <c r="K20" i="1"/>
  <c r="K18" i="1"/>
  <c r="J14" i="1" l="1"/>
  <c r="K14" i="1" s="1"/>
  <c r="J15" i="1"/>
  <c r="K15" i="1" s="1"/>
  <c r="J16" i="1"/>
  <c r="K16" i="1" s="1"/>
  <c r="J17" i="1"/>
  <c r="K17" i="1" s="1"/>
  <c r="J13" i="1" l="1"/>
  <c r="K13" i="1" s="1"/>
  <c r="R8" i="1"/>
  <c r="J12" i="1"/>
  <c r="K12" i="1" s="1"/>
  <c r="J11" i="1"/>
  <c r="K11" i="1" s="1"/>
  <c r="K10" i="1"/>
  <c r="J9" i="1"/>
  <c r="K9" i="1" s="1"/>
  <c r="J8" i="1"/>
  <c r="K8" i="1" s="1"/>
</calcChain>
</file>

<file path=xl/sharedStrings.xml><?xml version="1.0" encoding="utf-8"?>
<sst xmlns="http://schemas.openxmlformats.org/spreadsheetml/2006/main" count="345" uniqueCount="112">
  <si>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</si>
  <si>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</si>
  <si>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</si>
  <si>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</si>
  <si>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</si>
  <si>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</si>
  <si>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</si>
  <si>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</si>
  <si>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</si>
  <si>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</si>
  <si>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</si>
  <si>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</si>
  <si>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</si>
  <si>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</si>
  <si>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</si>
  <si>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</si>
  <si>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</si>
  <si>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</si>
  <si>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</si>
  <si>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</si>
  <si>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</si>
  <si>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</si>
  <si>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</si>
  <si>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</si>
  <si>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</si>
  <si>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Colombia Compra Eficiente</t>
  </si>
  <si>
    <t>Ejecución</t>
  </si>
  <si>
    <t>Proveedor</t>
  </si>
  <si>
    <t>Específico</t>
  </si>
  <si>
    <t>Interno</t>
  </si>
  <si>
    <t>Financieros</t>
  </si>
  <si>
    <t>Operacionales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</si>
  <si>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</si>
  <si>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</si>
  <si>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</si>
  <si>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</si>
  <si>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</si>
  <si>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</si>
  <si>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Proveedor</t>
  </si>
  <si>
    <t>Regulatorios</t>
  </si>
  <si>
    <t>Naturaleza</t>
  </si>
  <si>
    <t>Medio</t>
  </si>
  <si>
    <t>Ambientales</t>
  </si>
  <si>
    <t>Alto</t>
  </si>
  <si>
    <t>Tecnológicos</t>
  </si>
  <si>
    <t>Extremo</t>
  </si>
  <si>
    <t>% Asignación</t>
  </si>
  <si>
    <t>Juridico</t>
  </si>
  <si>
    <t>Entidad Contratante</t>
  </si>
  <si>
    <t>Selección / Ejecución</t>
  </si>
  <si>
    <t>Contratación / Ejecución</t>
  </si>
  <si>
    <t>Colombia Compra Eficiente + Entidad Contratante</t>
  </si>
  <si>
    <t>Entidad Contratante + Proveedor</t>
  </si>
  <si>
    <t>Colombia Compra Eficiente + Entidad Contratante + Proveedor</t>
  </si>
  <si>
    <t>IDENTIFICACIÓN Y CLASIFICACIÓN DEL RIESGO</t>
  </si>
  <si>
    <t>TRATAMIENTO DEL RIESGO</t>
  </si>
  <si>
    <t>Planeación / Contratación / Ejecución</t>
  </si>
  <si>
    <t>Especifico</t>
  </si>
  <si>
    <t>Operacional</t>
  </si>
  <si>
    <t>Dificulta la ejecución del contrato de manera baja, aplicando medidas mínimas se puede lograr el objeto contractual</t>
  </si>
  <si>
    <t xml:space="preserve">Externo </t>
  </si>
  <si>
    <t xml:space="preserve">Ejecución </t>
  </si>
  <si>
    <t xml:space="preserve">Dificulta la ejecución del contrato de manera baja, aplicando medidas mínimas se puede lograr el objeto contractual </t>
  </si>
  <si>
    <t>Afecta la ejecución del contrato sin alterar el beneficio para las partes.</t>
  </si>
  <si>
    <t xml:space="preserve">General </t>
  </si>
  <si>
    <t xml:space="preserve">Obstruye la ejecución del contrato sustancialmente pero aun así permite la consecución del objeto contractual </t>
  </si>
  <si>
    <t>SI</t>
  </si>
  <si>
    <t xml:space="preserve">Desde el perfeccionamiento del contrato </t>
  </si>
  <si>
    <t xml:space="preserve">Terminación del plazo de ejecución </t>
  </si>
  <si>
    <t>MENSUAL</t>
  </si>
  <si>
    <t>MEDIO</t>
  </si>
  <si>
    <t>Regulatorio</t>
  </si>
  <si>
    <t>medio</t>
  </si>
  <si>
    <t>Cambios en la situación política sistema de gobierno</t>
  </si>
  <si>
    <t xml:space="preserve">Contratación y Ejecución </t>
  </si>
  <si>
    <t xml:space="preserve">Social o Político  </t>
  </si>
  <si>
    <t>Falta de disponibilidad de los tiquetes aéreos en rutas nacionales e internacionales para el desplazamiento de funcionarios, contratistas, miembros del Consejo Directivo e interesados que sean requeridos para el desarrollo de las actividades propias de la UAEGRTD; así como para el desplazamiento de las víctimas a las diligencias judiciales siempre y cuando medie una orden judicial.</t>
  </si>
  <si>
    <t>LA UAEGRTD aplicará la póliza constituida por el pronente adjudicatario y aplicaría las cláusulas estipuladas en el contrato. 
LA UAEGRT cederá el contrato de suministro por el posible incumplinento del proponente adjudicatario.</t>
  </si>
  <si>
    <t xml:space="preserve">SEGUIMIENTO DEL PROCESO Por pate del supervisor del contrato verificando y dejando constancia en su informe mensual del cumplimiento de las obligaciones pactadas
</t>
  </si>
  <si>
    <t>Falta de idoneidad del personal destinado al suministro de los tiquetes aéreos en rutas nacionales e internacionales para el desplazamiento de funcionarios, contratistas, miembros del Consejo Directivo e interesados que sean requeridos para el desarrollo de las actividades propias de la UAEGRTD; así como para el desplazamiento de las víctimas a las diligencias judiciales siempre y cuando medie una orden judicial.</t>
  </si>
  <si>
    <t>LA UAEGRTD aplicará la póliza constituida por el pronente adjudicatario y las cláusulas estipuladas en el contrato. 
LA UAEGRT cederá el contrato de suministro por el posible incumplinento del proponente adjudicatario a la segunda menor oferta presentada, siempre y cuando cumpla con los requisitos habilitantes.</t>
  </si>
  <si>
    <t>No contar con toda la infraestructura tecnica, logistica y digital para la expedición de los tiquetes aéreos en rutas nacionales e internacionales para el desplazamiento de funcionarios, contratistas, miembros del Consejo Directivo e interesados que sean requeridos para el desarrollo de las actividades propias de la UAEGRTD; así como para el desplazamiento de las víctimas a las diligencias judiciales siempre y cuando medie una orden judicial.</t>
  </si>
  <si>
    <t>Sobrecostos por demoras y/o errores en las respuestas y solicitudes de vuelos o reservas, por causas imputables al contratista</t>
  </si>
  <si>
    <t>Sobrecostos por demoras y/o errores en las solicitudes de vuelos o reservas, por causas imputables a la UAEGRTD</t>
  </si>
  <si>
    <t>La UAEGRTD aplicará las medidas pertinentes para garantizar la ejecución del contrato, llevando a cabo control de cada comisión requerida.</t>
  </si>
  <si>
    <t>Entidad Contratantr</t>
  </si>
  <si>
    <t>Cancelaciones y/o pérdidas de vuelos o reservas, por causas imputables al contratista</t>
  </si>
  <si>
    <t>El contratista debe analizar las fluctuaciones de las tasas de cambio que puedan afectar el precio en pesos colombianos de los tiquetes requeridos para el cumplimiento del objeto contractual y presentar su oferta teniendo en cuenta las previsiones realizadas.</t>
  </si>
  <si>
    <t>La UAEGRTD no cancelará perdidas por vuelos o rerservas atribuidas al contratista, dará apliación a las cláusulas estipuladas en el contrato.</t>
  </si>
  <si>
    <t>Cancelaciones y/o pérdidas de vuelos o reservas, por causas imputables a la UAEGRTD y/o terceros.</t>
  </si>
  <si>
    <t>Costos y/o valores cobrados por el contratista no previstos o no incluidos en la tarifa convenida.</t>
  </si>
  <si>
    <t>La UAEGRTD no cancelará tarifa administrativa superior a la oferta por el proponente y aceptada por la entidad, teniendo en cuenta que la compra de la expedición de los tiquetes será virtual y lleverá a cabo informe detallado de cada expedición</t>
  </si>
  <si>
    <t xml:space="preserve">Uso indebido de información por parte del contratista o de sus funcionarios y contratistas, esto es faltar al deber de confidencialidad de la información propia de la UAEGRTD o que provenga de la labor realizada por el contratista.  </t>
  </si>
  <si>
    <t xml:space="preserve">Dificultad la ejecución del contrato de manera baja, aplicando medidas mínimas se puede lograr el el objeto contractual </t>
  </si>
  <si>
    <t>Retrasos en el suministro de los tiquetes aéreos en rutas nacionales e internacionales para el desplazamiento de funcionarios, contratistas, miembros del Consejo Directivo e interesados que sean requeridos para el desarrollo de las actividades propias de la UAEGRTD; así como para el desplazamiento de las víctimas a las diligencias judiciales siempre y cuando medie una orden judicial, por causas imputables al contratista.</t>
  </si>
  <si>
    <t>La UAEGRTD Iimpondrá la cláusula de multa, penal y/o liquidación unilateral del contrato por violación a la cláusula de confidencialidad</t>
  </si>
  <si>
    <t>La UAEGRTD Iimpondrá la cláusula de multa, penal y/o liquidación unilateral del contrato.</t>
  </si>
  <si>
    <t>Retrasos en el suministro de los tiquetes aéreos en rutas nacionales e internacionales para el desplazamiento de funcionarios, contratistas, miembros del Consejo Directivo e interesados que sean requeridos para el desarrollo de las actividades propias de la UAEGRTD; así como para el desplazamiento de las víctimas a las diligencias judiciales siempre y cuando medie una orden judicial, por causas imputables a la UAEGRTD</t>
  </si>
  <si>
    <t>Información incorrecta utilizada por el contratista o errores en los datos e información empleada por el contratista.</t>
  </si>
  <si>
    <t>Afecta la ejecución del contrato sin alterar el beneflcio para las partes.</t>
  </si>
  <si>
    <t>Fallas, caídas e intermitencias del centro de contacto que garantice respuesta a solicitudes y requerimientos a la UAEGRTD</t>
  </si>
  <si>
    <t>Falta de liquidez por parte del Contratista durante la Ejecución del Contrato.</t>
  </si>
  <si>
    <t>Indebida o incorrecta estimación de precios o costos, esto es que los costos ofrecidos son bajos en relación con los precios del mercado.</t>
  </si>
  <si>
    <t xml:space="preserve">El contratista debe analizar las fluctuaciones de las tasas de cambio que puedan afectar el precio en pesos colombianos de los tiquetes requeridos para el cumplimiento del objeto contractual y presentar su oferta teniendo en cuenta las previsiones realizadas.
La UAEGRTD aplicará las cláusulas estipuladas en el contrato de suminstro </t>
  </si>
  <si>
    <t>La UAEGRTD adoptará las medidas de protección necesarias para la seguridad de sus funcionarios, funcionarias, contratista y otros para atender la necesidad en el territorio requerido,</t>
  </si>
  <si>
    <t>Eventos naturales como lluvias, inundaciones, temblores, etc., que afecten la prestación del servicio.</t>
  </si>
  <si>
    <t>Realizar ajustes oportunos. Reprogramación de las comisiones por casos de fuerza mayor.</t>
  </si>
  <si>
    <t>Manejo inadecuado de los residuos peligrosos generados durante la ejecución del contrato. (Afectación al medio ambiente)</t>
  </si>
  <si>
    <t xml:space="preserve">
La UAEGRTD aplicará las cláusulas estipuladas en el contrato de suminstro </t>
  </si>
  <si>
    <t>Fallas en la Plataforma que impidan la expedición de tiquetes aéreos exceptuando los casos de fuerza mayor o caso fortuito.</t>
  </si>
  <si>
    <t xml:space="preserve">El contratista deberá dar garantizar alterantivas de la plataforma, de lo contrario la entidad dará aplicación a las cláusulas del contrato </t>
  </si>
  <si>
    <t>Suministrar tiquetes aéreos en rutas nacionales e internacionales para el desplazamiento de funcionarios, funcionarias, contratistas, miembros del Consejo Directivo e Interesados que sean requeridos para el desarrollo de las actividades propias de la Unidad Administrativa Especial de Gestión de Restitución de Tierras Despojadas; así como para el desplazamiento de las víctimas a las diligencias judiciales siempre y cuando medie una orden judicial.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</si>
</sst>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9"/>
      <color rgb="FFFF0000"/>
      <name val="Arial"/>
      <family val="2"/>
    </font>
    <font>
      <b/>
      <sz val="8"/>
      <color theme="1" tint="4.9989318521683403E-2"/>
      <name val="Arial"/>
      <family val="2"/>
    </font>
    <font>
      <sz val="8"/>
      <color theme="1" tint="4.9989318521683403E-2"/>
      <name val="Arial Narrow"/>
      <family val="2"/>
    </font>
    <font>
      <sz val="8"/>
      <color theme="1" tint="4.9989318521683403E-2"/>
      <name val="Arial"/>
      <family val="2"/>
    </font>
    <font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9" fontId="10" fillId="0" borderId="1" xfId="0" applyNumberFormat="1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wrapText="1"/>
    </xf>
    <xf numFmtId="9" fontId="10" fillId="0" borderId="4" xfId="0" applyNumberFormat="1" applyFont="1" applyBorder="1" applyAlignment="1">
      <alignment horizontal="center" vertical="center" textRotation="90" wrapText="1"/>
    </xf>
    <xf numFmtId="0" fontId="0" fillId="0" borderId="4" xfId="0" applyBorder="1"/>
    <xf numFmtId="0" fontId="0" fillId="0" borderId="1" xfId="0" applyBorder="1" applyAlignment="1">
      <alignment horizontal="center"/>
    </xf>
    <xf numFmtId="0" fontId="10" fillId="0" borderId="5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0" borderId="6" xfId="0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2"/>
  <sheetViews>
    <sheetView showGridLines="0" tabSelected="1" zoomScaleNormal="100" workbookViewId="0">
      <pane xSplit="1" ySplit="7" topLeftCell="B23" activePane="bottomRight" state="frozen"/>
      <selection pane="topRight" activeCell="B1" sqref="B1"/>
      <selection pane="bottomLeft" activeCell="A4" sqref="A4"/>
      <selection pane="bottomRight" activeCell="I29" sqref="I29"/>
    </sheetView>
  </sheetViews>
  <sheetFormatPr baseColWidth="10" defaultColWidth="11.42578125" defaultRowHeight="15" x14ac:dyDescent="0.25"/>
  <cols>
    <col min="1" max="1" width="3.7109375" style="6" customWidth="1"/>
    <col min="2" max="2" width="7.5703125" style="6" customWidth="1"/>
    <col min="3" max="3" width="7.140625" style="6" customWidth="1"/>
    <col min="4" max="4" width="11.140625" style="6" customWidth="1"/>
    <col min="5" max="5" width="12.140625" style="6" customWidth="1"/>
    <col min="6" max="6" width="25" style="6" customWidth="1"/>
    <col min="7" max="7" width="20.140625" style="6" customWidth="1"/>
    <col min="8" max="8" width="6.7109375" style="6" customWidth="1"/>
    <col min="9" max="9" width="5.28515625" style="6" customWidth="1"/>
    <col min="10" max="10" width="7.28515625" style="6" customWidth="1"/>
    <col min="11" max="11" width="6.42578125" style="6" customWidth="1"/>
    <col min="12" max="14" width="12.7109375" style="6" customWidth="1"/>
    <col min="15" max="15" width="42" style="6" customWidth="1"/>
    <col min="16" max="16" width="5.140625" style="6" customWidth="1"/>
    <col min="17" max="17" width="5.28515625" style="6" customWidth="1"/>
    <col min="18" max="18" width="7.7109375" style="6" customWidth="1"/>
    <col min="19" max="19" width="5.5703125" style="6" customWidth="1"/>
    <col min="20" max="20" width="9.28515625" style="6" customWidth="1"/>
    <col min="21" max="21" width="10.42578125" style="6" customWidth="1"/>
    <col min="22" max="22" width="13.5703125" style="6" customWidth="1"/>
    <col min="23" max="23" width="13.42578125" style="6" customWidth="1"/>
    <col min="24" max="24" width="27.85546875" style="6" customWidth="1"/>
    <col min="25" max="25" width="19.85546875" style="6" customWidth="1"/>
    <col min="26" max="16384" width="11.42578125" style="6"/>
  </cols>
  <sheetData>
    <row r="1" spans="1:25" x14ac:dyDescent="0.25">
      <c r="B1" s="35" t="s">
        <v>111</v>
      </c>
    </row>
    <row r="2" spans="1:25" x14ac:dyDescent="0.25">
      <c r="B2" s="3"/>
    </row>
    <row r="3" spans="1:25" x14ac:dyDescent="0.25">
      <c r="A3" s="36" t="s">
        <v>54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 t="s">
        <v>55</v>
      </c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5" x14ac:dyDescent="0.25">
      <c r="B4" s="2"/>
    </row>
    <row r="5" spans="1:25" ht="22.5" customHeight="1" x14ac:dyDescent="0.25">
      <c r="A5" s="40" t="s">
        <v>0</v>
      </c>
      <c r="B5" s="39" t="s">
        <v>1</v>
      </c>
      <c r="C5" s="39" t="s">
        <v>2</v>
      </c>
      <c r="D5" s="39" t="s">
        <v>3</v>
      </c>
      <c r="E5" s="39" t="s">
        <v>4</v>
      </c>
      <c r="F5" s="40" t="s">
        <v>5</v>
      </c>
      <c r="G5" s="40" t="s">
        <v>6</v>
      </c>
      <c r="H5" s="39" t="s">
        <v>7</v>
      </c>
      <c r="I5" s="39" t="s">
        <v>8</v>
      </c>
      <c r="J5" s="39" t="s">
        <v>9</v>
      </c>
      <c r="K5" s="39" t="s">
        <v>10</v>
      </c>
      <c r="L5" s="39" t="s">
        <v>11</v>
      </c>
      <c r="M5" s="39" t="s">
        <v>46</v>
      </c>
      <c r="N5" s="40" t="s">
        <v>0</v>
      </c>
      <c r="O5" s="37" t="s">
        <v>12</v>
      </c>
      <c r="P5" s="37" t="s">
        <v>13</v>
      </c>
      <c r="Q5" s="37"/>
      <c r="R5" s="37"/>
      <c r="S5" s="37"/>
      <c r="T5" s="38" t="s">
        <v>14</v>
      </c>
      <c r="U5" s="38" t="s">
        <v>15</v>
      </c>
      <c r="V5" s="37" t="s">
        <v>16</v>
      </c>
      <c r="W5" s="37" t="s">
        <v>17</v>
      </c>
      <c r="X5" s="37" t="s">
        <v>18</v>
      </c>
      <c r="Y5" s="37"/>
    </row>
    <row r="6" spans="1:25" x14ac:dyDescent="0.25">
      <c r="A6" s="40"/>
      <c r="B6" s="39"/>
      <c r="C6" s="39"/>
      <c r="D6" s="39"/>
      <c r="E6" s="39"/>
      <c r="F6" s="40"/>
      <c r="G6" s="40"/>
      <c r="H6" s="39"/>
      <c r="I6" s="39"/>
      <c r="J6" s="39"/>
      <c r="K6" s="39"/>
      <c r="L6" s="39"/>
      <c r="M6" s="39"/>
      <c r="N6" s="40"/>
      <c r="O6" s="37"/>
      <c r="P6" s="38" t="s">
        <v>7</v>
      </c>
      <c r="Q6" s="38" t="s">
        <v>8</v>
      </c>
      <c r="R6" s="38" t="s">
        <v>9</v>
      </c>
      <c r="S6" s="38" t="s">
        <v>10</v>
      </c>
      <c r="T6" s="38"/>
      <c r="U6" s="38"/>
      <c r="V6" s="37"/>
      <c r="W6" s="37"/>
      <c r="X6" s="37" t="s">
        <v>19</v>
      </c>
      <c r="Y6" s="37" t="s">
        <v>20</v>
      </c>
    </row>
    <row r="7" spans="1:25" ht="42.75" customHeight="1" x14ac:dyDescent="0.25">
      <c r="A7" s="40"/>
      <c r="B7" s="39"/>
      <c r="C7" s="39"/>
      <c r="D7" s="39"/>
      <c r="E7" s="39"/>
      <c r="F7" s="40"/>
      <c r="G7" s="40"/>
      <c r="H7" s="39"/>
      <c r="I7" s="39"/>
      <c r="J7" s="39"/>
      <c r="K7" s="39"/>
      <c r="L7" s="39"/>
      <c r="M7" s="39"/>
      <c r="N7" s="40"/>
      <c r="O7" s="37"/>
      <c r="P7" s="38"/>
      <c r="Q7" s="38"/>
      <c r="R7" s="38"/>
      <c r="S7" s="38"/>
      <c r="T7" s="38"/>
      <c r="U7" s="38"/>
      <c r="V7" s="37"/>
      <c r="W7" s="37"/>
      <c r="X7" s="37"/>
      <c r="Y7" s="37"/>
    </row>
    <row r="8" spans="1:25" ht="140.25" x14ac:dyDescent="0.25">
      <c r="A8" s="7">
        <v>1</v>
      </c>
      <c r="B8" s="7" t="s">
        <v>57</v>
      </c>
      <c r="C8" s="7" t="s">
        <v>22</v>
      </c>
      <c r="D8" s="7" t="s">
        <v>26</v>
      </c>
      <c r="E8" s="7" t="s">
        <v>58</v>
      </c>
      <c r="F8" s="7" t="s">
        <v>76</v>
      </c>
      <c r="G8" s="7" t="s">
        <v>59</v>
      </c>
      <c r="H8" s="7">
        <v>3</v>
      </c>
      <c r="I8" s="7">
        <v>2</v>
      </c>
      <c r="J8" s="8">
        <f>SUM(H8:I8)</f>
        <v>5</v>
      </c>
      <c r="K8" s="8" t="str">
        <f>VLOOKUP(J8,Inputs!$E$2:$F$12,2,FALSE)</f>
        <v>Medio</v>
      </c>
      <c r="L8" s="8" t="s">
        <v>27</v>
      </c>
      <c r="M8" s="9">
        <v>1</v>
      </c>
      <c r="N8" s="10">
        <v>1</v>
      </c>
      <c r="O8" s="7" t="s">
        <v>77</v>
      </c>
      <c r="P8" s="11">
        <v>1</v>
      </c>
      <c r="Q8" s="8">
        <v>1</v>
      </c>
      <c r="R8" s="8">
        <f>SUM(P8:Q8)</f>
        <v>2</v>
      </c>
      <c r="S8" s="8" t="s">
        <v>70</v>
      </c>
      <c r="T8" s="8" t="s">
        <v>66</v>
      </c>
      <c r="U8" s="7" t="s">
        <v>27</v>
      </c>
      <c r="V8" s="7" t="s">
        <v>67</v>
      </c>
      <c r="W8" s="7" t="s">
        <v>68</v>
      </c>
      <c r="X8" s="12" t="s">
        <v>78</v>
      </c>
      <c r="Y8" s="12" t="s">
        <v>69</v>
      </c>
    </row>
    <row r="9" spans="1:25" ht="153" x14ac:dyDescent="0.25">
      <c r="A9" s="7">
        <v>2</v>
      </c>
      <c r="B9" s="7" t="s">
        <v>57</v>
      </c>
      <c r="C9" s="7" t="s">
        <v>22</v>
      </c>
      <c r="D9" s="7" t="s">
        <v>26</v>
      </c>
      <c r="E9" s="7" t="s">
        <v>58</v>
      </c>
      <c r="F9" s="20" t="s">
        <v>79</v>
      </c>
      <c r="G9" s="7" t="s">
        <v>59</v>
      </c>
      <c r="H9" s="7">
        <v>3</v>
      </c>
      <c r="I9" s="7">
        <v>2</v>
      </c>
      <c r="J9" s="8">
        <f t="shared" ref="J9:J12" si="0">SUM(H9:I9)</f>
        <v>5</v>
      </c>
      <c r="K9" s="8" t="str">
        <f>VLOOKUP(J9,Inputs!$E$2:$F$12,2,FALSE)</f>
        <v>Medio</v>
      </c>
      <c r="L9" s="8" t="s">
        <v>27</v>
      </c>
      <c r="M9" s="9">
        <v>1</v>
      </c>
      <c r="N9" s="10">
        <v>2</v>
      </c>
      <c r="O9" s="7" t="s">
        <v>80</v>
      </c>
      <c r="P9" s="11">
        <v>1</v>
      </c>
      <c r="Q9" s="8">
        <v>1</v>
      </c>
      <c r="R9" s="13">
        <f t="shared" ref="R9:R26" si="1">SUM(P9:Q9)</f>
        <v>2</v>
      </c>
      <c r="S9" s="13" t="s">
        <v>70</v>
      </c>
      <c r="T9" s="13" t="s">
        <v>66</v>
      </c>
      <c r="U9" s="7" t="s">
        <v>27</v>
      </c>
      <c r="V9" s="7" t="s">
        <v>67</v>
      </c>
      <c r="W9" s="7" t="s">
        <v>68</v>
      </c>
      <c r="X9" s="12" t="s">
        <v>78</v>
      </c>
      <c r="Y9" s="12" t="s">
        <v>69</v>
      </c>
    </row>
    <row r="10" spans="1:25" ht="175.5" x14ac:dyDescent="0.25">
      <c r="A10" s="7">
        <v>3</v>
      </c>
      <c r="B10" s="7" t="s">
        <v>57</v>
      </c>
      <c r="C10" s="7" t="s">
        <v>22</v>
      </c>
      <c r="D10" s="7" t="s">
        <v>26</v>
      </c>
      <c r="E10" s="23" t="s">
        <v>58</v>
      </c>
      <c r="F10" s="26" t="s">
        <v>81</v>
      </c>
      <c r="G10" s="27" t="s">
        <v>62</v>
      </c>
      <c r="H10" s="7">
        <v>3</v>
      </c>
      <c r="I10" s="7">
        <v>2</v>
      </c>
      <c r="J10" s="8">
        <v>5</v>
      </c>
      <c r="K10" s="8" t="str">
        <f>VLOOKUP(J10,Inputs!$E$2:$F$12,2,FALSE)</f>
        <v>Medio</v>
      </c>
      <c r="L10" s="8" t="s">
        <v>27</v>
      </c>
      <c r="M10" s="9">
        <v>1</v>
      </c>
      <c r="N10" s="10">
        <v>3</v>
      </c>
      <c r="O10" s="7" t="s">
        <v>80</v>
      </c>
      <c r="P10" s="11">
        <v>1</v>
      </c>
      <c r="Q10" s="8">
        <v>1</v>
      </c>
      <c r="R10" s="8">
        <f t="shared" si="1"/>
        <v>2</v>
      </c>
      <c r="S10" s="8" t="s">
        <v>70</v>
      </c>
      <c r="T10" s="8" t="s">
        <v>66</v>
      </c>
      <c r="U10" s="7" t="s">
        <v>27</v>
      </c>
      <c r="V10" s="7" t="s">
        <v>67</v>
      </c>
      <c r="W10" s="7" t="s">
        <v>68</v>
      </c>
      <c r="X10" s="12" t="s">
        <v>78</v>
      </c>
      <c r="Y10" s="12" t="s">
        <v>69</v>
      </c>
    </row>
    <row r="11" spans="1:25" ht="67.5" x14ac:dyDescent="0.25">
      <c r="A11" s="7">
        <v>4</v>
      </c>
      <c r="B11" s="7" t="s">
        <v>57</v>
      </c>
      <c r="C11" s="7" t="s">
        <v>60</v>
      </c>
      <c r="D11" s="7" t="s">
        <v>61</v>
      </c>
      <c r="E11" s="23" t="s">
        <v>58</v>
      </c>
      <c r="F11" s="26" t="s">
        <v>82</v>
      </c>
      <c r="G11" s="26" t="s">
        <v>65</v>
      </c>
      <c r="H11" s="24">
        <v>2</v>
      </c>
      <c r="I11" s="7">
        <v>4</v>
      </c>
      <c r="J11" s="8">
        <f t="shared" si="0"/>
        <v>6</v>
      </c>
      <c r="K11" s="8" t="str">
        <f>VLOOKUP(J11,Inputs!$E$2:$F$12,2,FALSE)</f>
        <v>Alto</v>
      </c>
      <c r="L11" s="8" t="s">
        <v>27</v>
      </c>
      <c r="M11" s="9">
        <v>1</v>
      </c>
      <c r="N11" s="10">
        <v>4</v>
      </c>
      <c r="O11" s="7" t="s">
        <v>87</v>
      </c>
      <c r="P11" s="11">
        <v>1</v>
      </c>
      <c r="Q11" s="8">
        <v>1</v>
      </c>
      <c r="R11" s="8">
        <f t="shared" si="1"/>
        <v>2</v>
      </c>
      <c r="S11" s="8" t="str">
        <f>VLOOKUP(R11,Inputs!$E$2:$F$12,2,FALSE)</f>
        <v>Bajo</v>
      </c>
      <c r="T11" s="8" t="s">
        <v>66</v>
      </c>
      <c r="U11" s="7" t="s">
        <v>27</v>
      </c>
      <c r="V11" s="7" t="s">
        <v>67</v>
      </c>
      <c r="W11" s="7" t="s">
        <v>68</v>
      </c>
      <c r="X11" s="12" t="s">
        <v>78</v>
      </c>
      <c r="Y11" s="12" t="s">
        <v>69</v>
      </c>
    </row>
    <row r="12" spans="1:25" ht="75.75" x14ac:dyDescent="0.25">
      <c r="A12" s="7">
        <v>5</v>
      </c>
      <c r="B12" s="7" t="s">
        <v>57</v>
      </c>
      <c r="C12" s="7" t="s">
        <v>60</v>
      </c>
      <c r="D12" s="7" t="s">
        <v>61</v>
      </c>
      <c r="E12" s="23" t="s">
        <v>58</v>
      </c>
      <c r="F12" s="26" t="s">
        <v>83</v>
      </c>
      <c r="G12" s="26" t="s">
        <v>65</v>
      </c>
      <c r="H12" s="24">
        <v>2</v>
      </c>
      <c r="I12" s="7">
        <v>4</v>
      </c>
      <c r="J12" s="8">
        <f t="shared" si="0"/>
        <v>6</v>
      </c>
      <c r="K12" s="8" t="str">
        <f>VLOOKUP(J12,Inputs!$E$2:$F$12,2,FALSE)</f>
        <v>Alto</v>
      </c>
      <c r="L12" s="8" t="s">
        <v>48</v>
      </c>
      <c r="M12" s="9">
        <v>1</v>
      </c>
      <c r="N12" s="10">
        <v>5</v>
      </c>
      <c r="O12" s="7" t="s">
        <v>84</v>
      </c>
      <c r="P12" s="11">
        <v>1</v>
      </c>
      <c r="Q12" s="8">
        <v>1</v>
      </c>
      <c r="R12" s="8">
        <f t="shared" si="1"/>
        <v>2</v>
      </c>
      <c r="S12" s="8" t="str">
        <f>VLOOKUP(R12,Inputs!$E$2:$F$12,2,FALSE)</f>
        <v>Bajo</v>
      </c>
      <c r="T12" s="8" t="s">
        <v>66</v>
      </c>
      <c r="U12" s="7" t="s">
        <v>85</v>
      </c>
      <c r="V12" s="7" t="s">
        <v>67</v>
      </c>
      <c r="W12" s="7" t="s">
        <v>68</v>
      </c>
      <c r="X12" s="12" t="s">
        <v>78</v>
      </c>
      <c r="Y12" s="12" t="s">
        <v>69</v>
      </c>
    </row>
    <row r="13" spans="1:25" ht="67.5" x14ac:dyDescent="0.25">
      <c r="A13" s="7">
        <v>6</v>
      </c>
      <c r="B13" s="7" t="s">
        <v>57</v>
      </c>
      <c r="C13" s="7" t="s">
        <v>60</v>
      </c>
      <c r="D13" s="7" t="s">
        <v>61</v>
      </c>
      <c r="E13" s="23" t="s">
        <v>58</v>
      </c>
      <c r="F13" s="25" t="s">
        <v>86</v>
      </c>
      <c r="G13" s="25" t="s">
        <v>65</v>
      </c>
      <c r="H13" s="24">
        <v>3</v>
      </c>
      <c r="I13" s="7">
        <v>3</v>
      </c>
      <c r="J13" s="8">
        <f t="shared" ref="J13" si="2">SUM(H13:I13)</f>
        <v>6</v>
      </c>
      <c r="K13" s="8" t="str">
        <f>VLOOKUP(J13,Inputs!$E$2:$F$12,2,FALSE)</f>
        <v>Alto</v>
      </c>
      <c r="L13" s="8" t="s">
        <v>27</v>
      </c>
      <c r="M13" s="9">
        <v>1</v>
      </c>
      <c r="N13" s="10">
        <v>6</v>
      </c>
      <c r="O13" s="7" t="s">
        <v>88</v>
      </c>
      <c r="P13" s="11">
        <v>1</v>
      </c>
      <c r="Q13" s="8">
        <v>1</v>
      </c>
      <c r="R13" s="8">
        <f t="shared" si="1"/>
        <v>2</v>
      </c>
      <c r="S13" s="8" t="str">
        <f>VLOOKUP(R13,Inputs!$E$2:$F$12,2,FALSE)</f>
        <v>Bajo</v>
      </c>
      <c r="T13" s="8" t="s">
        <v>66</v>
      </c>
      <c r="U13" s="7" t="s">
        <v>27</v>
      </c>
      <c r="V13" s="7" t="s">
        <v>67</v>
      </c>
      <c r="W13" s="7" t="s">
        <v>68</v>
      </c>
      <c r="X13" s="12" t="s">
        <v>78</v>
      </c>
      <c r="Y13" s="12" t="s">
        <v>69</v>
      </c>
    </row>
    <row r="14" spans="1:25" ht="75.75" x14ac:dyDescent="0.25">
      <c r="A14" s="7">
        <v>7</v>
      </c>
      <c r="B14" s="7" t="s">
        <v>57</v>
      </c>
      <c r="C14" s="7" t="s">
        <v>60</v>
      </c>
      <c r="D14" s="7" t="s">
        <v>61</v>
      </c>
      <c r="E14" s="23" t="s">
        <v>58</v>
      </c>
      <c r="F14" s="26" t="s">
        <v>89</v>
      </c>
      <c r="G14" s="26" t="s">
        <v>65</v>
      </c>
      <c r="H14" s="24">
        <v>2</v>
      </c>
      <c r="I14" s="7">
        <v>4</v>
      </c>
      <c r="J14" s="8">
        <f t="shared" ref="J14:J19" si="3">SUM(H14:I14)</f>
        <v>6</v>
      </c>
      <c r="K14" s="8" t="str">
        <f>VLOOKUP(J14,Inputs!$E$2:$F$12,2,FALSE)</f>
        <v>Alto</v>
      </c>
      <c r="L14" s="8" t="s">
        <v>48</v>
      </c>
      <c r="M14" s="9">
        <v>1</v>
      </c>
      <c r="N14" s="10">
        <v>7</v>
      </c>
      <c r="O14" s="7" t="s">
        <v>84</v>
      </c>
      <c r="P14" s="11">
        <v>1</v>
      </c>
      <c r="Q14" s="8">
        <v>1</v>
      </c>
      <c r="R14" s="8">
        <f t="shared" si="1"/>
        <v>2</v>
      </c>
      <c r="S14" s="8" t="str">
        <f>VLOOKUP(R14,Inputs!$E$2:$F$12,2,FALSE)</f>
        <v>Bajo</v>
      </c>
      <c r="T14" s="8" t="s">
        <v>66</v>
      </c>
      <c r="U14" s="7" t="s">
        <v>85</v>
      </c>
      <c r="V14" s="7" t="s">
        <v>67</v>
      </c>
      <c r="W14" s="7" t="s">
        <v>68</v>
      </c>
      <c r="X14" s="12" t="s">
        <v>78</v>
      </c>
      <c r="Y14" s="12" t="s">
        <v>69</v>
      </c>
    </row>
    <row r="15" spans="1:25" ht="67.5" x14ac:dyDescent="0.25">
      <c r="A15" s="7">
        <v>8</v>
      </c>
      <c r="B15" s="7" t="s">
        <v>57</v>
      </c>
      <c r="C15" s="7" t="s">
        <v>60</v>
      </c>
      <c r="D15" s="7" t="s">
        <v>61</v>
      </c>
      <c r="E15" s="23" t="s">
        <v>58</v>
      </c>
      <c r="F15" s="26" t="s">
        <v>90</v>
      </c>
      <c r="G15" s="26" t="s">
        <v>65</v>
      </c>
      <c r="H15" s="24">
        <v>2</v>
      </c>
      <c r="I15" s="7">
        <v>4</v>
      </c>
      <c r="J15" s="8">
        <f t="shared" si="3"/>
        <v>6</v>
      </c>
      <c r="K15" s="8" t="str">
        <f>VLOOKUP(J15,Inputs!$E$2:$F$12,2,FALSE)</f>
        <v>Alto</v>
      </c>
      <c r="L15" s="8" t="s">
        <v>27</v>
      </c>
      <c r="M15" s="9">
        <v>1</v>
      </c>
      <c r="N15" s="10">
        <v>8</v>
      </c>
      <c r="O15" s="7" t="s">
        <v>91</v>
      </c>
      <c r="P15" s="11">
        <v>1</v>
      </c>
      <c r="Q15" s="8">
        <v>1</v>
      </c>
      <c r="R15" s="8">
        <f t="shared" si="1"/>
        <v>2</v>
      </c>
      <c r="S15" s="8" t="str">
        <f>VLOOKUP(R15,Inputs!$E$2:$F$12,2,FALSE)</f>
        <v>Bajo</v>
      </c>
      <c r="T15" s="8" t="s">
        <v>66</v>
      </c>
      <c r="U15" s="7" t="s">
        <v>27</v>
      </c>
      <c r="V15" s="7" t="s">
        <v>67</v>
      </c>
      <c r="W15" s="7" t="s">
        <v>68</v>
      </c>
      <c r="X15" s="12" t="s">
        <v>78</v>
      </c>
      <c r="Y15" s="12" t="s">
        <v>69</v>
      </c>
    </row>
    <row r="16" spans="1:25" ht="115.5" customHeight="1" x14ac:dyDescent="0.25">
      <c r="A16" s="7">
        <v>9</v>
      </c>
      <c r="B16" s="7" t="s">
        <v>57</v>
      </c>
      <c r="C16" s="7" t="s">
        <v>60</v>
      </c>
      <c r="D16" s="7" t="s">
        <v>61</v>
      </c>
      <c r="E16" s="23" t="s">
        <v>58</v>
      </c>
      <c r="F16" s="26" t="s">
        <v>92</v>
      </c>
      <c r="G16" s="26" t="s">
        <v>93</v>
      </c>
      <c r="H16" s="24">
        <v>3</v>
      </c>
      <c r="I16" s="7">
        <v>3</v>
      </c>
      <c r="J16" s="8">
        <f t="shared" si="3"/>
        <v>6</v>
      </c>
      <c r="K16" s="8" t="str">
        <f>VLOOKUP(J16,Inputs!$E$2:$F$12,2,FALSE)</f>
        <v>Alto</v>
      </c>
      <c r="L16" s="8" t="s">
        <v>27</v>
      </c>
      <c r="M16" s="9">
        <v>1</v>
      </c>
      <c r="N16" s="10">
        <v>9</v>
      </c>
      <c r="O16" s="7" t="s">
        <v>95</v>
      </c>
      <c r="P16" s="11">
        <v>2</v>
      </c>
      <c r="Q16" s="8">
        <v>2</v>
      </c>
      <c r="R16" s="8">
        <f t="shared" si="1"/>
        <v>4</v>
      </c>
      <c r="S16" s="8" t="str">
        <f>VLOOKUP(R16,Inputs!$E$2:$F$12,2,FALSE)</f>
        <v>Bajo</v>
      </c>
      <c r="T16" s="8" t="s">
        <v>66</v>
      </c>
      <c r="U16" s="7" t="s">
        <v>85</v>
      </c>
      <c r="V16" s="7" t="s">
        <v>67</v>
      </c>
      <c r="W16" s="7" t="s">
        <v>68</v>
      </c>
      <c r="X16" s="12" t="s">
        <v>78</v>
      </c>
      <c r="Y16" s="12" t="s">
        <v>69</v>
      </c>
    </row>
    <row r="17" spans="1:25" ht="222" customHeight="1" x14ac:dyDescent="0.25">
      <c r="A17" s="7">
        <v>10</v>
      </c>
      <c r="B17" s="7" t="s">
        <v>64</v>
      </c>
      <c r="C17" s="7" t="s">
        <v>60</v>
      </c>
      <c r="D17" s="7" t="s">
        <v>61</v>
      </c>
      <c r="E17" s="23" t="s">
        <v>58</v>
      </c>
      <c r="F17" s="25" t="s">
        <v>94</v>
      </c>
      <c r="G17" s="25" t="s">
        <v>62</v>
      </c>
      <c r="H17" s="24">
        <v>3</v>
      </c>
      <c r="I17" s="7">
        <v>2</v>
      </c>
      <c r="J17" s="8">
        <f t="shared" si="3"/>
        <v>5</v>
      </c>
      <c r="K17" s="8" t="str">
        <f>VLOOKUP(J17,Inputs!$E$2:$F$12,2,FALSE)</f>
        <v>Medio</v>
      </c>
      <c r="L17" s="8" t="s">
        <v>27</v>
      </c>
      <c r="M17" s="9">
        <v>1</v>
      </c>
      <c r="N17" s="10">
        <v>10</v>
      </c>
      <c r="O17" s="7" t="s">
        <v>96</v>
      </c>
      <c r="P17" s="11">
        <v>1</v>
      </c>
      <c r="Q17" s="8">
        <v>1</v>
      </c>
      <c r="R17" s="8">
        <f t="shared" si="1"/>
        <v>2</v>
      </c>
      <c r="S17" s="8" t="str">
        <f>VLOOKUP(R17,Inputs!$E$2:$F$12,2,FALSE)</f>
        <v>Bajo</v>
      </c>
      <c r="T17" s="8" t="s">
        <v>66</v>
      </c>
      <c r="U17" s="7" t="s">
        <v>27</v>
      </c>
      <c r="V17" s="7" t="s">
        <v>67</v>
      </c>
      <c r="W17" s="7" t="s">
        <v>68</v>
      </c>
      <c r="X17" s="12" t="s">
        <v>78</v>
      </c>
      <c r="Y17" s="12" t="s">
        <v>69</v>
      </c>
    </row>
    <row r="18" spans="1:25" s="17" customFormat="1" ht="213.75" customHeight="1" x14ac:dyDescent="0.25">
      <c r="A18" s="12">
        <v>11</v>
      </c>
      <c r="B18" s="4" t="s">
        <v>64</v>
      </c>
      <c r="C18" s="4" t="s">
        <v>60</v>
      </c>
      <c r="D18" s="4" t="s">
        <v>61</v>
      </c>
      <c r="E18" s="29" t="s">
        <v>58</v>
      </c>
      <c r="F18" s="30" t="s">
        <v>97</v>
      </c>
      <c r="G18" s="26" t="s">
        <v>93</v>
      </c>
      <c r="H18" s="11">
        <v>3</v>
      </c>
      <c r="I18" s="8">
        <v>2</v>
      </c>
      <c r="J18" s="8">
        <f t="shared" si="3"/>
        <v>5</v>
      </c>
      <c r="K18" s="8" t="str">
        <f>VLOOKUP(J18,Inputs!$E$2:$F$12,2,FALSE)</f>
        <v>Medio</v>
      </c>
      <c r="L18" s="8" t="s">
        <v>48</v>
      </c>
      <c r="M18" s="9">
        <v>1</v>
      </c>
      <c r="N18" s="12">
        <v>11</v>
      </c>
      <c r="O18" s="7" t="s">
        <v>84</v>
      </c>
      <c r="P18" s="8">
        <v>2</v>
      </c>
      <c r="Q18" s="8">
        <v>1</v>
      </c>
      <c r="R18" s="8">
        <f t="shared" si="1"/>
        <v>3</v>
      </c>
      <c r="S18" s="8" t="str">
        <f>VLOOKUP(R18,Inputs!$E$2:$F$12,2,FALSE)</f>
        <v>Bajo</v>
      </c>
      <c r="T18" s="8" t="s">
        <v>66</v>
      </c>
      <c r="U18" s="7" t="s">
        <v>85</v>
      </c>
      <c r="V18" s="7" t="s">
        <v>67</v>
      </c>
      <c r="W18" s="7" t="s">
        <v>68</v>
      </c>
      <c r="X18" s="12" t="s">
        <v>78</v>
      </c>
      <c r="Y18" s="12" t="s">
        <v>69</v>
      </c>
    </row>
    <row r="19" spans="1:25" s="16" customFormat="1" ht="67.5" x14ac:dyDescent="0.25">
      <c r="A19" s="14">
        <v>12</v>
      </c>
      <c r="B19" s="4" t="s">
        <v>64</v>
      </c>
      <c r="C19" s="4" t="s">
        <v>60</v>
      </c>
      <c r="D19" s="4" t="s">
        <v>61</v>
      </c>
      <c r="E19" s="29" t="s">
        <v>71</v>
      </c>
      <c r="F19" s="26" t="s">
        <v>98</v>
      </c>
      <c r="G19" s="26" t="s">
        <v>99</v>
      </c>
      <c r="H19" s="18">
        <v>3</v>
      </c>
      <c r="I19" s="13">
        <v>3</v>
      </c>
      <c r="J19" s="8">
        <f t="shared" si="3"/>
        <v>6</v>
      </c>
      <c r="K19" s="13" t="s">
        <v>72</v>
      </c>
      <c r="L19" s="13" t="s">
        <v>27</v>
      </c>
      <c r="M19" s="15">
        <v>10</v>
      </c>
      <c r="N19" s="14">
        <v>12</v>
      </c>
      <c r="O19" s="7" t="s">
        <v>96</v>
      </c>
      <c r="P19" s="13">
        <v>2</v>
      </c>
      <c r="Q19" s="13">
        <v>1</v>
      </c>
      <c r="R19" s="13">
        <v>3</v>
      </c>
      <c r="S19" s="13" t="s">
        <v>35</v>
      </c>
      <c r="T19" s="13" t="s">
        <v>66</v>
      </c>
      <c r="U19" s="7" t="s">
        <v>27</v>
      </c>
      <c r="V19" s="7" t="s">
        <v>67</v>
      </c>
      <c r="W19" s="7" t="s">
        <v>68</v>
      </c>
      <c r="X19" s="12" t="s">
        <v>78</v>
      </c>
      <c r="Y19" s="12" t="s">
        <v>69</v>
      </c>
    </row>
    <row r="20" spans="1:25" ht="89.25" x14ac:dyDescent="0.25">
      <c r="A20" s="12">
        <v>13</v>
      </c>
      <c r="B20" s="4" t="s">
        <v>64</v>
      </c>
      <c r="C20" s="4" t="s">
        <v>60</v>
      </c>
      <c r="D20" s="4" t="s">
        <v>61</v>
      </c>
      <c r="E20" s="29" t="s">
        <v>58</v>
      </c>
      <c r="F20" s="26" t="s">
        <v>100</v>
      </c>
      <c r="G20" s="26" t="s">
        <v>62</v>
      </c>
      <c r="H20" s="11">
        <v>3</v>
      </c>
      <c r="I20" s="8">
        <v>2</v>
      </c>
      <c r="J20" s="8">
        <v>5</v>
      </c>
      <c r="K20" s="8" t="str">
        <f>VLOOKUP(J20,Inputs!$E$2:$F$12,2,FALSE)</f>
        <v>Medio</v>
      </c>
      <c r="L20" s="8" t="s">
        <v>48</v>
      </c>
      <c r="M20" s="9">
        <v>1</v>
      </c>
      <c r="N20" s="12">
        <v>13</v>
      </c>
      <c r="O20" s="7" t="s">
        <v>80</v>
      </c>
      <c r="P20" s="8">
        <v>3</v>
      </c>
      <c r="Q20" s="8">
        <v>2</v>
      </c>
      <c r="R20" s="8">
        <f t="shared" si="1"/>
        <v>5</v>
      </c>
      <c r="S20" s="8" t="str">
        <f>VLOOKUP(R20,Inputs!$E$2:$F$12,2,FALSE)</f>
        <v>Medio</v>
      </c>
      <c r="T20" s="8" t="s">
        <v>66</v>
      </c>
      <c r="U20" s="7" t="s">
        <v>27</v>
      </c>
      <c r="V20" s="7" t="s">
        <v>67</v>
      </c>
      <c r="W20" s="7" t="s">
        <v>68</v>
      </c>
      <c r="X20" s="12" t="s">
        <v>78</v>
      </c>
      <c r="Y20" s="12" t="s">
        <v>69</v>
      </c>
    </row>
    <row r="21" spans="1:25" ht="89.25" x14ac:dyDescent="0.25">
      <c r="A21" s="12">
        <v>14</v>
      </c>
      <c r="B21" s="5" t="s">
        <v>64</v>
      </c>
      <c r="C21" s="5" t="s">
        <v>60</v>
      </c>
      <c r="D21" s="5" t="s">
        <v>61</v>
      </c>
      <c r="E21" s="33" t="s">
        <v>24</v>
      </c>
      <c r="F21" s="28" t="s">
        <v>101</v>
      </c>
      <c r="G21" s="28" t="s">
        <v>62</v>
      </c>
      <c r="H21" s="11">
        <v>2</v>
      </c>
      <c r="I21" s="8">
        <v>4</v>
      </c>
      <c r="J21" s="8">
        <f t="shared" ref="J21:J25" si="4">SUM(H21:I21)</f>
        <v>6</v>
      </c>
      <c r="K21" s="8" t="str">
        <f>VLOOKUP(J21,Inputs!$E$2:$F$12,2,FALSE)</f>
        <v>Alto</v>
      </c>
      <c r="L21" s="8" t="s">
        <v>27</v>
      </c>
      <c r="M21" s="9">
        <v>1</v>
      </c>
      <c r="N21" s="12">
        <v>14</v>
      </c>
      <c r="O21" s="7" t="s">
        <v>80</v>
      </c>
      <c r="P21" s="8">
        <v>1</v>
      </c>
      <c r="Q21" s="8">
        <v>2</v>
      </c>
      <c r="R21" s="8">
        <v>1</v>
      </c>
      <c r="S21" s="8" t="str">
        <f>VLOOKUP(R21,Inputs!$E$2:$F$12,2,FALSE)</f>
        <v>Bajo</v>
      </c>
      <c r="T21" s="8" t="s">
        <v>66</v>
      </c>
      <c r="U21" s="7" t="s">
        <v>27</v>
      </c>
      <c r="V21" s="7" t="s">
        <v>67</v>
      </c>
      <c r="W21" s="7" t="s">
        <v>68</v>
      </c>
      <c r="X21" s="12" t="s">
        <v>78</v>
      </c>
      <c r="Y21" s="12" t="s">
        <v>69</v>
      </c>
    </row>
    <row r="22" spans="1:25" ht="89.25" x14ac:dyDescent="0.25">
      <c r="A22" s="12">
        <v>15</v>
      </c>
      <c r="B22" s="5" t="s">
        <v>64</v>
      </c>
      <c r="C22" s="5" t="s">
        <v>60</v>
      </c>
      <c r="D22" s="5" t="s">
        <v>61</v>
      </c>
      <c r="E22" s="33" t="s">
        <v>24</v>
      </c>
      <c r="F22" s="28" t="s">
        <v>102</v>
      </c>
      <c r="G22" s="28" t="s">
        <v>65</v>
      </c>
      <c r="H22" s="11">
        <v>2</v>
      </c>
      <c r="I22" s="8">
        <v>4</v>
      </c>
      <c r="J22" s="8">
        <v>6</v>
      </c>
      <c r="K22" s="8" t="str">
        <f>VLOOKUP(J22,Inputs!$E$2:$F$12,2,FALSE)</f>
        <v>Alto</v>
      </c>
      <c r="L22" s="8" t="s">
        <v>27</v>
      </c>
      <c r="M22" s="9">
        <v>1</v>
      </c>
      <c r="N22" s="12">
        <v>15</v>
      </c>
      <c r="O22" s="7" t="s">
        <v>103</v>
      </c>
      <c r="P22" s="8">
        <v>1</v>
      </c>
      <c r="Q22" s="8">
        <v>2</v>
      </c>
      <c r="R22" s="8">
        <f t="shared" si="1"/>
        <v>3</v>
      </c>
      <c r="S22" s="8" t="str">
        <f>VLOOKUP(R22,Inputs!$E$2:$F$12,2,FALSE)</f>
        <v>Bajo</v>
      </c>
      <c r="T22" s="8" t="s">
        <v>66</v>
      </c>
      <c r="U22" s="7" t="s">
        <v>27</v>
      </c>
      <c r="V22" s="7" t="s">
        <v>67</v>
      </c>
      <c r="W22" s="7" t="s">
        <v>68</v>
      </c>
      <c r="X22" s="12" t="s">
        <v>78</v>
      </c>
      <c r="Y22" s="12" t="s">
        <v>69</v>
      </c>
    </row>
    <row r="23" spans="1:25" ht="67.5" x14ac:dyDescent="0.25">
      <c r="A23" s="12">
        <v>16</v>
      </c>
      <c r="B23" s="5" t="s">
        <v>64</v>
      </c>
      <c r="C23" s="5" t="s">
        <v>60</v>
      </c>
      <c r="D23" s="5" t="s">
        <v>61</v>
      </c>
      <c r="E23" s="33" t="s">
        <v>24</v>
      </c>
      <c r="F23" s="25" t="s">
        <v>73</v>
      </c>
      <c r="G23" s="25" t="s">
        <v>65</v>
      </c>
      <c r="H23" s="11">
        <v>2</v>
      </c>
      <c r="I23" s="8">
        <v>4</v>
      </c>
      <c r="J23" s="8">
        <f t="shared" si="4"/>
        <v>6</v>
      </c>
      <c r="K23" s="8" t="str">
        <f>VLOOKUP(J23,Inputs!$E$2:$F$12,2,FALSE)</f>
        <v>Alto</v>
      </c>
      <c r="L23" s="8" t="s">
        <v>27</v>
      </c>
      <c r="M23" s="9">
        <v>1</v>
      </c>
      <c r="N23" s="12">
        <v>16</v>
      </c>
      <c r="O23" s="12" t="s">
        <v>104</v>
      </c>
      <c r="P23" s="8">
        <v>1</v>
      </c>
      <c r="Q23" s="8">
        <v>2</v>
      </c>
      <c r="R23" s="8">
        <f t="shared" si="1"/>
        <v>3</v>
      </c>
      <c r="S23" s="8" t="str">
        <f>VLOOKUP(R23,Inputs!$E$2:$F$12,2,FALSE)</f>
        <v>Bajo</v>
      </c>
      <c r="T23" s="8" t="s">
        <v>66</v>
      </c>
      <c r="U23" s="7" t="s">
        <v>27</v>
      </c>
      <c r="V23" s="7" t="s">
        <v>67</v>
      </c>
      <c r="W23" s="7" t="s">
        <v>68</v>
      </c>
      <c r="X23" s="12" t="s">
        <v>78</v>
      </c>
      <c r="Y23" s="12" t="s">
        <v>69</v>
      </c>
    </row>
    <row r="24" spans="1:25" ht="67.5" x14ac:dyDescent="0.25">
      <c r="A24" s="12">
        <v>17</v>
      </c>
      <c r="B24" s="5" t="s">
        <v>64</v>
      </c>
      <c r="C24" s="5" t="s">
        <v>60</v>
      </c>
      <c r="D24" s="5" t="s">
        <v>61</v>
      </c>
      <c r="E24" s="5" t="s">
        <v>24</v>
      </c>
      <c r="F24" s="34" t="s">
        <v>105</v>
      </c>
      <c r="G24" s="34" t="s">
        <v>65</v>
      </c>
      <c r="H24" s="11">
        <v>3</v>
      </c>
      <c r="I24" s="8">
        <v>2</v>
      </c>
      <c r="J24" s="8">
        <f t="shared" si="4"/>
        <v>5</v>
      </c>
      <c r="K24" s="8" t="str">
        <f>VLOOKUP(J24,Inputs!$E$2:$F$12,2,FALSE)</f>
        <v>Medio</v>
      </c>
      <c r="L24" s="8" t="s">
        <v>27</v>
      </c>
      <c r="M24" s="9">
        <v>1</v>
      </c>
      <c r="N24" s="12">
        <v>17</v>
      </c>
      <c r="O24" s="12" t="s">
        <v>106</v>
      </c>
      <c r="P24" s="8">
        <v>1</v>
      </c>
      <c r="Q24" s="8">
        <v>1</v>
      </c>
      <c r="R24" s="8">
        <f t="shared" si="1"/>
        <v>2</v>
      </c>
      <c r="S24" s="8" t="str">
        <f>VLOOKUP(R24,Inputs!$E$2:$F$12,2,FALSE)</f>
        <v>Bajo</v>
      </c>
      <c r="T24" s="8" t="s">
        <v>66</v>
      </c>
      <c r="U24" s="7" t="s">
        <v>27</v>
      </c>
      <c r="V24" s="7" t="s">
        <v>67</v>
      </c>
      <c r="W24" s="7" t="s">
        <v>68</v>
      </c>
      <c r="X24" s="12" t="s">
        <v>78</v>
      </c>
      <c r="Y24" s="12" t="s">
        <v>69</v>
      </c>
    </row>
    <row r="25" spans="1:25" ht="67.5" x14ac:dyDescent="0.25">
      <c r="A25" s="12">
        <v>18</v>
      </c>
      <c r="B25" s="5" t="s">
        <v>64</v>
      </c>
      <c r="C25" s="5" t="s">
        <v>60</v>
      </c>
      <c r="D25" s="5" t="s">
        <v>61</v>
      </c>
      <c r="E25" s="33" t="s">
        <v>24</v>
      </c>
      <c r="F25" s="25" t="s">
        <v>107</v>
      </c>
      <c r="G25" s="25" t="s">
        <v>99</v>
      </c>
      <c r="H25" s="11">
        <v>2</v>
      </c>
      <c r="I25" s="8">
        <v>3</v>
      </c>
      <c r="J25" s="8">
        <f t="shared" si="4"/>
        <v>5</v>
      </c>
      <c r="K25" s="8" t="str">
        <f>VLOOKUP(J25,Inputs!$E$2:$F$12,2,FALSE)</f>
        <v>Medio</v>
      </c>
      <c r="L25" s="8" t="s">
        <v>27</v>
      </c>
      <c r="M25" s="9">
        <v>1</v>
      </c>
      <c r="N25" s="12">
        <v>18</v>
      </c>
      <c r="O25" s="12" t="s">
        <v>108</v>
      </c>
      <c r="P25" s="8">
        <v>1</v>
      </c>
      <c r="Q25" s="8">
        <v>1</v>
      </c>
      <c r="R25" s="8">
        <f t="shared" si="1"/>
        <v>2</v>
      </c>
      <c r="S25" s="8" t="str">
        <f>VLOOKUP(R25,Inputs!$E$2:$F$12,2,FALSE)</f>
        <v>Bajo</v>
      </c>
      <c r="T25" s="8" t="s">
        <v>66</v>
      </c>
      <c r="U25" s="7" t="s">
        <v>27</v>
      </c>
      <c r="V25" s="7" t="s">
        <v>67</v>
      </c>
      <c r="W25" s="7" t="s">
        <v>68</v>
      </c>
      <c r="X25" s="12" t="s">
        <v>78</v>
      </c>
      <c r="Y25" s="12" t="s">
        <v>69</v>
      </c>
    </row>
    <row r="26" spans="1:25" s="22" customFormat="1" ht="67.5" x14ac:dyDescent="0.25">
      <c r="A26" s="5">
        <v>19</v>
      </c>
      <c r="B26" s="5" t="s">
        <v>64</v>
      </c>
      <c r="C26" s="5" t="s">
        <v>60</v>
      </c>
      <c r="D26" s="5" t="s">
        <v>74</v>
      </c>
      <c r="E26" s="5" t="s">
        <v>75</v>
      </c>
      <c r="F26" s="5" t="s">
        <v>109</v>
      </c>
      <c r="G26" s="5" t="s">
        <v>63</v>
      </c>
      <c r="H26" s="5">
        <v>2</v>
      </c>
      <c r="I26" s="5">
        <v>4</v>
      </c>
      <c r="J26" s="5">
        <v>6</v>
      </c>
      <c r="K26" s="5" t="str">
        <f>VLOOKUP(J26,Inputs!$E$2:$F$12,2,FALSE)</f>
        <v>Alto</v>
      </c>
      <c r="L26" s="8" t="s">
        <v>27</v>
      </c>
      <c r="M26" s="9">
        <v>1</v>
      </c>
      <c r="N26" s="5">
        <v>20</v>
      </c>
      <c r="O26" s="5" t="s">
        <v>110</v>
      </c>
      <c r="P26" s="19">
        <v>1</v>
      </c>
      <c r="Q26" s="19">
        <v>2</v>
      </c>
      <c r="R26" s="19">
        <f t="shared" si="1"/>
        <v>3</v>
      </c>
      <c r="S26" s="19" t="str">
        <f>VLOOKUP(R26,Inputs!$E$2:$F$12,2,FALSE)</f>
        <v>Bajo</v>
      </c>
      <c r="T26" s="19" t="s">
        <v>66</v>
      </c>
      <c r="U26" s="7" t="s">
        <v>27</v>
      </c>
      <c r="V26" s="20" t="s">
        <v>67</v>
      </c>
      <c r="W26" s="20" t="s">
        <v>68</v>
      </c>
      <c r="X26" s="12" t="s">
        <v>78</v>
      </c>
      <c r="Y26" s="21" t="s">
        <v>69</v>
      </c>
    </row>
    <row r="27" spans="1:25" s="16" customForma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31"/>
      <c r="Q27" s="31"/>
      <c r="R27" s="31"/>
      <c r="S27" s="31"/>
      <c r="T27" s="31"/>
      <c r="U27" s="31"/>
      <c r="V27" s="31"/>
      <c r="W27" s="31"/>
      <c r="X27" s="31"/>
      <c r="Y27" s="31"/>
    </row>
    <row r="28" spans="1:25" ht="24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24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23.2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30" customHeight="1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25.5" customHeight="1" x14ac:dyDescent="0.25"/>
  </sheetData>
  <autoFilter ref="A7:Y7" xr:uid="{00000000-0009-0000-0000-000000000000}"/>
  <mergeCells count="29">
    <mergeCell ref="K5:K7"/>
    <mergeCell ref="M5:M7"/>
    <mergeCell ref="N5:N7"/>
    <mergeCell ref="F5:F7"/>
    <mergeCell ref="G5:G7"/>
    <mergeCell ref="H5:H7"/>
    <mergeCell ref="I5:I7"/>
    <mergeCell ref="J5:J7"/>
    <mergeCell ref="A5:A7"/>
    <mergeCell ref="B5:B7"/>
    <mergeCell ref="C5:C7"/>
    <mergeCell ref="D5:D7"/>
    <mergeCell ref="E5:E7"/>
    <mergeCell ref="A3:M3"/>
    <mergeCell ref="N3:Y3"/>
    <mergeCell ref="O5:O7"/>
    <mergeCell ref="X6:X7"/>
    <mergeCell ref="Y6:Y7"/>
    <mergeCell ref="X5:Y5"/>
    <mergeCell ref="P6:P7"/>
    <mergeCell ref="Q6:Q7"/>
    <mergeCell ref="R6:R7"/>
    <mergeCell ref="S6:S7"/>
    <mergeCell ref="P5:S5"/>
    <mergeCell ref="T5:T7"/>
    <mergeCell ref="U5:U7"/>
    <mergeCell ref="V5:V7"/>
    <mergeCell ref="W5:W7"/>
    <mergeCell ref="L5:L7"/>
  </mergeCells>
  <pageMargins left="0.7" right="0.7" top="0.75" bottom="0.75" header="0.3" footer="0.3"/>
  <pageSetup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Inputs!$H$1:$H$7</xm:f>
          </x14:formula1>
          <xm:sqref>L8:L26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12"/>
  <sheetViews>
    <sheetView workbookViewId="0">
      <selection activeCell="G15" sqref="G15"/>
    </sheetView>
  </sheetViews>
  <sheetFormatPr baseColWidth="10" defaultColWidth="11.42578125" defaultRowHeight="15" x14ac:dyDescent="0.25"/>
  <cols>
    <col min="3" max="3" width="33.7109375" customWidth="1"/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32</v>
      </c>
      <c r="F1" s="1" t="s">
        <v>33</v>
      </c>
      <c r="G1">
        <v>1</v>
      </c>
      <c r="H1" t="s">
        <v>25</v>
      </c>
    </row>
    <row r="2" spans="1:8" x14ac:dyDescent="0.25">
      <c r="A2" t="s">
        <v>21</v>
      </c>
      <c r="B2" t="s">
        <v>29</v>
      </c>
      <c r="C2" t="s">
        <v>34</v>
      </c>
      <c r="D2" t="s">
        <v>24</v>
      </c>
      <c r="E2">
        <v>0</v>
      </c>
      <c r="F2" t="s">
        <v>35</v>
      </c>
      <c r="G2">
        <v>2</v>
      </c>
      <c r="H2" t="s">
        <v>27</v>
      </c>
    </row>
    <row r="3" spans="1:8" x14ac:dyDescent="0.25">
      <c r="A3" t="s">
        <v>28</v>
      </c>
      <c r="B3" t="s">
        <v>22</v>
      </c>
      <c r="C3" t="s">
        <v>23</v>
      </c>
      <c r="D3" t="s">
        <v>36</v>
      </c>
      <c r="E3">
        <v>1</v>
      </c>
      <c r="F3" t="s">
        <v>35</v>
      </c>
      <c r="G3">
        <v>3</v>
      </c>
      <c r="H3" t="s">
        <v>48</v>
      </c>
    </row>
    <row r="4" spans="1:8" x14ac:dyDescent="0.25">
      <c r="C4" t="s">
        <v>37</v>
      </c>
      <c r="D4" t="s">
        <v>31</v>
      </c>
      <c r="E4">
        <v>2</v>
      </c>
      <c r="F4" t="s">
        <v>35</v>
      </c>
      <c r="G4">
        <v>4</v>
      </c>
      <c r="H4" t="s">
        <v>38</v>
      </c>
    </row>
    <row r="5" spans="1:8" x14ac:dyDescent="0.25">
      <c r="C5" t="s">
        <v>26</v>
      </c>
      <c r="D5" t="s">
        <v>30</v>
      </c>
      <c r="E5">
        <v>3</v>
      </c>
      <c r="F5" t="s">
        <v>35</v>
      </c>
      <c r="G5">
        <v>5</v>
      </c>
      <c r="H5" t="s">
        <v>51</v>
      </c>
    </row>
    <row r="6" spans="1:8" x14ac:dyDescent="0.25">
      <c r="C6" t="s">
        <v>49</v>
      </c>
      <c r="D6" t="s">
        <v>39</v>
      </c>
      <c r="E6">
        <v>4</v>
      </c>
      <c r="F6" t="s">
        <v>35</v>
      </c>
      <c r="G6">
        <v>6</v>
      </c>
      <c r="H6" t="s">
        <v>52</v>
      </c>
    </row>
    <row r="7" spans="1:8" x14ac:dyDescent="0.25">
      <c r="C7" t="s">
        <v>47</v>
      </c>
      <c r="D7" t="s">
        <v>40</v>
      </c>
      <c r="E7">
        <v>5</v>
      </c>
      <c r="F7" t="s">
        <v>41</v>
      </c>
      <c r="G7">
        <v>7</v>
      </c>
      <c r="H7" t="s">
        <v>53</v>
      </c>
    </row>
    <row r="8" spans="1:8" x14ac:dyDescent="0.25">
      <c r="C8" t="s">
        <v>50</v>
      </c>
      <c r="D8" t="s">
        <v>42</v>
      </c>
      <c r="E8">
        <v>6</v>
      </c>
      <c r="F8" t="s">
        <v>43</v>
      </c>
    </row>
    <row r="9" spans="1:8" x14ac:dyDescent="0.25">
      <c r="C9" t="s">
        <v>56</v>
      </c>
      <c r="D9" t="s">
        <v>44</v>
      </c>
      <c r="E9">
        <v>7</v>
      </c>
      <c r="F9" t="s">
        <v>43</v>
      </c>
    </row>
    <row r="10" spans="1:8" x14ac:dyDescent="0.25">
      <c r="E10">
        <v>8</v>
      </c>
      <c r="F10" t="s">
        <v>45</v>
      </c>
    </row>
    <row r="11" spans="1:8" x14ac:dyDescent="0.25">
      <c r="E11">
        <v>9</v>
      </c>
      <c r="F11" t="s">
        <v>45</v>
      </c>
    </row>
    <row r="12" spans="1:8" x14ac:dyDescent="0.25">
      <c r="E12">
        <v>10</v>
      </c>
      <c r="F12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37C76396B6CC44B6B8A06C38E74974" ma:contentTypeVersion="10" ma:contentTypeDescription="Crear nuevo documento." ma:contentTypeScope="" ma:versionID="8bde146e9515680980b7a63acae77b1f">
  <xsd:schema xmlns:xsd="http://www.w3.org/2001/XMLSchema" xmlns:xs="http://www.w3.org/2001/XMLSchema" xmlns:p="http://schemas.microsoft.com/office/2006/metadata/properties" xmlns:ns2="ad7f1fcc-4ddb-467d-ba1b-894e2f6cc44e" xmlns:ns3="c59a3860-c47f-48ba-9dba-9627a05fd81b" targetNamespace="http://schemas.microsoft.com/office/2006/metadata/properties" ma:root="true" ma:fieldsID="4b6f34a61484dd25e05e8a4bb340b6f7" ns2:_="" ns3:_="">
    <xsd:import namespace="ad7f1fcc-4ddb-467d-ba1b-894e2f6cc44e"/>
    <xsd:import namespace="c59a3860-c47f-48ba-9dba-9627a05fd8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f1fcc-4ddb-467d-ba1b-894e2f6cc4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a3860-c47f-48ba-9dba-9627a05fd81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1F3715-4806-4C1C-BCAE-9F815B620AB1}">
  <ds:schemaRefs>
    <ds:schemaRef ds:uri="http://schemas.microsoft.com/office/2006/documentManagement/types"/>
    <ds:schemaRef ds:uri="http://purl.org/dc/terms/"/>
    <ds:schemaRef ds:uri="ad7f1fcc-4ddb-467d-ba1b-894e2f6cc44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c59a3860-c47f-48ba-9dba-9627a05fd81b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2808ABD-B566-4F00-8C46-A3CB4C462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f1fcc-4ddb-467d-ba1b-894e2f6cc44e"/>
    <ds:schemaRef ds:uri="c59a3860-c47f-48ba-9dba-9627a05fd8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TIQUETES 2025</vt:lpstr>
      <vt:lpstr>Inputs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Mayra Julieth Rivera Florez</cp:lastModifiedBy>
  <cp:revision/>
  <cp:lastPrinted>2023-11-21T15:20:00Z</cp:lastPrinted>
  <dcterms:created xsi:type="dcterms:W3CDTF">2020-08-08T21:11:53Z</dcterms:created>
  <dcterms:modified xsi:type="dcterms:W3CDTF">2025-01-16T18:42:22Z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0x0101002C37C76396B6CC44B6B8A06C38E74974</vt:lpwstr>
  </property>
</Properties>
</file>