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mantenimiento_bibliomed_gov_co/Documents/Documentos/Mantenimiento/2025/ESTUDIOS PREVIOS/SUBESTACIONES Y UPS/DOCUMENTOS TIPO SUBESTACIONES/"/>
    </mc:Choice>
  </mc:AlternateContent>
  <xr:revisionPtr revIDLastSave="41" documentId="13_ncr:1_{DA5D92D9-9BAB-406C-87AC-6450F6BC035B}" xr6:coauthVersionLast="47" xr6:coauthVersionMax="47" xr10:uidLastSave="{0EB9149D-FAA0-45CE-9CCA-9E6D44D2670B}"/>
  <bookViews>
    <workbookView xWindow="38280" yWindow="-120" windowWidth="38640" windowHeight="15720" xr2:uid="{71EF0E17-15EE-4D62-BB18-8E9B34C201A0}"/>
  </bookViews>
  <sheets>
    <sheet name="GUIA SUBESTACIONES " sheetId="1" r:id="rId1"/>
    <sheet name="GUIA UPS" sheetId="5" r:id="rId2"/>
    <sheet name="PROPUESTA ECONOM SUBESTACIONES" sheetId="7" r:id="rId3"/>
    <sheet name="PROPUESTA ECONOMICA UPS" sheetId="6" r:id="rId4"/>
    <sheet name="FORMATO APU" sheetId="4" r:id="rId5"/>
  </sheets>
  <definedNames>
    <definedName name="_xlnm._FilterDatabase" localSheetId="0" hidden="1">'GUIA SUBESTACIONES '!$B$3:$E$82</definedName>
    <definedName name="_xlnm._FilterDatabase" localSheetId="2" hidden="1">'PROPUESTA ECONOM SUBESTACIONES'!$B$3:$E$82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4" i="7" l="1"/>
  <c r="F10" i="6"/>
  <c r="F9" i="6"/>
  <c r="F8" i="6"/>
  <c r="F7" i="6"/>
  <c r="F6" i="6"/>
  <c r="F5" i="6"/>
  <c r="F4" i="6"/>
  <c r="F3" i="6"/>
  <c r="F74" i="7"/>
  <c r="F68" i="7"/>
  <c r="F62" i="7"/>
  <c r="F56" i="7"/>
  <c r="F55" i="7"/>
  <c r="F54" i="7"/>
  <c r="F53" i="7"/>
  <c r="F52" i="7"/>
  <c r="F45" i="7"/>
  <c r="F29" i="7"/>
  <c r="F16" i="7"/>
  <c r="F3" i="7"/>
  <c r="F74" i="1"/>
  <c r="F68" i="1"/>
  <c r="F62" i="1"/>
  <c r="F56" i="1"/>
  <c r="F55" i="1"/>
  <c r="F54" i="1"/>
  <c r="F53" i="1"/>
  <c r="F52" i="1"/>
  <c r="F45" i="1"/>
  <c r="F29" i="1"/>
  <c r="F16" i="1"/>
  <c r="F3" i="1"/>
  <c r="F6" i="5"/>
  <c r="F10" i="5"/>
  <c r="F9" i="5"/>
  <c r="F8" i="5"/>
  <c r="F7" i="5"/>
  <c r="F5" i="5"/>
  <c r="F4" i="5"/>
  <c r="F3" i="5"/>
  <c r="F12" i="6" l="1"/>
  <c r="F13" i="6" s="1"/>
  <c r="F14" i="6" s="1"/>
  <c r="F80" i="7"/>
  <c r="F81" i="7" s="1"/>
  <c r="F82" i="7" s="1"/>
  <c r="F80" i="1"/>
  <c r="F81" i="1" s="1"/>
  <c r="F82" i="1" s="1"/>
  <c r="F12" i="5"/>
  <c r="F13" i="5" s="1"/>
  <c r="F14" i="5" s="1"/>
  <c r="C84" i="1" l="1"/>
  <c r="I5" i="4"/>
  <c r="I6" i="4"/>
  <c r="I7" i="4"/>
  <c r="I21" i="4"/>
  <c r="I22" i="4" s="1"/>
  <c r="I18" i="4"/>
  <c r="I17" i="4"/>
  <c r="I19" i="4" s="1"/>
  <c r="I11" i="4"/>
  <c r="I10" i="4"/>
  <c r="I8" i="4" l="1"/>
  <c r="I12" i="4"/>
  <c r="F14" i="4" l="1"/>
  <c r="I14" i="4" s="1"/>
  <c r="I15" i="4" s="1"/>
</calcChain>
</file>

<file path=xl/sharedStrings.xml><?xml version="1.0" encoding="utf-8"?>
<sst xmlns="http://schemas.openxmlformats.org/spreadsheetml/2006/main" count="329" uniqueCount="85">
  <si>
    <t>ITEM</t>
  </si>
  <si>
    <t>DESCRIPCIÓN</t>
  </si>
  <si>
    <t>UND.</t>
  </si>
  <si>
    <t>CANT</t>
  </si>
  <si>
    <t>VALOR UNITARIO</t>
  </si>
  <si>
    <t>VALOR TOTAL</t>
  </si>
  <si>
    <t>MANTENIMIENTO A SUBESTACION tipo 1</t>
  </si>
  <si>
    <t>Servicio de planeación, logística, Mantenimiento preventivo  de   transformador seco de 301 a 650 KVA, Consiste en:</t>
  </si>
  <si>
    <t>Und</t>
  </si>
  <si>
    <t>- Limpieza con nitrógeno</t>
  </si>
  <si>
    <t>- Revisión cable primario y conos de alivio</t>
  </si>
  <si>
    <t>- Revisión terminales y cableado secundario</t>
  </si>
  <si>
    <t>- Ajuste de tornillos y terminales</t>
  </si>
  <si>
    <t>- Medición de Relación de transformación</t>
  </si>
  <si>
    <t>- Medición de Aislamiento AT-BT-</t>
  </si>
  <si>
    <t>- Medición Resistencia de devanados</t>
  </si>
  <si>
    <t>- Medición de resistividad de puesta a tierra</t>
  </si>
  <si>
    <t>- Informe en medio  digital</t>
  </si>
  <si>
    <t>- Certificado de disposición final de elementos utilizados si aplica</t>
  </si>
  <si>
    <t>Trabajo realizado cumpliendo con los procesos de trabajo seguro según SISO y las normas RETIE- 2050 del código eléctrico Nacional.</t>
  </si>
  <si>
    <t>MANTENIMIENTO A SUBESTACION tipo 2</t>
  </si>
  <si>
    <t>Servicio de planeación, logística, Mantenimiento preventivo  de   transformador seco de 150 a 300 KVA, Consiste en:</t>
  </si>
  <si>
    <t>MANTENIMIENTO A SUBESTACION tipo 3</t>
  </si>
  <si>
    <t>Servicio de planeación, logística, Mantenimiento preventivo  de   transformador tipo pedestal en aceite de 225 KVA, Consiste en:</t>
  </si>
  <si>
    <t>- Análisis fisicoquímico</t>
  </si>
  <si>
    <t>- Cromatografía de gases</t>
  </si>
  <si>
    <t>- Análisis cuantitativo de PCB`s</t>
  </si>
  <si>
    <t>- Informe en medio físico y digital</t>
  </si>
  <si>
    <t>- Certificado de disposición final de elementos utilizados</t>
  </si>
  <si>
    <t>MANTENIMIENTO A SUBESTACION tipo 4</t>
  </si>
  <si>
    <t>Servicio de planeación, logística, Mantenimiento preventivo de   transformador de 100 a 150 KVA, Consiste en:</t>
  </si>
  <si>
    <t xml:space="preserve">MANTENIMIENTO TABLEROS, SECCIONADORES Y ACONDICIONADORES </t>
  </si>
  <si>
    <t>Servicio de Planeación, Logística y Mantenimiento preventivo para tablero de distribución ML</t>
  </si>
  <si>
    <t>Servicio de Planeación, Logística y Mantenimiento preventivo para tablero de distribución de 8 a  36 ctos</t>
  </si>
  <si>
    <t>Servicio de Planeación, Logística y Mantenimiento preventivo para celda de medida</t>
  </si>
  <si>
    <t>Servicio de planeación, logística y Mantenimiento preventivo para seccionador</t>
  </si>
  <si>
    <t>Servicio de planeación, logística, Mantenimiento preventivo de   transformador de 500VA - 2,9KVA, Consiste en:</t>
  </si>
  <si>
    <t>Servicio de planeación, logística, Mantenimiento preventivo de   transformador de 3 - 6,9 KVA, Consiste en:</t>
  </si>
  <si>
    <t>Servicio de planeación, logística, Mantenimiento preventivo de   transformador de 7 - 30 KVA, Consiste en:</t>
  </si>
  <si>
    <t>Servicio de planeación, logística, Mantenimiento preventivo de   transformador de 31 - 50 KVA, Consiste en:</t>
  </si>
  <si>
    <t xml:space="preserve">SUBTOTAL </t>
  </si>
  <si>
    <t>AU</t>
  </si>
  <si>
    <t>TOTAL</t>
  </si>
  <si>
    <t xml:space="preserve">TOTAL SUBESTACION Y UPS </t>
  </si>
  <si>
    <t>MANTENIMIENTO PREVENTIVO DE UPS</t>
  </si>
  <si>
    <t>ÍTEM</t>
  </si>
  <si>
    <t>UND</t>
  </si>
  <si>
    <t xml:space="preserve"> VALOR UNITARIO PROMEDIO</t>
  </si>
  <si>
    <t xml:space="preserve"> VALOR TOTAL PROMEDIO</t>
  </si>
  <si>
    <t>mantenimiento a UPS online 500 VA a 1 KVA</t>
  </si>
  <si>
    <t>mantenimiento a UPS online 1,1 a 2,9 KVA</t>
  </si>
  <si>
    <t>mantenimiento a UPS online 3 - 6,9 KVA</t>
  </si>
  <si>
    <t>mantenimiento a UPS online 7 - 15 KVA</t>
  </si>
  <si>
    <t>mantenimiento UPS marca Titan 30KVA</t>
  </si>
  <si>
    <t>mantenimiento a UPS marca eEnergex-Gramatronic  208 Vac 30 KVA-24Kw</t>
  </si>
  <si>
    <t>mantenimiento a UPS marca eEnergex-Gramatronic  208 Vac 40 KVA-32Kw</t>
  </si>
  <si>
    <t>mantenimiento a UPS marca Energex KT 50 JM 50 KVA</t>
  </si>
  <si>
    <t>SUBTOTAL COSTO DIRECTO</t>
  </si>
  <si>
    <t> </t>
  </si>
  <si>
    <t>UNIDAD</t>
  </si>
  <si>
    <t>CANTIDAD</t>
  </si>
  <si>
    <r>
      <rPr>
        <b/>
        <sz val="8"/>
        <rFont val="Arial"/>
        <family val="2"/>
      </rPr>
      <t>RENDIMIEN
TO, USOS,
DESPERDIC IOS</t>
    </r>
  </si>
  <si>
    <t>VALOR PARCIAL</t>
  </si>
  <si>
    <t>xxx</t>
  </si>
  <si>
    <t>UN</t>
  </si>
  <si>
    <t>Clave</t>
  </si>
  <si>
    <t>Materiales</t>
  </si>
  <si>
    <t>Unidad</t>
  </si>
  <si>
    <t>Cantidad</t>
  </si>
  <si>
    <t>V/Unitario</t>
  </si>
  <si>
    <t>Rendimiento</t>
  </si>
  <si>
    <t>V/Total</t>
  </si>
  <si>
    <t>un</t>
  </si>
  <si>
    <t>$</t>
  </si>
  <si>
    <t>TOTAL MATERIALES</t>
  </si>
  <si>
    <t>Mano de Obra</t>
  </si>
  <si>
    <t>Cuadrilla de profesional electricista, profesional SST y tecnicos especializados, con matrícula profesional Conte</t>
  </si>
  <si>
    <t>TOTAL MANO DE OBRA</t>
  </si>
  <si>
    <t>Herramienta Menor (% M.O.)</t>
  </si>
  <si>
    <t>%</t>
  </si>
  <si>
    <t>TOTAL HERRAMIENTA MENOR</t>
  </si>
  <si>
    <t>Equipo</t>
  </si>
  <si>
    <t>TOTAL EQUIPO</t>
  </si>
  <si>
    <t>Auxiliares</t>
  </si>
  <si>
    <t>TOTAL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</si>
</sst>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;[Red]\-&quot;$&quot;\ #,##0"/>
    <numFmt numFmtId="165" formatCode="###0.0;###0.0"/>
    <numFmt numFmtId="166" formatCode="\$#,##0;\$#,##0"/>
    <numFmt numFmtId="167" formatCode="###0.00;###0.00"/>
    <numFmt numFmtId="168" formatCode="#,##0;#,##0"/>
    <numFmt numFmtId="169" formatCode="###0.0000;###0.0000"/>
    <numFmt numFmtId="170" formatCode="&quot;$&quot;#,##0;[Red]\-&quot;$&quot;#,##0"/>
  </numFmts>
  <fonts count="17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Calibri"/>
      <family val="2"/>
      <charset val="1"/>
      <scheme val="minor"/>
    </font>
    <font>
      <sz val="9"/>
      <color rgb="FF000000"/>
      <name val="Calibri"/>
      <family val="2"/>
      <charset val="1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Calibri"/>
      <family val="1"/>
      <charset val="1"/>
      <scheme val="minor"/>
    </font>
    <font>
      <sz val="9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BC2E6"/>
      </patternFill>
    </fill>
    <fill>
      <patternFill patternType="solid">
        <fgColor rgb="FFD0CECE"/>
      </patternFill>
    </fill>
    <fill>
      <patternFill patternType="solid">
        <fgColor rgb="FFD9D9D9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84">
    <xf numFmtId="0" fontId="0" fillId="0" borderId="0" xfId="0"/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vertical="center" wrapText="1"/>
    </xf>
    <xf numFmtId="4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4" fontId="7" fillId="0" borderId="5" xfId="0" applyNumberFormat="1" applyFont="1" applyBorder="1" applyAlignment="1">
      <alignment vertical="top"/>
    </xf>
    <xf numFmtId="0" fontId="7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4" xfId="0" applyFont="1" applyBorder="1" applyAlignment="1">
      <alignment vertical="top" wrapText="1"/>
    </xf>
    <xf numFmtId="9" fontId="7" fillId="0" borderId="4" xfId="0" applyNumberFormat="1" applyFont="1" applyBorder="1" applyAlignment="1">
      <alignment horizontal="center" vertical="top" wrapText="1"/>
    </xf>
    <xf numFmtId="4" fontId="7" fillId="0" borderId="5" xfId="0" applyNumberFormat="1" applyFont="1" applyBorder="1" applyAlignment="1">
      <alignment vertical="top" wrapText="1"/>
    </xf>
    <xf numFmtId="0" fontId="8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166" fontId="1" fillId="3" borderId="5" xfId="0" applyNumberFormat="1" applyFont="1" applyFill="1" applyBorder="1" applyAlignment="1">
      <alignment vertical="top" wrapText="1"/>
    </xf>
    <xf numFmtId="166" fontId="1" fillId="3" borderId="6" xfId="0" applyNumberFormat="1" applyFont="1" applyFill="1" applyBorder="1" applyAlignment="1">
      <alignment vertical="center" wrapText="1"/>
    </xf>
    <xf numFmtId="167" fontId="2" fillId="0" borderId="4" xfId="0" applyNumberFormat="1" applyFont="1" applyBorder="1" applyAlignment="1">
      <alignment vertical="center" wrapText="1"/>
    </xf>
    <xf numFmtId="168" fontId="2" fillId="0" borderId="6" xfId="0" applyNumberFormat="1" applyFont="1" applyBorder="1" applyAlignment="1">
      <alignment vertical="center" wrapText="1"/>
    </xf>
    <xf numFmtId="167" fontId="2" fillId="0" borderId="4" xfId="0" applyNumberFormat="1" applyFont="1" applyBorder="1" applyAlignment="1">
      <alignment vertical="top" wrapText="1"/>
    </xf>
    <xf numFmtId="168" fontId="1" fillId="0" borderId="6" xfId="0" applyNumberFormat="1" applyFont="1" applyBorder="1" applyAlignment="1">
      <alignment vertical="center" wrapText="1"/>
    </xf>
    <xf numFmtId="4" fontId="6" fillId="0" borderId="5" xfId="0" applyNumberFormat="1" applyFont="1" applyBorder="1" applyAlignment="1">
      <alignment vertical="top" wrapText="1"/>
    </xf>
    <xf numFmtId="168" fontId="6" fillId="0" borderId="5" xfId="0" applyNumberFormat="1" applyFont="1" applyBorder="1" applyAlignment="1">
      <alignment vertical="center" wrapText="1"/>
    </xf>
    <xf numFmtId="165" fontId="2" fillId="0" borderId="4" xfId="0" applyNumberFormat="1" applyFont="1" applyBorder="1" applyAlignment="1">
      <alignment horizontal="right" vertical="top" wrapText="1"/>
    </xf>
    <xf numFmtId="169" fontId="2" fillId="0" borderId="4" xfId="0" applyNumberFormat="1" applyFont="1" applyBorder="1" applyAlignment="1">
      <alignment vertical="center" wrapText="1"/>
    </xf>
    <xf numFmtId="169" fontId="2" fillId="0" borderId="4" xfId="0" applyNumberFormat="1" applyFont="1" applyBorder="1" applyAlignment="1">
      <alignment vertical="top" wrapText="1"/>
    </xf>
    <xf numFmtId="169" fontId="6" fillId="0" borderId="4" xfId="0" applyNumberFormat="1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10" fillId="5" borderId="9" xfId="0" applyFont="1" applyFill="1" applyBorder="1" applyAlignment="1">
      <alignment wrapText="1"/>
    </xf>
    <xf numFmtId="0" fontId="10" fillId="5" borderId="10" xfId="0" applyFont="1" applyFill="1" applyBorder="1" applyAlignment="1">
      <alignment wrapText="1"/>
    </xf>
    <xf numFmtId="0" fontId="11" fillId="0" borderId="8" xfId="0" applyFont="1" applyBorder="1" applyAlignment="1">
      <alignment wrapText="1"/>
    </xf>
    <xf numFmtId="0" fontId="11" fillId="0" borderId="11" xfId="0" applyFont="1" applyBorder="1" applyAlignment="1">
      <alignment wrapText="1"/>
    </xf>
    <xf numFmtId="164" fontId="11" fillId="0" borderId="10" xfId="0" applyNumberFormat="1" applyFont="1" applyBorder="1" applyAlignment="1">
      <alignment wrapText="1"/>
    </xf>
    <xf numFmtId="164" fontId="11" fillId="0" borderId="11" xfId="0" applyNumberFormat="1" applyFont="1" applyBorder="1" applyAlignment="1">
      <alignment wrapText="1"/>
    </xf>
    <xf numFmtId="0" fontId="9" fillId="0" borderId="8" xfId="0" applyFont="1" applyBorder="1" applyAlignment="1">
      <alignment wrapText="1"/>
    </xf>
    <xf numFmtId="0" fontId="9" fillId="0" borderId="11" xfId="0" applyFont="1" applyBorder="1" applyAlignment="1">
      <alignment wrapText="1"/>
    </xf>
    <xf numFmtId="0" fontId="9" fillId="0" borderId="9" xfId="0" applyFont="1" applyBorder="1" applyAlignment="1">
      <alignment wrapText="1"/>
    </xf>
    <xf numFmtId="0" fontId="11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wrapText="1"/>
    </xf>
    <xf numFmtId="0" fontId="11" fillId="5" borderId="10" xfId="0" applyFont="1" applyFill="1" applyBorder="1" applyAlignment="1">
      <alignment wrapText="1"/>
    </xf>
    <xf numFmtId="0" fontId="11" fillId="0" borderId="10" xfId="0" applyFont="1" applyBorder="1" applyAlignment="1">
      <alignment wrapText="1"/>
    </xf>
    <xf numFmtId="0" fontId="12" fillId="5" borderId="9" xfId="0" applyFont="1" applyFill="1" applyBorder="1" applyAlignment="1">
      <alignment wrapText="1"/>
    </xf>
    <xf numFmtId="0" fontId="12" fillId="5" borderId="10" xfId="0" applyFont="1" applyFill="1" applyBorder="1" applyAlignment="1">
      <alignment wrapText="1"/>
    </xf>
    <xf numFmtId="0" fontId="11" fillId="5" borderId="11" xfId="0" applyFont="1" applyFill="1" applyBorder="1" applyAlignment="1">
      <alignment wrapText="1"/>
    </xf>
    <xf numFmtId="0" fontId="11" fillId="0" borderId="9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0" fillId="4" borderId="9" xfId="0" applyFont="1" applyFill="1" applyBorder="1" applyAlignment="1">
      <alignment wrapText="1"/>
    </xf>
    <xf numFmtId="0" fontId="10" fillId="4" borderId="10" xfId="0" applyFont="1" applyFill="1" applyBorder="1" applyAlignment="1">
      <alignment wrapText="1"/>
    </xf>
    <xf numFmtId="164" fontId="11" fillId="4" borderId="10" xfId="0" applyNumberFormat="1" applyFont="1" applyFill="1" applyBorder="1" applyAlignment="1">
      <alignment wrapText="1"/>
    </xf>
    <xf numFmtId="9" fontId="10" fillId="4" borderId="10" xfId="0" applyNumberFormat="1" applyFont="1" applyFill="1" applyBorder="1" applyAlignment="1">
      <alignment wrapText="1"/>
    </xf>
    <xf numFmtId="164" fontId="10" fillId="4" borderId="10" xfId="0" applyNumberFormat="1" applyFont="1" applyFill="1" applyBorder="1" applyAlignment="1">
      <alignment wrapText="1"/>
    </xf>
    <xf numFmtId="0" fontId="14" fillId="6" borderId="1" xfId="0" applyFont="1" applyFill="1" applyBorder="1" applyAlignment="1">
      <alignment wrapText="1"/>
    </xf>
    <xf numFmtId="0" fontId="11" fillId="6" borderId="1" xfId="0" applyFont="1" applyFill="1" applyBorder="1" applyAlignment="1">
      <alignment wrapText="1"/>
    </xf>
    <xf numFmtId="0" fontId="15" fillId="0" borderId="1" xfId="0" applyFont="1" applyBorder="1" applyAlignment="1">
      <alignment wrapText="1"/>
    </xf>
    <xf numFmtId="170" fontId="11" fillId="0" borderId="1" xfId="0" applyNumberFormat="1" applyFont="1" applyBorder="1" applyAlignment="1">
      <alignment horizontal="right" wrapText="1"/>
    </xf>
    <xf numFmtId="170" fontId="11" fillId="0" borderId="1" xfId="0" applyNumberFormat="1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horizontal="right" wrapText="1"/>
    </xf>
    <xf numFmtId="9" fontId="14" fillId="0" borderId="1" xfId="0" applyNumberFormat="1" applyFont="1" applyBorder="1" applyAlignment="1">
      <alignment wrapText="1"/>
    </xf>
    <xf numFmtId="0" fontId="15" fillId="0" borderId="1" xfId="0" applyFont="1" applyBorder="1" applyAlignment="1">
      <alignment horizontal="right" wrapText="1"/>
    </xf>
    <xf numFmtId="170" fontId="10" fillId="0" borderId="1" xfId="0" applyNumberFormat="1" applyFont="1" applyBorder="1" applyAlignment="1">
      <alignment wrapText="1"/>
    </xf>
    <xf numFmtId="0" fontId="14" fillId="6" borderId="1" xfId="0" applyFont="1" applyFill="1" applyBorder="1" applyAlignment="1">
      <alignment horizontal="center" wrapText="1"/>
    </xf>
    <xf numFmtId="0" fontId="11" fillId="6" borderId="1" xfId="0" applyFont="1" applyFill="1" applyBorder="1" applyAlignment="1">
      <alignment horizontal="center" wrapText="1"/>
    </xf>
    <xf numFmtId="0" fontId="10" fillId="6" borderId="1" xfId="0" applyFont="1" applyFill="1" applyBorder="1" applyAlignment="1">
      <alignment horizontal="center" wrapText="1"/>
    </xf>
    <xf numFmtId="3" fontId="16" fillId="0" borderId="0" xfId="0" applyNumberFormat="1" applyFont="1"/>
    <xf numFmtId="164" fontId="11" fillId="0" borderId="1" xfId="0" applyNumberFormat="1" applyFont="1" applyBorder="1" applyAlignment="1">
      <alignment wrapText="1"/>
    </xf>
    <xf numFmtId="164" fontId="11" fillId="0" borderId="9" xfId="0" applyNumberFormat="1" applyFont="1" applyBorder="1" applyAlignment="1">
      <alignment wrapText="1"/>
    </xf>
    <xf numFmtId="0" fontId="13" fillId="0" borderId="2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top"/>
    </xf>
    <xf numFmtId="164" fontId="13" fillId="0" borderId="2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0" fontId="10" fillId="6" borderId="1" xfId="0" applyFont="1" applyFill="1" applyBorder="1" applyAlignment="1">
      <alignment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</cellXfs>
  <cellStyles count="2">
    <cellStyle name="Normal" xfId="0" builtinId="0"/>
    <cellStyle name="Normal 8" xfId="1" xr:uid="{D1BCF3C4-2564-450F-A21B-1AB86C521B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9D29F-7D8E-4763-8C9B-99504303CECA}">
  <dimension ref="A1:F89"/>
  <sheetViews>
    <sheetView tabSelected="1" topLeftCell="A67" workbookViewId="0">
      <selection activeCell="B94" sqref="B94"/>
    </sheetView>
  </sheetViews>
  <sheetFormatPr defaultColWidth="11.42578125" defaultRowHeight="15"/>
  <cols>
    <col min="2" max="2" width="55.7109375" customWidth="1"/>
    <col min="3" max="3" width="18.28515625" customWidth="1"/>
    <col min="4" max="4" width="15.42578125" customWidth="1"/>
    <col min="5" max="5" width="16.42578125" customWidth="1"/>
    <col min="7" max="7" width="15.28515625" bestFit="1" customWidth="1"/>
  </cols>
  <sheetData>
    <row r="1" spans="1:6" ht="15" customHeight="1">
      <c r="A1" s="36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</row>
    <row r="2" spans="1:6">
      <c r="A2" s="36">
        <v>1</v>
      </c>
      <c r="B2" s="37" t="s">
        <v>6</v>
      </c>
      <c r="C2" s="37"/>
      <c r="D2" s="37"/>
      <c r="E2" s="37"/>
      <c r="F2" s="37"/>
    </row>
    <row r="3" spans="1:6" ht="24.75" customHeight="1">
      <c r="A3" s="38">
        <v>1.1000000000000001</v>
      </c>
      <c r="B3" s="39" t="s">
        <v>7</v>
      </c>
      <c r="C3" s="39" t="s">
        <v>8</v>
      </c>
      <c r="D3" s="39">
        <v>1</v>
      </c>
      <c r="E3" s="40">
        <v>5029509.1000000006</v>
      </c>
      <c r="F3" s="74">
        <f>+E3*D3</f>
        <v>5029509.1000000006</v>
      </c>
    </row>
    <row r="4" spans="1:6" ht="24.75" customHeight="1">
      <c r="A4" s="42"/>
      <c r="B4" s="39" t="s">
        <v>9</v>
      </c>
      <c r="C4" s="43"/>
      <c r="D4" s="43"/>
      <c r="E4" s="43"/>
      <c r="F4" s="43"/>
    </row>
    <row r="5" spans="1:6" ht="15" customHeight="1">
      <c r="A5" s="42"/>
      <c r="B5" s="39" t="s">
        <v>10</v>
      </c>
      <c r="C5" s="43"/>
      <c r="D5" s="43"/>
      <c r="E5" s="43"/>
      <c r="F5" s="43"/>
    </row>
    <row r="6" spans="1:6" ht="24.75" customHeight="1">
      <c r="A6" s="42"/>
      <c r="B6" s="39" t="s">
        <v>11</v>
      </c>
      <c r="C6" s="43"/>
      <c r="D6" s="43"/>
      <c r="E6" s="43"/>
      <c r="F6" s="43"/>
    </row>
    <row r="7" spans="1:6" ht="24.75" customHeight="1">
      <c r="A7" s="42"/>
      <c r="B7" s="39" t="s">
        <v>12</v>
      </c>
      <c r="C7" s="43"/>
      <c r="D7" s="43"/>
      <c r="E7" s="43"/>
      <c r="F7" s="43"/>
    </row>
    <row r="8" spans="1:6" ht="15" customHeight="1">
      <c r="A8" s="42"/>
      <c r="B8" s="39" t="s">
        <v>13</v>
      </c>
      <c r="C8" s="43"/>
      <c r="D8" s="43"/>
      <c r="E8" s="43"/>
      <c r="F8" s="43"/>
    </row>
    <row r="9" spans="1:6" ht="24.75" customHeight="1">
      <c r="A9" s="42"/>
      <c r="B9" s="39" t="s">
        <v>14</v>
      </c>
      <c r="C9" s="43"/>
      <c r="D9" s="43"/>
      <c r="E9" s="43"/>
      <c r="F9" s="43"/>
    </row>
    <row r="10" spans="1:6" ht="24.75" customHeight="1">
      <c r="A10" s="42"/>
      <c r="B10" s="39" t="s">
        <v>15</v>
      </c>
      <c r="C10" s="43"/>
      <c r="D10" s="43"/>
      <c r="E10" s="43"/>
      <c r="F10" s="43"/>
    </row>
    <row r="11" spans="1:6" ht="24.75" customHeight="1">
      <c r="A11" s="42"/>
      <c r="B11" s="39" t="s">
        <v>16</v>
      </c>
      <c r="C11" s="43"/>
      <c r="D11" s="43"/>
      <c r="E11" s="43"/>
      <c r="F11" s="43"/>
    </row>
    <row r="12" spans="1:6" ht="24.75" customHeight="1">
      <c r="A12" s="42"/>
      <c r="B12" s="39" t="s">
        <v>17</v>
      </c>
      <c r="C12" s="43"/>
      <c r="D12" s="43"/>
      <c r="E12" s="43"/>
      <c r="F12" s="43"/>
    </row>
    <row r="13" spans="1:6" ht="24.75" customHeight="1">
      <c r="A13" s="42"/>
      <c r="B13" s="39" t="s">
        <v>18</v>
      </c>
      <c r="C13" s="43"/>
      <c r="D13" s="43"/>
      <c r="E13" s="43"/>
      <c r="F13" s="43"/>
    </row>
    <row r="14" spans="1:6" ht="15" customHeight="1">
      <c r="A14" s="44"/>
      <c r="B14" s="45" t="s">
        <v>19</v>
      </c>
      <c r="C14" s="46"/>
      <c r="D14" s="46"/>
      <c r="E14" s="46"/>
      <c r="F14" s="46"/>
    </row>
    <row r="15" spans="1:6">
      <c r="A15" s="36">
        <v>2</v>
      </c>
      <c r="B15" s="37" t="s">
        <v>20</v>
      </c>
      <c r="C15" s="47"/>
      <c r="D15" s="47"/>
      <c r="E15" s="47"/>
      <c r="F15" s="47"/>
    </row>
    <row r="16" spans="1:6" ht="24.75">
      <c r="A16" s="38">
        <v>2.1</v>
      </c>
      <c r="B16" s="39" t="s">
        <v>21</v>
      </c>
      <c r="C16" s="39" t="s">
        <v>8</v>
      </c>
      <c r="D16" s="39">
        <v>1</v>
      </c>
      <c r="E16" s="40">
        <v>4401343.1000000006</v>
      </c>
      <c r="F16" s="74">
        <f>+E16*D16</f>
        <v>4401343.1000000006</v>
      </c>
    </row>
    <row r="17" spans="1:6">
      <c r="A17" s="42"/>
      <c r="B17" s="39" t="s">
        <v>9</v>
      </c>
      <c r="C17" s="43"/>
      <c r="D17" s="43"/>
      <c r="E17" s="43"/>
      <c r="F17" s="43"/>
    </row>
    <row r="18" spans="1:6">
      <c r="A18" s="42"/>
      <c r="B18" s="39" t="s">
        <v>10</v>
      </c>
      <c r="C18" s="43"/>
      <c r="D18" s="43"/>
      <c r="E18" s="43"/>
      <c r="F18" s="43"/>
    </row>
    <row r="19" spans="1:6">
      <c r="A19" s="42"/>
      <c r="B19" s="39" t="s">
        <v>11</v>
      </c>
      <c r="C19" s="43"/>
      <c r="D19" s="43"/>
      <c r="E19" s="43"/>
      <c r="F19" s="43"/>
    </row>
    <row r="20" spans="1:6">
      <c r="A20" s="42"/>
      <c r="B20" s="39" t="s">
        <v>12</v>
      </c>
      <c r="C20" s="43"/>
      <c r="D20" s="43"/>
      <c r="E20" s="43"/>
      <c r="F20" s="43"/>
    </row>
    <row r="21" spans="1:6">
      <c r="A21" s="42"/>
      <c r="B21" s="39" t="s">
        <v>13</v>
      </c>
      <c r="C21" s="43"/>
      <c r="D21" s="43"/>
      <c r="E21" s="43"/>
      <c r="F21" s="43"/>
    </row>
    <row r="22" spans="1:6">
      <c r="A22" s="42"/>
      <c r="B22" s="39" t="s">
        <v>14</v>
      </c>
      <c r="C22" s="43"/>
      <c r="D22" s="43"/>
      <c r="E22" s="43"/>
      <c r="F22" s="43"/>
    </row>
    <row r="23" spans="1:6">
      <c r="A23" s="42"/>
      <c r="B23" s="39" t="s">
        <v>15</v>
      </c>
      <c r="C23" s="43"/>
      <c r="D23" s="43"/>
      <c r="E23" s="43"/>
      <c r="F23" s="43"/>
    </row>
    <row r="24" spans="1:6">
      <c r="A24" s="42"/>
      <c r="B24" s="39" t="s">
        <v>16</v>
      </c>
      <c r="C24" s="43"/>
      <c r="D24" s="43"/>
      <c r="E24" s="43"/>
      <c r="F24" s="43"/>
    </row>
    <row r="25" spans="1:6">
      <c r="A25" s="42"/>
      <c r="B25" s="39" t="s">
        <v>17</v>
      </c>
      <c r="C25" s="43"/>
      <c r="D25" s="43"/>
      <c r="E25" s="43"/>
      <c r="F25" s="43"/>
    </row>
    <row r="26" spans="1:6">
      <c r="A26" s="42"/>
      <c r="B26" s="39" t="s">
        <v>18</v>
      </c>
      <c r="C26" s="43"/>
      <c r="D26" s="43"/>
      <c r="E26" s="43"/>
      <c r="F26" s="43"/>
    </row>
    <row r="27" spans="1:6" ht="24">
      <c r="A27" s="44"/>
      <c r="B27" s="45" t="s">
        <v>19</v>
      </c>
      <c r="C27" s="46"/>
      <c r="D27" s="46"/>
      <c r="E27" s="46"/>
      <c r="F27" s="46"/>
    </row>
    <row r="28" spans="1:6">
      <c r="A28" s="36">
        <v>3</v>
      </c>
      <c r="B28" s="37" t="s">
        <v>22</v>
      </c>
      <c r="C28" s="47"/>
      <c r="D28" s="47"/>
      <c r="E28" s="47"/>
      <c r="F28" s="47"/>
    </row>
    <row r="29" spans="1:6" ht="24.75">
      <c r="A29" s="38">
        <v>3.1</v>
      </c>
      <c r="B29" s="39" t="s">
        <v>23</v>
      </c>
      <c r="C29" s="39" t="s">
        <v>8</v>
      </c>
      <c r="D29" s="39">
        <v>1</v>
      </c>
      <c r="E29" s="40">
        <v>5001527.3000000007</v>
      </c>
      <c r="F29" s="74">
        <f>+E29*D29</f>
        <v>5001527.3000000007</v>
      </c>
    </row>
    <row r="30" spans="1:6">
      <c r="A30" s="42"/>
      <c r="B30" s="39" t="s">
        <v>9</v>
      </c>
      <c r="C30" s="43"/>
      <c r="D30" s="43"/>
      <c r="E30" s="43"/>
      <c r="F30" s="43"/>
    </row>
    <row r="31" spans="1:6">
      <c r="A31" s="42"/>
      <c r="B31" s="39" t="s">
        <v>10</v>
      </c>
      <c r="C31" s="43"/>
      <c r="D31" s="43"/>
      <c r="E31" s="43"/>
      <c r="F31" s="43"/>
    </row>
    <row r="32" spans="1:6">
      <c r="A32" s="42"/>
      <c r="B32" s="39" t="s">
        <v>11</v>
      </c>
      <c r="C32" s="43"/>
      <c r="D32" s="43"/>
      <c r="E32" s="43"/>
      <c r="F32" s="43"/>
    </row>
    <row r="33" spans="1:6">
      <c r="A33" s="42"/>
      <c r="B33" s="39" t="s">
        <v>12</v>
      </c>
      <c r="C33" s="43"/>
      <c r="D33" s="43"/>
      <c r="E33" s="43"/>
      <c r="F33" s="43"/>
    </row>
    <row r="34" spans="1:6">
      <c r="A34" s="42"/>
      <c r="B34" s="39" t="s">
        <v>24</v>
      </c>
      <c r="C34" s="43"/>
      <c r="D34" s="43"/>
      <c r="E34" s="43"/>
      <c r="F34" s="43"/>
    </row>
    <row r="35" spans="1:6">
      <c r="A35" s="42"/>
      <c r="B35" s="39" t="s">
        <v>25</v>
      </c>
      <c r="C35" s="43"/>
      <c r="D35" s="43"/>
      <c r="E35" s="43"/>
      <c r="F35" s="43"/>
    </row>
    <row r="36" spans="1:6">
      <c r="A36" s="42"/>
      <c r="B36" s="39" t="s">
        <v>26</v>
      </c>
      <c r="C36" s="43"/>
      <c r="D36" s="43"/>
      <c r="E36" s="43"/>
      <c r="F36" s="43"/>
    </row>
    <row r="37" spans="1:6">
      <c r="A37" s="42"/>
      <c r="B37" s="39" t="s">
        <v>13</v>
      </c>
      <c r="C37" s="43"/>
      <c r="D37" s="43"/>
      <c r="E37" s="43"/>
      <c r="F37" s="43"/>
    </row>
    <row r="38" spans="1:6">
      <c r="A38" s="42"/>
      <c r="B38" s="39" t="s">
        <v>14</v>
      </c>
      <c r="C38" s="43"/>
      <c r="D38" s="43"/>
      <c r="E38" s="43"/>
      <c r="F38" s="43"/>
    </row>
    <row r="39" spans="1:6">
      <c r="A39" s="42"/>
      <c r="B39" s="39" t="s">
        <v>15</v>
      </c>
      <c r="C39" s="43"/>
      <c r="D39" s="43"/>
      <c r="E39" s="43"/>
      <c r="F39" s="43"/>
    </row>
    <row r="40" spans="1:6">
      <c r="A40" s="42"/>
      <c r="B40" s="39" t="s">
        <v>16</v>
      </c>
      <c r="C40" s="43"/>
      <c r="D40" s="43"/>
      <c r="E40" s="43"/>
      <c r="F40" s="43"/>
    </row>
    <row r="41" spans="1:6">
      <c r="A41" s="42"/>
      <c r="B41" s="39" t="s">
        <v>27</v>
      </c>
      <c r="C41" s="43"/>
      <c r="D41" s="43"/>
      <c r="E41" s="43"/>
      <c r="F41" s="43"/>
    </row>
    <row r="42" spans="1:6">
      <c r="A42" s="42"/>
      <c r="B42" s="39" t="s">
        <v>28</v>
      </c>
      <c r="C42" s="43"/>
      <c r="D42" s="43"/>
      <c r="E42" s="43"/>
      <c r="F42" s="43"/>
    </row>
    <row r="43" spans="1:6" ht="24.75">
      <c r="A43" s="44"/>
      <c r="B43" s="48" t="s">
        <v>19</v>
      </c>
      <c r="C43" s="46"/>
      <c r="D43" s="46"/>
      <c r="E43" s="46"/>
      <c r="F43" s="46"/>
    </row>
    <row r="44" spans="1:6">
      <c r="A44" s="36">
        <v>4</v>
      </c>
      <c r="B44" s="37" t="s">
        <v>29</v>
      </c>
      <c r="C44" s="47"/>
      <c r="D44" s="47"/>
      <c r="E44" s="47"/>
      <c r="F44" s="47"/>
    </row>
    <row r="45" spans="1:6" ht="24.75">
      <c r="A45" s="38">
        <v>4.0999999999999996</v>
      </c>
      <c r="B45" s="39" t="s">
        <v>30</v>
      </c>
      <c r="C45" s="39" t="s">
        <v>8</v>
      </c>
      <c r="D45" s="39">
        <v>1</v>
      </c>
      <c r="E45" s="40">
        <v>1002470.7000000001</v>
      </c>
      <c r="F45" s="74">
        <f>+E45*D45</f>
        <v>1002470.7000000001</v>
      </c>
    </row>
    <row r="46" spans="1:6">
      <c r="A46" s="42"/>
      <c r="B46" s="39" t="s">
        <v>9</v>
      </c>
      <c r="C46" s="43"/>
      <c r="D46" s="43"/>
      <c r="E46" s="43"/>
      <c r="F46" s="43"/>
    </row>
    <row r="47" spans="1:6">
      <c r="A47" s="42"/>
      <c r="B47" s="39" t="s">
        <v>10</v>
      </c>
      <c r="C47" s="43"/>
      <c r="D47" s="43"/>
      <c r="E47" s="43"/>
      <c r="F47" s="43"/>
    </row>
    <row r="48" spans="1:6">
      <c r="A48" s="42"/>
      <c r="B48" s="39" t="s">
        <v>11</v>
      </c>
      <c r="C48" s="43"/>
      <c r="D48" s="43"/>
      <c r="E48" s="43"/>
      <c r="F48" s="43"/>
    </row>
    <row r="49" spans="1:6">
      <c r="A49" s="42"/>
      <c r="B49" s="39" t="s">
        <v>12</v>
      </c>
      <c r="C49" s="43"/>
      <c r="D49" s="43"/>
      <c r="E49" s="43"/>
      <c r="F49" s="43"/>
    </row>
    <row r="50" spans="1:6">
      <c r="A50" s="44"/>
      <c r="B50" s="48" t="s">
        <v>16</v>
      </c>
      <c r="C50" s="46"/>
      <c r="D50" s="46"/>
      <c r="E50" s="46"/>
      <c r="F50" s="46"/>
    </row>
    <row r="51" spans="1:6">
      <c r="A51" s="49">
        <v>5</v>
      </c>
      <c r="B51" s="50" t="s">
        <v>31</v>
      </c>
      <c r="C51" s="47"/>
      <c r="D51" s="47"/>
      <c r="E51" s="47"/>
      <c r="F51" s="51"/>
    </row>
    <row r="52" spans="1:6" ht="24.75">
      <c r="A52" s="52">
        <v>5.0999999999999996</v>
      </c>
      <c r="B52" s="48" t="s">
        <v>32</v>
      </c>
      <c r="C52" s="48" t="s">
        <v>8</v>
      </c>
      <c r="D52" s="48">
        <v>1</v>
      </c>
      <c r="E52" s="40">
        <v>440133.10000000003</v>
      </c>
      <c r="F52" s="75">
        <f>+E52*D52</f>
        <v>440133.10000000003</v>
      </c>
    </row>
    <row r="53" spans="1:6" ht="24.75">
      <c r="A53" s="52">
        <v>5.2</v>
      </c>
      <c r="B53" s="48" t="s">
        <v>33</v>
      </c>
      <c r="C53" s="48" t="s">
        <v>8</v>
      </c>
      <c r="D53" s="48">
        <v>1</v>
      </c>
      <c r="E53" s="40">
        <v>440133.10000000003</v>
      </c>
      <c r="F53" s="74">
        <f>+E53*D53</f>
        <v>440133.10000000003</v>
      </c>
    </row>
    <row r="54" spans="1:6" ht="24.75">
      <c r="A54" s="52">
        <v>5.3</v>
      </c>
      <c r="B54" s="48" t="s">
        <v>34</v>
      </c>
      <c r="C54" s="48" t="s">
        <v>8</v>
      </c>
      <c r="D54" s="48">
        <v>1</v>
      </c>
      <c r="E54" s="40">
        <v>400121.7</v>
      </c>
      <c r="F54" s="75">
        <f>+E54*D54</f>
        <v>400121.7</v>
      </c>
    </row>
    <row r="55" spans="1:6" ht="24.75">
      <c r="A55" s="52">
        <v>5.4</v>
      </c>
      <c r="B55" s="48" t="s">
        <v>35</v>
      </c>
      <c r="C55" s="48" t="s">
        <v>8</v>
      </c>
      <c r="D55" s="48">
        <v>1</v>
      </c>
      <c r="E55" s="40">
        <v>360109.2</v>
      </c>
      <c r="F55" s="74">
        <f>+E55*D55</f>
        <v>360109.2</v>
      </c>
    </row>
    <row r="56" spans="1:6" ht="24.75">
      <c r="A56" s="52">
        <v>5.5</v>
      </c>
      <c r="B56" s="39" t="s">
        <v>36</v>
      </c>
      <c r="C56" s="39" t="s">
        <v>8</v>
      </c>
      <c r="D56" s="39">
        <v>1</v>
      </c>
      <c r="E56" s="40">
        <v>484408.10000000003</v>
      </c>
      <c r="F56" s="75">
        <f>+E56*D56</f>
        <v>484408.10000000003</v>
      </c>
    </row>
    <row r="57" spans="1:6">
      <c r="A57" s="42"/>
      <c r="B57" s="39" t="s">
        <v>9</v>
      </c>
      <c r="C57" s="43"/>
      <c r="D57" s="43"/>
      <c r="E57" s="43"/>
      <c r="F57" s="43"/>
    </row>
    <row r="58" spans="1:6">
      <c r="A58" s="42"/>
      <c r="B58" s="39" t="s">
        <v>10</v>
      </c>
      <c r="C58" s="43"/>
      <c r="D58" s="43"/>
      <c r="E58" s="43"/>
      <c r="F58" s="43"/>
    </row>
    <row r="59" spans="1:6">
      <c r="A59" s="42"/>
      <c r="B59" s="39" t="s">
        <v>11</v>
      </c>
      <c r="C59" s="43"/>
      <c r="D59" s="43"/>
      <c r="E59" s="43"/>
      <c r="F59" s="43"/>
    </row>
    <row r="60" spans="1:6">
      <c r="A60" s="42"/>
      <c r="B60" s="39" t="s">
        <v>12</v>
      </c>
      <c r="C60" s="43"/>
      <c r="D60" s="43"/>
      <c r="E60" s="43"/>
      <c r="F60" s="43"/>
    </row>
    <row r="61" spans="1:6">
      <c r="A61" s="44"/>
      <c r="B61" s="48" t="s">
        <v>16</v>
      </c>
      <c r="C61" s="46"/>
      <c r="D61" s="46"/>
      <c r="E61" s="46"/>
      <c r="F61" s="46"/>
    </row>
    <row r="62" spans="1:6" ht="24.75">
      <c r="A62" s="53">
        <v>5.6</v>
      </c>
      <c r="B62" s="39" t="s">
        <v>37</v>
      </c>
      <c r="C62" s="39" t="s">
        <v>8</v>
      </c>
      <c r="D62" s="39">
        <v>1</v>
      </c>
      <c r="E62" s="40">
        <v>621407.60000000009</v>
      </c>
      <c r="F62" s="74">
        <f>+E62*D62</f>
        <v>621407.60000000009</v>
      </c>
    </row>
    <row r="63" spans="1:6">
      <c r="A63" s="42"/>
      <c r="B63" s="39" t="s">
        <v>9</v>
      </c>
      <c r="C63" s="43"/>
      <c r="D63" s="43"/>
      <c r="E63" s="43"/>
      <c r="F63" s="43"/>
    </row>
    <row r="64" spans="1:6">
      <c r="A64" s="42"/>
      <c r="B64" s="39" t="s">
        <v>10</v>
      </c>
      <c r="C64" s="43"/>
      <c r="D64" s="43"/>
      <c r="E64" s="43"/>
      <c r="F64" s="43"/>
    </row>
    <row r="65" spans="1:6">
      <c r="A65" s="42"/>
      <c r="B65" s="39" t="s">
        <v>11</v>
      </c>
      <c r="C65" s="43"/>
      <c r="D65" s="43"/>
      <c r="E65" s="43"/>
      <c r="F65" s="43"/>
    </row>
    <row r="66" spans="1:6">
      <c r="A66" s="42"/>
      <c r="B66" s="39" t="s">
        <v>12</v>
      </c>
      <c r="C66" s="43"/>
      <c r="D66" s="43"/>
      <c r="E66" s="43"/>
      <c r="F66" s="43"/>
    </row>
    <row r="67" spans="1:6">
      <c r="A67" s="44"/>
      <c r="B67" s="48" t="s">
        <v>16</v>
      </c>
      <c r="C67" s="46"/>
      <c r="D67" s="46"/>
      <c r="E67" s="46"/>
      <c r="F67" s="46"/>
    </row>
    <row r="68" spans="1:6" ht="24.75">
      <c r="A68" s="53">
        <v>5.7</v>
      </c>
      <c r="B68" s="39" t="s">
        <v>38</v>
      </c>
      <c r="C68" s="39" t="s">
        <v>8</v>
      </c>
      <c r="D68" s="39">
        <v>1</v>
      </c>
      <c r="E68" s="40">
        <v>745688.9</v>
      </c>
      <c r="F68" s="74">
        <f>+E68*D68</f>
        <v>745688.9</v>
      </c>
    </row>
    <row r="69" spans="1:6">
      <c r="A69" s="42"/>
      <c r="B69" s="39" t="s">
        <v>9</v>
      </c>
      <c r="C69" s="43"/>
      <c r="D69" s="43"/>
      <c r="E69" s="43"/>
      <c r="F69" s="43"/>
    </row>
    <row r="70" spans="1:6">
      <c r="A70" s="42"/>
      <c r="B70" s="39" t="s">
        <v>10</v>
      </c>
      <c r="C70" s="43"/>
      <c r="D70" s="43"/>
      <c r="E70" s="43"/>
      <c r="F70" s="43"/>
    </row>
    <row r="71" spans="1:6">
      <c r="A71" s="42"/>
      <c r="B71" s="39" t="s">
        <v>11</v>
      </c>
      <c r="C71" s="43"/>
      <c r="D71" s="43"/>
      <c r="E71" s="43"/>
      <c r="F71" s="43"/>
    </row>
    <row r="72" spans="1:6">
      <c r="A72" s="42"/>
      <c r="B72" s="39" t="s">
        <v>12</v>
      </c>
      <c r="C72" s="43"/>
      <c r="D72" s="43"/>
      <c r="E72" s="43"/>
      <c r="F72" s="43"/>
    </row>
    <row r="73" spans="1:6">
      <c r="A73" s="44"/>
      <c r="B73" s="48" t="s">
        <v>16</v>
      </c>
      <c r="C73" s="46"/>
      <c r="D73" s="46"/>
      <c r="E73" s="46"/>
      <c r="F73" s="46"/>
    </row>
    <row r="74" spans="1:6" ht="24.75">
      <c r="A74" s="53">
        <v>5.8</v>
      </c>
      <c r="B74" s="39" t="s">
        <v>39</v>
      </c>
      <c r="C74" s="39" t="s">
        <v>8</v>
      </c>
      <c r="D74" s="39">
        <v>1</v>
      </c>
      <c r="E74" s="40">
        <v>900274.10000000009</v>
      </c>
      <c r="F74" s="74">
        <f>+E74*D74</f>
        <v>900274.10000000009</v>
      </c>
    </row>
    <row r="75" spans="1:6">
      <c r="A75" s="42"/>
      <c r="B75" s="39" t="s">
        <v>9</v>
      </c>
      <c r="C75" s="43"/>
      <c r="D75" s="43"/>
      <c r="E75" s="43"/>
      <c r="F75" s="43"/>
    </row>
    <row r="76" spans="1:6">
      <c r="A76" s="42"/>
      <c r="B76" s="39" t="s">
        <v>10</v>
      </c>
      <c r="C76" s="43"/>
      <c r="D76" s="43"/>
      <c r="E76" s="43"/>
      <c r="F76" s="43"/>
    </row>
    <row r="77" spans="1:6">
      <c r="A77" s="42"/>
      <c r="B77" s="39" t="s">
        <v>11</v>
      </c>
      <c r="C77" s="43"/>
      <c r="D77" s="43"/>
      <c r="E77" s="43"/>
      <c r="F77" s="43"/>
    </row>
    <row r="78" spans="1:6">
      <c r="A78" s="42"/>
      <c r="B78" s="39" t="s">
        <v>12</v>
      </c>
      <c r="C78" s="43"/>
      <c r="D78" s="43"/>
      <c r="E78" s="43"/>
      <c r="F78" s="43"/>
    </row>
    <row r="79" spans="1:6">
      <c r="A79" s="44"/>
      <c r="B79" s="48" t="s">
        <v>16</v>
      </c>
      <c r="C79" s="46"/>
      <c r="D79" s="46"/>
      <c r="E79" s="46"/>
      <c r="F79" s="46"/>
    </row>
    <row r="80" spans="1:6">
      <c r="A80" s="54"/>
      <c r="B80" s="55" t="s">
        <v>40</v>
      </c>
      <c r="C80" s="55"/>
      <c r="D80" s="55"/>
      <c r="E80" s="55"/>
      <c r="F80" s="56">
        <f>SUM(F3:F79)</f>
        <v>19827126.000000004</v>
      </c>
    </row>
    <row r="81" spans="1:6">
      <c r="A81" s="54"/>
      <c r="B81" s="55" t="s">
        <v>41</v>
      </c>
      <c r="C81" s="57">
        <v>0.2</v>
      </c>
      <c r="D81" s="55"/>
      <c r="E81" s="55"/>
      <c r="F81" s="56">
        <f>+F80*0.2</f>
        <v>3965425.2000000011</v>
      </c>
    </row>
    <row r="82" spans="1:6">
      <c r="A82" s="54"/>
      <c r="B82" s="55" t="s">
        <v>42</v>
      </c>
      <c r="C82" s="55"/>
      <c r="D82" s="55"/>
      <c r="E82" s="55"/>
      <c r="F82" s="58">
        <f>SUM(F80:F81)</f>
        <v>23792551.200000003</v>
      </c>
    </row>
    <row r="84" spans="1:6">
      <c r="A84" s="76" t="s">
        <v>43</v>
      </c>
      <c r="B84" s="77"/>
      <c r="C84" s="78">
        <f>+F82+'GUIA UPS'!F14</f>
        <v>36264243.862559274</v>
      </c>
      <c r="D84" s="79"/>
    </row>
    <row r="89" spans="1:6">
      <c r="E89" s="73"/>
    </row>
  </sheetData>
  <mergeCells count="2">
    <mergeCell ref="A84:B84"/>
    <mergeCell ref="C84:D84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880B4-0A93-410E-8596-84E2CF030173}">
  <dimension ref="A1:F14"/>
  <sheetViews>
    <sheetView workbookViewId="0">
      <selection activeCell="E3" sqref="E3"/>
    </sheetView>
  </sheetViews>
  <sheetFormatPr defaultColWidth="11.42578125" defaultRowHeight="15"/>
  <cols>
    <col min="1" max="1" width="15.28515625" style="35" bestFit="1" customWidth="1"/>
    <col min="2" max="2" width="37.85546875" customWidth="1"/>
  </cols>
  <sheetData>
    <row r="1" spans="1:6">
      <c r="A1" s="70"/>
      <c r="B1" s="80" t="s">
        <v>44</v>
      </c>
      <c r="C1" s="80"/>
      <c r="D1" s="80"/>
      <c r="E1" s="80"/>
      <c r="F1" s="59"/>
    </row>
    <row r="2" spans="1:6" ht="36.75">
      <c r="A2" s="71" t="s">
        <v>45</v>
      </c>
      <c r="B2" s="60" t="s">
        <v>1</v>
      </c>
      <c r="C2" s="60" t="s">
        <v>46</v>
      </c>
      <c r="D2" s="60" t="s">
        <v>3</v>
      </c>
      <c r="E2" s="60" t="s">
        <v>47</v>
      </c>
      <c r="F2" s="60" t="s">
        <v>48</v>
      </c>
    </row>
    <row r="3" spans="1:6">
      <c r="A3" s="71">
        <v>1</v>
      </c>
      <c r="B3" s="61" t="s">
        <v>49</v>
      </c>
      <c r="C3" s="53" t="s">
        <v>46</v>
      </c>
      <c r="D3" s="53">
        <v>1</v>
      </c>
      <c r="E3" s="62">
        <v>430012.1427493071</v>
      </c>
      <c r="F3" s="62">
        <f>E3*D3</f>
        <v>430012.1427493071</v>
      </c>
    </row>
    <row r="4" spans="1:6">
      <c r="A4" s="71">
        <v>2</v>
      </c>
      <c r="B4" s="53" t="s">
        <v>50</v>
      </c>
      <c r="C4" s="53" t="s">
        <v>46</v>
      </c>
      <c r="D4" s="53">
        <v>1</v>
      </c>
      <c r="E4" s="62">
        <v>484408.21677476045</v>
      </c>
      <c r="F4" s="62">
        <f t="shared" ref="F4:F10" si="0">E4*D4</f>
        <v>484408.21677476045</v>
      </c>
    </row>
    <row r="5" spans="1:6">
      <c r="A5" s="71">
        <v>3</v>
      </c>
      <c r="B5" s="53" t="s">
        <v>51</v>
      </c>
      <c r="C5" s="53" t="s">
        <v>46</v>
      </c>
      <c r="D5" s="53">
        <v>1</v>
      </c>
      <c r="E5" s="62">
        <v>621407.81688721816</v>
      </c>
      <c r="F5" s="62">
        <f t="shared" si="0"/>
        <v>621407.81688721816</v>
      </c>
    </row>
    <row r="6" spans="1:6">
      <c r="A6" s="71">
        <v>4</v>
      </c>
      <c r="B6" s="53" t="s">
        <v>52</v>
      </c>
      <c r="C6" s="53" t="s">
        <v>46</v>
      </c>
      <c r="D6" s="53">
        <v>1</v>
      </c>
      <c r="E6" s="62">
        <v>745689.16040347854</v>
      </c>
      <c r="F6" s="62">
        <f>E6*D6</f>
        <v>745689.16040347854</v>
      </c>
    </row>
    <row r="7" spans="1:6">
      <c r="A7" s="71">
        <v>5</v>
      </c>
      <c r="B7" s="61" t="s">
        <v>53</v>
      </c>
      <c r="C7" s="53" t="s">
        <v>46</v>
      </c>
      <c r="D7" s="53">
        <v>1</v>
      </c>
      <c r="E7" s="62">
        <v>1822111.2931048684</v>
      </c>
      <c r="F7" s="62">
        <f>E7*D7</f>
        <v>1822111.2931048684</v>
      </c>
    </row>
    <row r="8" spans="1:6" ht="24.75">
      <c r="A8" s="71">
        <v>6</v>
      </c>
      <c r="B8" s="53" t="s">
        <v>54</v>
      </c>
      <c r="C8" s="53" t="s">
        <v>46</v>
      </c>
      <c r="D8" s="53">
        <v>1</v>
      </c>
      <c r="E8" s="62">
        <v>1822111.2931048684</v>
      </c>
      <c r="F8" s="62">
        <f>E8*D8</f>
        <v>1822111.2931048684</v>
      </c>
    </row>
    <row r="9" spans="1:6" ht="24.75">
      <c r="A9" s="71">
        <v>7</v>
      </c>
      <c r="B9" s="53" t="s">
        <v>55</v>
      </c>
      <c r="C9" s="53" t="s">
        <v>46</v>
      </c>
      <c r="D9" s="53">
        <v>1</v>
      </c>
      <c r="E9" s="62">
        <v>2233668.6478874451</v>
      </c>
      <c r="F9" s="62">
        <f t="shared" si="0"/>
        <v>2233668.6478874451</v>
      </c>
    </row>
    <row r="10" spans="1:6" ht="24.75">
      <c r="A10" s="71">
        <v>8</v>
      </c>
      <c r="B10" s="53" t="s">
        <v>56</v>
      </c>
      <c r="C10" s="53" t="s">
        <v>46</v>
      </c>
      <c r="D10" s="53">
        <v>1</v>
      </c>
      <c r="E10" s="62">
        <v>2233668.6478874451</v>
      </c>
      <c r="F10" s="62">
        <f t="shared" si="0"/>
        <v>2233668.6478874451</v>
      </c>
    </row>
    <row r="11" spans="1:6">
      <c r="A11" s="71"/>
      <c r="B11" s="53"/>
      <c r="C11" s="53"/>
      <c r="D11" s="53"/>
      <c r="E11" s="62"/>
      <c r="F11" s="63"/>
    </row>
    <row r="12" spans="1:6">
      <c r="A12" s="70"/>
      <c r="B12" s="64" t="s">
        <v>57</v>
      </c>
      <c r="C12" s="65"/>
      <c r="D12" s="65"/>
      <c r="E12" s="66"/>
      <c r="F12" s="62">
        <f>SUM(F3:F10)</f>
        <v>10393077.21879939</v>
      </c>
    </row>
    <row r="13" spans="1:6">
      <c r="A13" s="70"/>
      <c r="B13" s="64" t="s">
        <v>41</v>
      </c>
      <c r="C13" s="65"/>
      <c r="D13" s="65"/>
      <c r="E13" s="67">
        <v>0.2</v>
      </c>
      <c r="F13" s="63">
        <f>+(F12)*0.2</f>
        <v>2078615.4437598782</v>
      </c>
    </row>
    <row r="14" spans="1:6">
      <c r="A14" s="72" t="s">
        <v>58</v>
      </c>
      <c r="B14" s="64" t="s">
        <v>42</v>
      </c>
      <c r="C14" s="64" t="s">
        <v>58</v>
      </c>
      <c r="D14" s="61" t="s">
        <v>58</v>
      </c>
      <c r="E14" s="68" t="s">
        <v>58</v>
      </c>
      <c r="F14" s="69">
        <f>SUM(F12:F13)</f>
        <v>12471692.662559267</v>
      </c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1CCAD-C255-440B-A49E-7B1B3960BDEE}">
  <dimension ref="A1:F84"/>
  <sheetViews>
    <sheetView topLeftCell="A62" workbookViewId="0">
      <selection activeCell="D92" sqref="D92"/>
    </sheetView>
  </sheetViews>
  <sheetFormatPr defaultColWidth="11.42578125" defaultRowHeight="15"/>
  <cols>
    <col min="2" max="2" width="55.7109375" customWidth="1"/>
    <col min="3" max="3" width="18.28515625" customWidth="1"/>
    <col min="4" max="4" width="15.42578125" customWidth="1"/>
    <col min="5" max="5" width="16.42578125" customWidth="1"/>
    <col min="7" max="7" width="15.28515625" bestFit="1" customWidth="1"/>
    <col min="8" max="8" width="11.42578125" customWidth="1"/>
  </cols>
  <sheetData>
    <row r="1" spans="1:6" ht="15" customHeight="1">
      <c r="A1" s="36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</row>
    <row r="2" spans="1:6">
      <c r="A2" s="36">
        <v>1</v>
      </c>
      <c r="B2" s="37" t="s">
        <v>6</v>
      </c>
      <c r="C2" s="37"/>
      <c r="D2" s="37"/>
      <c r="E2" s="37"/>
      <c r="F2" s="37"/>
    </row>
    <row r="3" spans="1:6" ht="24.75" customHeight="1">
      <c r="A3" s="38">
        <v>1.1000000000000001</v>
      </c>
      <c r="B3" s="39" t="s">
        <v>7</v>
      </c>
      <c r="C3" s="39" t="s">
        <v>8</v>
      </c>
      <c r="D3" s="39">
        <v>1</v>
      </c>
      <c r="E3" s="40">
        <v>0</v>
      </c>
      <c r="F3" s="41">
        <f>+E3*D3</f>
        <v>0</v>
      </c>
    </row>
    <row r="4" spans="1:6" ht="24.75" customHeight="1">
      <c r="A4" s="42"/>
      <c r="B4" s="39" t="s">
        <v>9</v>
      </c>
      <c r="C4" s="43"/>
      <c r="D4" s="43"/>
      <c r="E4" s="43"/>
      <c r="F4" s="43"/>
    </row>
    <row r="5" spans="1:6" ht="15" customHeight="1">
      <c r="A5" s="42"/>
      <c r="B5" s="39" t="s">
        <v>10</v>
      </c>
      <c r="C5" s="43"/>
      <c r="D5" s="43"/>
      <c r="E5" s="43"/>
      <c r="F5" s="43"/>
    </row>
    <row r="6" spans="1:6" ht="24.75" customHeight="1">
      <c r="A6" s="42"/>
      <c r="B6" s="39" t="s">
        <v>11</v>
      </c>
      <c r="C6" s="43"/>
      <c r="D6" s="43"/>
      <c r="E6" s="43"/>
      <c r="F6" s="43"/>
    </row>
    <row r="7" spans="1:6" ht="24.75" customHeight="1">
      <c r="A7" s="42"/>
      <c r="B7" s="39" t="s">
        <v>12</v>
      </c>
      <c r="C7" s="43"/>
      <c r="D7" s="43"/>
      <c r="E7" s="43"/>
      <c r="F7" s="43"/>
    </row>
    <row r="8" spans="1:6" ht="15" customHeight="1">
      <c r="A8" s="42"/>
      <c r="B8" s="39" t="s">
        <v>13</v>
      </c>
      <c r="C8" s="43"/>
      <c r="D8" s="43"/>
      <c r="E8" s="43"/>
      <c r="F8" s="43"/>
    </row>
    <row r="9" spans="1:6" ht="24.75" customHeight="1">
      <c r="A9" s="42"/>
      <c r="B9" s="39" t="s">
        <v>14</v>
      </c>
      <c r="C9" s="43"/>
      <c r="D9" s="43"/>
      <c r="E9" s="43"/>
      <c r="F9" s="43"/>
    </row>
    <row r="10" spans="1:6" ht="24.75" customHeight="1">
      <c r="A10" s="42"/>
      <c r="B10" s="39" t="s">
        <v>15</v>
      </c>
      <c r="C10" s="43"/>
      <c r="D10" s="43"/>
      <c r="E10" s="43"/>
      <c r="F10" s="43"/>
    </row>
    <row r="11" spans="1:6" ht="24.75" customHeight="1">
      <c r="A11" s="42"/>
      <c r="B11" s="39" t="s">
        <v>16</v>
      </c>
      <c r="C11" s="43"/>
      <c r="D11" s="43"/>
      <c r="E11" s="43"/>
      <c r="F11" s="43"/>
    </row>
    <row r="12" spans="1:6" ht="24.75" customHeight="1">
      <c r="A12" s="42"/>
      <c r="B12" s="39" t="s">
        <v>17</v>
      </c>
      <c r="C12" s="43"/>
      <c r="D12" s="43"/>
      <c r="E12" s="43"/>
      <c r="F12" s="43"/>
    </row>
    <row r="13" spans="1:6" ht="24.75" customHeight="1">
      <c r="A13" s="42"/>
      <c r="B13" s="39" t="s">
        <v>18</v>
      </c>
      <c r="C13" s="43"/>
      <c r="D13" s="43"/>
      <c r="E13" s="43"/>
      <c r="F13" s="43"/>
    </row>
    <row r="14" spans="1:6" ht="15" customHeight="1">
      <c r="A14" s="44"/>
      <c r="B14" s="45" t="s">
        <v>19</v>
      </c>
      <c r="C14" s="46"/>
      <c r="D14" s="46"/>
      <c r="E14" s="46"/>
      <c r="F14" s="46"/>
    </row>
    <row r="15" spans="1:6">
      <c r="A15" s="36">
        <v>2</v>
      </c>
      <c r="B15" s="37" t="s">
        <v>20</v>
      </c>
      <c r="C15" s="47"/>
      <c r="D15" s="47"/>
      <c r="E15" s="47"/>
      <c r="F15" s="47"/>
    </row>
    <row r="16" spans="1:6" ht="24.75">
      <c r="A16" s="38">
        <v>2.1</v>
      </c>
      <c r="B16" s="39" t="s">
        <v>21</v>
      </c>
      <c r="C16" s="39" t="s">
        <v>8</v>
      </c>
      <c r="D16" s="39">
        <v>1</v>
      </c>
      <c r="E16" s="40">
        <v>0</v>
      </c>
      <c r="F16" s="41">
        <f>+E16*D16</f>
        <v>0</v>
      </c>
    </row>
    <row r="17" spans="1:6">
      <c r="A17" s="42"/>
      <c r="B17" s="39" t="s">
        <v>9</v>
      </c>
      <c r="C17" s="43"/>
      <c r="D17" s="43"/>
      <c r="E17" s="43"/>
      <c r="F17" s="43"/>
    </row>
    <row r="18" spans="1:6">
      <c r="A18" s="42"/>
      <c r="B18" s="39" t="s">
        <v>10</v>
      </c>
      <c r="C18" s="43"/>
      <c r="D18" s="43"/>
      <c r="E18" s="43"/>
      <c r="F18" s="43"/>
    </row>
    <row r="19" spans="1:6">
      <c r="A19" s="42"/>
      <c r="B19" s="39" t="s">
        <v>11</v>
      </c>
      <c r="C19" s="43"/>
      <c r="D19" s="43"/>
      <c r="E19" s="43"/>
      <c r="F19" s="43"/>
    </row>
    <row r="20" spans="1:6">
      <c r="A20" s="42"/>
      <c r="B20" s="39" t="s">
        <v>12</v>
      </c>
      <c r="C20" s="43"/>
      <c r="D20" s="43"/>
      <c r="E20" s="43"/>
      <c r="F20" s="43"/>
    </row>
    <row r="21" spans="1:6">
      <c r="A21" s="42"/>
      <c r="B21" s="39" t="s">
        <v>13</v>
      </c>
      <c r="C21" s="43"/>
      <c r="D21" s="43"/>
      <c r="E21" s="43"/>
      <c r="F21" s="43"/>
    </row>
    <row r="22" spans="1:6">
      <c r="A22" s="42"/>
      <c r="B22" s="39" t="s">
        <v>14</v>
      </c>
      <c r="C22" s="43"/>
      <c r="D22" s="43"/>
      <c r="E22" s="43"/>
      <c r="F22" s="43"/>
    </row>
    <row r="23" spans="1:6">
      <c r="A23" s="42"/>
      <c r="B23" s="39" t="s">
        <v>15</v>
      </c>
      <c r="C23" s="43"/>
      <c r="D23" s="43"/>
      <c r="E23" s="43"/>
      <c r="F23" s="43"/>
    </row>
    <row r="24" spans="1:6">
      <c r="A24" s="42"/>
      <c r="B24" s="39" t="s">
        <v>16</v>
      </c>
      <c r="C24" s="43"/>
      <c r="D24" s="43"/>
      <c r="E24" s="43"/>
      <c r="F24" s="43"/>
    </row>
    <row r="25" spans="1:6">
      <c r="A25" s="42"/>
      <c r="B25" s="39" t="s">
        <v>17</v>
      </c>
      <c r="C25" s="43"/>
      <c r="D25" s="43"/>
      <c r="E25" s="43"/>
      <c r="F25" s="43"/>
    </row>
    <row r="26" spans="1:6">
      <c r="A26" s="42"/>
      <c r="B26" s="39" t="s">
        <v>18</v>
      </c>
      <c r="C26" s="43"/>
      <c r="D26" s="43"/>
      <c r="E26" s="43"/>
      <c r="F26" s="43"/>
    </row>
    <row r="27" spans="1:6" ht="24">
      <c r="A27" s="44"/>
      <c r="B27" s="45" t="s">
        <v>19</v>
      </c>
      <c r="C27" s="46"/>
      <c r="D27" s="46"/>
      <c r="E27" s="46"/>
      <c r="F27" s="46"/>
    </row>
    <row r="28" spans="1:6">
      <c r="A28" s="36">
        <v>3</v>
      </c>
      <c r="B28" s="37" t="s">
        <v>22</v>
      </c>
      <c r="C28" s="47"/>
      <c r="D28" s="47"/>
      <c r="E28" s="47"/>
      <c r="F28" s="47"/>
    </row>
    <row r="29" spans="1:6" ht="24.75">
      <c r="A29" s="38">
        <v>3.1</v>
      </c>
      <c r="B29" s="39" t="s">
        <v>23</v>
      </c>
      <c r="C29" s="39" t="s">
        <v>8</v>
      </c>
      <c r="D29" s="39">
        <v>1</v>
      </c>
      <c r="E29" s="40">
        <v>0</v>
      </c>
      <c r="F29" s="41">
        <f>+E29*D29</f>
        <v>0</v>
      </c>
    </row>
    <row r="30" spans="1:6">
      <c r="A30" s="42"/>
      <c r="B30" s="39" t="s">
        <v>9</v>
      </c>
      <c r="C30" s="43"/>
      <c r="D30" s="43"/>
      <c r="E30" s="43"/>
      <c r="F30" s="43"/>
    </row>
    <row r="31" spans="1:6">
      <c r="A31" s="42"/>
      <c r="B31" s="39" t="s">
        <v>10</v>
      </c>
      <c r="C31" s="43"/>
      <c r="D31" s="43"/>
      <c r="E31" s="43"/>
      <c r="F31" s="43"/>
    </row>
    <row r="32" spans="1:6">
      <c r="A32" s="42"/>
      <c r="B32" s="39" t="s">
        <v>11</v>
      </c>
      <c r="C32" s="43"/>
      <c r="D32" s="43"/>
      <c r="E32" s="43"/>
      <c r="F32" s="43"/>
    </row>
    <row r="33" spans="1:6">
      <c r="A33" s="42"/>
      <c r="B33" s="39" t="s">
        <v>12</v>
      </c>
      <c r="C33" s="43"/>
      <c r="D33" s="43"/>
      <c r="E33" s="43"/>
      <c r="F33" s="43"/>
    </row>
    <row r="34" spans="1:6">
      <c r="A34" s="42"/>
      <c r="B34" s="39" t="s">
        <v>24</v>
      </c>
      <c r="C34" s="43"/>
      <c r="D34" s="43"/>
      <c r="E34" s="43"/>
      <c r="F34" s="43"/>
    </row>
    <row r="35" spans="1:6">
      <c r="A35" s="42"/>
      <c r="B35" s="39" t="s">
        <v>25</v>
      </c>
      <c r="C35" s="43"/>
      <c r="D35" s="43"/>
      <c r="E35" s="43"/>
      <c r="F35" s="43"/>
    </row>
    <row r="36" spans="1:6">
      <c r="A36" s="42"/>
      <c r="B36" s="39" t="s">
        <v>26</v>
      </c>
      <c r="C36" s="43"/>
      <c r="D36" s="43"/>
      <c r="E36" s="43"/>
      <c r="F36" s="43"/>
    </row>
    <row r="37" spans="1:6">
      <c r="A37" s="42"/>
      <c r="B37" s="39" t="s">
        <v>13</v>
      </c>
      <c r="C37" s="43"/>
      <c r="D37" s="43"/>
      <c r="E37" s="43"/>
      <c r="F37" s="43"/>
    </row>
    <row r="38" spans="1:6">
      <c r="A38" s="42"/>
      <c r="B38" s="39" t="s">
        <v>14</v>
      </c>
      <c r="C38" s="43"/>
      <c r="D38" s="43"/>
      <c r="E38" s="43"/>
      <c r="F38" s="43"/>
    </row>
    <row r="39" spans="1:6">
      <c r="A39" s="42"/>
      <c r="B39" s="39" t="s">
        <v>15</v>
      </c>
      <c r="C39" s="43"/>
      <c r="D39" s="43"/>
      <c r="E39" s="43"/>
      <c r="F39" s="43"/>
    </row>
    <row r="40" spans="1:6">
      <c r="A40" s="42"/>
      <c r="B40" s="39" t="s">
        <v>16</v>
      </c>
      <c r="C40" s="43"/>
      <c r="D40" s="43"/>
      <c r="E40" s="43"/>
      <c r="F40" s="43"/>
    </row>
    <row r="41" spans="1:6">
      <c r="A41" s="42"/>
      <c r="B41" s="39" t="s">
        <v>27</v>
      </c>
      <c r="C41" s="43"/>
      <c r="D41" s="43"/>
      <c r="E41" s="43"/>
      <c r="F41" s="43"/>
    </row>
    <row r="42" spans="1:6">
      <c r="A42" s="42"/>
      <c r="B42" s="39" t="s">
        <v>28</v>
      </c>
      <c r="C42" s="43"/>
      <c r="D42" s="43"/>
      <c r="E42" s="43"/>
      <c r="F42" s="43"/>
    </row>
    <row r="43" spans="1:6" ht="24.75">
      <c r="A43" s="44"/>
      <c r="B43" s="48" t="s">
        <v>19</v>
      </c>
      <c r="C43" s="46"/>
      <c r="D43" s="46"/>
      <c r="E43" s="46"/>
      <c r="F43" s="46"/>
    </row>
    <row r="44" spans="1:6">
      <c r="A44" s="36">
        <v>4</v>
      </c>
      <c r="B44" s="37" t="s">
        <v>29</v>
      </c>
      <c r="C44" s="47"/>
      <c r="D44" s="47"/>
      <c r="E44" s="47"/>
      <c r="F44" s="47"/>
    </row>
    <row r="45" spans="1:6" ht="24.75">
      <c r="A45" s="38">
        <v>4.0999999999999996</v>
      </c>
      <c r="B45" s="39" t="s">
        <v>30</v>
      </c>
      <c r="C45" s="39" t="s">
        <v>8</v>
      </c>
      <c r="D45" s="39">
        <v>1</v>
      </c>
      <c r="E45" s="40">
        <v>0</v>
      </c>
      <c r="F45" s="41">
        <f>+E45*D45</f>
        <v>0</v>
      </c>
    </row>
    <row r="46" spans="1:6">
      <c r="A46" s="42"/>
      <c r="B46" s="39" t="s">
        <v>9</v>
      </c>
      <c r="C46" s="43"/>
      <c r="D46" s="43"/>
      <c r="E46" s="43"/>
      <c r="F46" s="43"/>
    </row>
    <row r="47" spans="1:6">
      <c r="A47" s="42"/>
      <c r="B47" s="39" t="s">
        <v>10</v>
      </c>
      <c r="C47" s="43"/>
      <c r="D47" s="43"/>
      <c r="E47" s="43"/>
      <c r="F47" s="43"/>
    </row>
    <row r="48" spans="1:6">
      <c r="A48" s="42"/>
      <c r="B48" s="39" t="s">
        <v>11</v>
      </c>
      <c r="C48" s="43"/>
      <c r="D48" s="43"/>
      <c r="E48" s="43"/>
      <c r="F48" s="43"/>
    </row>
    <row r="49" spans="1:6">
      <c r="A49" s="42"/>
      <c r="B49" s="39" t="s">
        <v>12</v>
      </c>
      <c r="C49" s="43"/>
      <c r="D49" s="43"/>
      <c r="E49" s="43"/>
      <c r="F49" s="43"/>
    </row>
    <row r="50" spans="1:6">
      <c r="A50" s="44"/>
      <c r="B50" s="48" t="s">
        <v>16</v>
      </c>
      <c r="C50" s="46"/>
      <c r="D50" s="46"/>
      <c r="E50" s="46"/>
      <c r="F50" s="46"/>
    </row>
    <row r="51" spans="1:6">
      <c r="A51" s="49">
        <v>5</v>
      </c>
      <c r="B51" s="50" t="s">
        <v>31</v>
      </c>
      <c r="C51" s="47"/>
      <c r="D51" s="47"/>
      <c r="E51" s="47"/>
      <c r="F51" s="51"/>
    </row>
    <row r="52" spans="1:6" ht="24.75">
      <c r="A52" s="52">
        <v>5.0999999999999996</v>
      </c>
      <c r="B52" s="48" t="s">
        <v>32</v>
      </c>
      <c r="C52" s="48" t="s">
        <v>8</v>
      </c>
      <c r="D52" s="48">
        <v>1</v>
      </c>
      <c r="E52" s="40">
        <v>0</v>
      </c>
      <c r="F52" s="41">
        <f>+E52*D52</f>
        <v>0</v>
      </c>
    </row>
    <row r="53" spans="1:6" ht="24.75">
      <c r="A53" s="52">
        <v>5.2</v>
      </c>
      <c r="B53" s="48" t="s">
        <v>33</v>
      </c>
      <c r="C53" s="48" t="s">
        <v>8</v>
      </c>
      <c r="D53" s="48">
        <v>1</v>
      </c>
      <c r="E53" s="40">
        <v>0</v>
      </c>
      <c r="F53" s="41">
        <f>+E53*D53</f>
        <v>0</v>
      </c>
    </row>
    <row r="54" spans="1:6" ht="24.75">
      <c r="A54" s="52">
        <v>5.3</v>
      </c>
      <c r="B54" s="48" t="s">
        <v>34</v>
      </c>
      <c r="C54" s="48" t="s">
        <v>8</v>
      </c>
      <c r="D54" s="48">
        <v>1</v>
      </c>
      <c r="E54" s="40">
        <v>0</v>
      </c>
      <c r="F54" s="41">
        <f>+E54*D54</f>
        <v>0</v>
      </c>
    </row>
    <row r="55" spans="1:6" ht="24.75">
      <c r="A55" s="52">
        <v>5.4</v>
      </c>
      <c r="B55" s="48" t="s">
        <v>35</v>
      </c>
      <c r="C55" s="48" t="s">
        <v>8</v>
      </c>
      <c r="D55" s="48">
        <v>1</v>
      </c>
      <c r="E55" s="40">
        <v>0</v>
      </c>
      <c r="F55" s="41">
        <f>+E55*D55</f>
        <v>0</v>
      </c>
    </row>
    <row r="56" spans="1:6" ht="24.75">
      <c r="A56" s="52">
        <v>5.5</v>
      </c>
      <c r="B56" s="39" t="s">
        <v>36</v>
      </c>
      <c r="C56" s="39" t="s">
        <v>8</v>
      </c>
      <c r="D56" s="39">
        <v>1</v>
      </c>
      <c r="E56" s="40">
        <v>0</v>
      </c>
      <c r="F56" s="41">
        <f>+E56*D56</f>
        <v>0</v>
      </c>
    </row>
    <row r="57" spans="1:6">
      <c r="A57" s="42"/>
      <c r="B57" s="39" t="s">
        <v>9</v>
      </c>
      <c r="C57" s="43"/>
      <c r="D57" s="43"/>
      <c r="E57" s="43"/>
      <c r="F57" s="43"/>
    </row>
    <row r="58" spans="1:6">
      <c r="A58" s="42"/>
      <c r="B58" s="39" t="s">
        <v>10</v>
      </c>
      <c r="C58" s="43"/>
      <c r="D58" s="43"/>
      <c r="E58" s="43"/>
      <c r="F58" s="43"/>
    </row>
    <row r="59" spans="1:6">
      <c r="A59" s="42"/>
      <c r="B59" s="39" t="s">
        <v>11</v>
      </c>
      <c r="C59" s="43"/>
      <c r="D59" s="43"/>
      <c r="E59" s="43"/>
      <c r="F59" s="43"/>
    </row>
    <row r="60" spans="1:6">
      <c r="A60" s="42"/>
      <c r="B60" s="39" t="s">
        <v>12</v>
      </c>
      <c r="C60" s="43"/>
      <c r="D60" s="43"/>
      <c r="E60" s="43"/>
      <c r="F60" s="43"/>
    </row>
    <row r="61" spans="1:6">
      <c r="A61" s="44"/>
      <c r="B61" s="48" t="s">
        <v>16</v>
      </c>
      <c r="C61" s="46"/>
      <c r="D61" s="46"/>
      <c r="E61" s="46"/>
      <c r="F61" s="46"/>
    </row>
    <row r="62" spans="1:6" ht="24.75">
      <c r="A62" s="53">
        <v>5.6</v>
      </c>
      <c r="B62" s="39" t="s">
        <v>37</v>
      </c>
      <c r="C62" s="39" t="s">
        <v>8</v>
      </c>
      <c r="D62" s="39">
        <v>1</v>
      </c>
      <c r="E62" s="40">
        <v>0</v>
      </c>
      <c r="F62" s="41">
        <f>+E62*D62</f>
        <v>0</v>
      </c>
    </row>
    <row r="63" spans="1:6">
      <c r="A63" s="42"/>
      <c r="B63" s="39" t="s">
        <v>9</v>
      </c>
      <c r="C63" s="43"/>
      <c r="D63" s="43"/>
      <c r="E63" s="43"/>
      <c r="F63" s="43"/>
    </row>
    <row r="64" spans="1:6">
      <c r="A64" s="42"/>
      <c r="B64" s="39" t="s">
        <v>10</v>
      </c>
      <c r="C64" s="43"/>
      <c r="D64" s="43"/>
      <c r="E64" s="43"/>
      <c r="F64" s="43"/>
    </row>
    <row r="65" spans="1:6">
      <c r="A65" s="42"/>
      <c r="B65" s="39" t="s">
        <v>11</v>
      </c>
      <c r="C65" s="43"/>
      <c r="D65" s="43"/>
      <c r="E65" s="43"/>
      <c r="F65" s="43"/>
    </row>
    <row r="66" spans="1:6">
      <c r="A66" s="42"/>
      <c r="B66" s="39" t="s">
        <v>12</v>
      </c>
      <c r="C66" s="43"/>
      <c r="D66" s="43"/>
      <c r="E66" s="43"/>
      <c r="F66" s="43"/>
    </row>
    <row r="67" spans="1:6">
      <c r="A67" s="44"/>
      <c r="B67" s="48" t="s">
        <v>16</v>
      </c>
      <c r="C67" s="46"/>
      <c r="D67" s="46"/>
      <c r="E67" s="46"/>
      <c r="F67" s="46"/>
    </row>
    <row r="68" spans="1:6" ht="24.75">
      <c r="A68" s="53">
        <v>5.7</v>
      </c>
      <c r="B68" s="39" t="s">
        <v>38</v>
      </c>
      <c r="C68" s="39" t="s">
        <v>8</v>
      </c>
      <c r="D68" s="39">
        <v>1</v>
      </c>
      <c r="E68" s="40">
        <v>0</v>
      </c>
      <c r="F68" s="41">
        <f>+E68*D68</f>
        <v>0</v>
      </c>
    </row>
    <row r="69" spans="1:6">
      <c r="A69" s="42"/>
      <c r="B69" s="39" t="s">
        <v>9</v>
      </c>
      <c r="C69" s="43"/>
      <c r="D69" s="43"/>
      <c r="E69" s="43"/>
      <c r="F69" s="43"/>
    </row>
    <row r="70" spans="1:6">
      <c r="A70" s="42"/>
      <c r="B70" s="39" t="s">
        <v>10</v>
      </c>
      <c r="C70" s="43"/>
      <c r="D70" s="43"/>
      <c r="E70" s="43"/>
      <c r="F70" s="43"/>
    </row>
    <row r="71" spans="1:6">
      <c r="A71" s="42"/>
      <c r="B71" s="39" t="s">
        <v>11</v>
      </c>
      <c r="C71" s="43"/>
      <c r="D71" s="43"/>
      <c r="E71" s="43"/>
      <c r="F71" s="43"/>
    </row>
    <row r="72" spans="1:6">
      <c r="A72" s="42"/>
      <c r="B72" s="39" t="s">
        <v>12</v>
      </c>
      <c r="C72" s="43"/>
      <c r="D72" s="43"/>
      <c r="E72" s="43"/>
      <c r="F72" s="43"/>
    </row>
    <row r="73" spans="1:6">
      <c r="A73" s="44"/>
      <c r="B73" s="48" t="s">
        <v>16</v>
      </c>
      <c r="C73" s="46"/>
      <c r="D73" s="46"/>
      <c r="E73" s="46"/>
      <c r="F73" s="46"/>
    </row>
    <row r="74" spans="1:6" ht="24.75">
      <c r="A74" s="53">
        <v>5.8</v>
      </c>
      <c r="B74" s="39" t="s">
        <v>39</v>
      </c>
      <c r="C74" s="39" t="s">
        <v>8</v>
      </c>
      <c r="D74" s="39">
        <v>1</v>
      </c>
      <c r="E74" s="40">
        <v>0</v>
      </c>
      <c r="F74" s="41">
        <f>+E74*D74</f>
        <v>0</v>
      </c>
    </row>
    <row r="75" spans="1:6">
      <c r="A75" s="42"/>
      <c r="B75" s="39" t="s">
        <v>9</v>
      </c>
      <c r="C75" s="43"/>
      <c r="D75" s="43"/>
      <c r="E75" s="43"/>
      <c r="F75" s="43"/>
    </row>
    <row r="76" spans="1:6">
      <c r="A76" s="42"/>
      <c r="B76" s="39" t="s">
        <v>10</v>
      </c>
      <c r="C76" s="43"/>
      <c r="D76" s="43"/>
      <c r="E76" s="43"/>
      <c r="F76" s="43"/>
    </row>
    <row r="77" spans="1:6">
      <c r="A77" s="42"/>
      <c r="B77" s="39" t="s">
        <v>11</v>
      </c>
      <c r="C77" s="43"/>
      <c r="D77" s="43"/>
      <c r="E77" s="43"/>
      <c r="F77" s="43"/>
    </row>
    <row r="78" spans="1:6">
      <c r="A78" s="42"/>
      <c r="B78" s="39" t="s">
        <v>12</v>
      </c>
      <c r="C78" s="43"/>
      <c r="D78" s="43"/>
      <c r="E78" s="43"/>
      <c r="F78" s="43"/>
    </row>
    <row r="79" spans="1:6">
      <c r="A79" s="44"/>
      <c r="B79" s="48" t="s">
        <v>16</v>
      </c>
      <c r="C79" s="46"/>
      <c r="D79" s="46"/>
      <c r="E79" s="46"/>
      <c r="F79" s="46"/>
    </row>
    <row r="80" spans="1:6">
      <c r="A80" s="54"/>
      <c r="B80" s="55" t="s">
        <v>40</v>
      </c>
      <c r="C80" s="55"/>
      <c r="D80" s="55"/>
      <c r="E80" s="55"/>
      <c r="F80" s="56">
        <f>SUM(F3:F79)</f>
        <v>0</v>
      </c>
    </row>
    <row r="81" spans="1:6">
      <c r="A81" s="54"/>
      <c r="B81" s="55" t="s">
        <v>41</v>
      </c>
      <c r="C81" s="57">
        <v>0.2</v>
      </c>
      <c r="D81" s="55"/>
      <c r="E81" s="55"/>
      <c r="F81" s="56">
        <f>+F80*0.2</f>
        <v>0</v>
      </c>
    </row>
    <row r="82" spans="1:6">
      <c r="A82" s="54"/>
      <c r="B82" s="55" t="s">
        <v>42</v>
      </c>
      <c r="C82" s="55"/>
      <c r="D82" s="55"/>
      <c r="E82" s="55"/>
      <c r="F82" s="58">
        <f>SUM(F80:F81)</f>
        <v>0</v>
      </c>
    </row>
    <row r="84" spans="1:6">
      <c r="A84" s="76" t="s">
        <v>43</v>
      </c>
      <c r="B84" s="77"/>
      <c r="C84" s="78">
        <f>+F82+'PROPUESTA ECONOMICA UPS'!F14</f>
        <v>0</v>
      </c>
      <c r="D84" s="79"/>
    </row>
  </sheetData>
  <mergeCells count="2">
    <mergeCell ref="A84:B84"/>
    <mergeCell ref="C84:D8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A41C8-C271-4555-83B3-B351D05729B0}">
  <dimension ref="A1:F14"/>
  <sheetViews>
    <sheetView workbookViewId="0">
      <selection activeCell="E11" sqref="E11"/>
    </sheetView>
  </sheetViews>
  <sheetFormatPr defaultColWidth="11.42578125" defaultRowHeight="15"/>
  <cols>
    <col min="1" max="1" width="11.42578125" style="35"/>
    <col min="2" max="2" width="46.5703125" customWidth="1"/>
  </cols>
  <sheetData>
    <row r="1" spans="1:6">
      <c r="A1" s="70"/>
      <c r="B1" s="80" t="s">
        <v>44</v>
      </c>
      <c r="C1" s="80"/>
      <c r="D1" s="80"/>
      <c r="E1" s="80"/>
      <c r="F1" s="59"/>
    </row>
    <row r="2" spans="1:6" ht="36.75">
      <c r="A2" s="71" t="s">
        <v>45</v>
      </c>
      <c r="B2" s="60" t="s">
        <v>1</v>
      </c>
      <c r="C2" s="60" t="s">
        <v>46</v>
      </c>
      <c r="D2" s="60" t="s">
        <v>3</v>
      </c>
      <c r="E2" s="60" t="s">
        <v>47</v>
      </c>
      <c r="F2" s="60" t="s">
        <v>48</v>
      </c>
    </row>
    <row r="3" spans="1:6">
      <c r="A3" s="71">
        <v>1</v>
      </c>
      <c r="B3" s="61" t="s">
        <v>49</v>
      </c>
      <c r="C3" s="53" t="s">
        <v>46</v>
      </c>
      <c r="D3" s="53">
        <v>1</v>
      </c>
      <c r="E3" s="62">
        <v>0</v>
      </c>
      <c r="F3" s="62">
        <f>E3*D3</f>
        <v>0</v>
      </c>
    </row>
    <row r="4" spans="1:6">
      <c r="A4" s="71">
        <v>2</v>
      </c>
      <c r="B4" s="53" t="s">
        <v>50</v>
      </c>
      <c r="C4" s="53" t="s">
        <v>46</v>
      </c>
      <c r="D4" s="53">
        <v>1</v>
      </c>
      <c r="E4" s="62">
        <v>0</v>
      </c>
      <c r="F4" s="62">
        <f t="shared" ref="F4:F10" si="0">E4*D4</f>
        <v>0</v>
      </c>
    </row>
    <row r="5" spans="1:6">
      <c r="A5" s="71">
        <v>3</v>
      </c>
      <c r="B5" s="53" t="s">
        <v>51</v>
      </c>
      <c r="C5" s="53" t="s">
        <v>46</v>
      </c>
      <c r="D5" s="53">
        <v>1</v>
      </c>
      <c r="E5" s="62">
        <v>0</v>
      </c>
      <c r="F5" s="62">
        <f t="shared" si="0"/>
        <v>0</v>
      </c>
    </row>
    <row r="6" spans="1:6">
      <c r="A6" s="71">
        <v>4</v>
      </c>
      <c r="B6" s="53" t="s">
        <v>52</v>
      </c>
      <c r="C6" s="53" t="s">
        <v>46</v>
      </c>
      <c r="D6" s="53">
        <v>1</v>
      </c>
      <c r="E6" s="62">
        <v>0</v>
      </c>
      <c r="F6" s="62">
        <f>E6*D6</f>
        <v>0</v>
      </c>
    </row>
    <row r="7" spans="1:6">
      <c r="A7" s="71">
        <v>5</v>
      </c>
      <c r="B7" s="61" t="s">
        <v>53</v>
      </c>
      <c r="C7" s="53" t="s">
        <v>46</v>
      </c>
      <c r="D7" s="53">
        <v>1</v>
      </c>
      <c r="E7" s="62">
        <v>0</v>
      </c>
      <c r="F7" s="62">
        <f>E7*D7</f>
        <v>0</v>
      </c>
    </row>
    <row r="8" spans="1:6" ht="24.75">
      <c r="A8" s="71">
        <v>6</v>
      </c>
      <c r="B8" s="53" t="s">
        <v>54</v>
      </c>
      <c r="C8" s="53" t="s">
        <v>46</v>
      </c>
      <c r="D8" s="53">
        <v>1</v>
      </c>
      <c r="E8" s="62">
        <v>0</v>
      </c>
      <c r="F8" s="62">
        <f>E8*D8</f>
        <v>0</v>
      </c>
    </row>
    <row r="9" spans="1:6" ht="24.75">
      <c r="A9" s="71">
        <v>7</v>
      </c>
      <c r="B9" s="53" t="s">
        <v>55</v>
      </c>
      <c r="C9" s="53" t="s">
        <v>46</v>
      </c>
      <c r="D9" s="53">
        <v>1</v>
      </c>
      <c r="E9" s="62">
        <v>0</v>
      </c>
      <c r="F9" s="62">
        <f t="shared" si="0"/>
        <v>0</v>
      </c>
    </row>
    <row r="10" spans="1:6">
      <c r="A10" s="71">
        <v>8</v>
      </c>
      <c r="B10" s="53" t="s">
        <v>56</v>
      </c>
      <c r="C10" s="53" t="s">
        <v>46</v>
      </c>
      <c r="D10" s="53">
        <v>1</v>
      </c>
      <c r="E10" s="62">
        <v>0</v>
      </c>
      <c r="F10" s="62">
        <f t="shared" si="0"/>
        <v>0</v>
      </c>
    </row>
    <row r="11" spans="1:6">
      <c r="A11" s="71"/>
      <c r="B11" s="53"/>
      <c r="C11" s="53"/>
      <c r="D11" s="53"/>
      <c r="E11" s="62"/>
      <c r="F11" s="63"/>
    </row>
    <row r="12" spans="1:6">
      <c r="A12" s="70"/>
      <c r="B12" s="64" t="s">
        <v>57</v>
      </c>
      <c r="C12" s="65"/>
      <c r="D12" s="65"/>
      <c r="E12" s="66"/>
      <c r="F12" s="62">
        <f>SUM(F3:F10)</f>
        <v>0</v>
      </c>
    </row>
    <row r="13" spans="1:6">
      <c r="A13" s="70"/>
      <c r="B13" s="64" t="s">
        <v>41</v>
      </c>
      <c r="C13" s="65"/>
      <c r="D13" s="65"/>
      <c r="E13" s="67">
        <v>0.2</v>
      </c>
      <c r="F13" s="63">
        <f>+(F12)*0.2</f>
        <v>0</v>
      </c>
    </row>
    <row r="14" spans="1:6">
      <c r="A14" s="72" t="s">
        <v>58</v>
      </c>
      <c r="B14" s="64" t="s">
        <v>42</v>
      </c>
      <c r="C14" s="64" t="s">
        <v>58</v>
      </c>
      <c r="D14" s="61" t="s">
        <v>58</v>
      </c>
      <c r="E14" s="68" t="s">
        <v>58</v>
      </c>
      <c r="F14" s="69">
        <f>SUM(F12:F13)</f>
        <v>0</v>
      </c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5D714-C803-4209-A402-73FFEDA765A4}">
  <dimension ref="B2:I23"/>
  <sheetViews>
    <sheetView workbookViewId="0">
      <selection activeCell="K10" sqref="K10"/>
    </sheetView>
  </sheetViews>
  <sheetFormatPr defaultColWidth="11.42578125" defaultRowHeight="15"/>
  <cols>
    <col min="3" max="3" width="33.28515625" customWidth="1"/>
    <col min="7" max="7" width="13.28515625" bestFit="1" customWidth="1"/>
  </cols>
  <sheetData>
    <row r="2" spans="2:9" ht="31.5" customHeight="1">
      <c r="B2" s="16" t="s">
        <v>45</v>
      </c>
      <c r="C2" s="17" t="s">
        <v>1</v>
      </c>
      <c r="D2" s="17" t="s">
        <v>59</v>
      </c>
      <c r="E2" s="16" t="s">
        <v>60</v>
      </c>
      <c r="F2" s="17" t="s">
        <v>4</v>
      </c>
      <c r="G2" s="18" t="s">
        <v>61</v>
      </c>
      <c r="H2" s="17"/>
      <c r="I2" s="17" t="s">
        <v>62</v>
      </c>
    </row>
    <row r="3" spans="2:9">
      <c r="B3" s="19" t="s">
        <v>63</v>
      </c>
      <c r="C3" s="1"/>
      <c r="D3" s="2" t="s">
        <v>64</v>
      </c>
      <c r="E3" s="20"/>
      <c r="F3" s="21"/>
      <c r="G3" s="20"/>
      <c r="H3" s="22"/>
      <c r="I3" s="23"/>
    </row>
    <row r="4" spans="2:9">
      <c r="B4" s="3" t="s">
        <v>65</v>
      </c>
      <c r="C4" s="1" t="s">
        <v>66</v>
      </c>
      <c r="D4" s="1" t="s">
        <v>67</v>
      </c>
      <c r="E4" s="3" t="s">
        <v>68</v>
      </c>
      <c r="F4" s="1" t="s">
        <v>69</v>
      </c>
      <c r="G4" s="3" t="s">
        <v>70</v>
      </c>
      <c r="H4" s="1" t="s">
        <v>71</v>
      </c>
      <c r="I4" s="4" t="s">
        <v>71</v>
      </c>
    </row>
    <row r="5" spans="2:9">
      <c r="B5" s="20"/>
      <c r="C5" s="5"/>
      <c r="D5" s="5" t="s">
        <v>72</v>
      </c>
      <c r="E5" s="25">
        <v>1</v>
      </c>
      <c r="F5" s="25">
        <v>0</v>
      </c>
      <c r="G5" s="25">
        <v>1</v>
      </c>
      <c r="H5" s="8" t="s">
        <v>73</v>
      </c>
      <c r="I5" s="25">
        <f>+E5*F5*G5</f>
        <v>0</v>
      </c>
    </row>
    <row r="6" spans="2:9">
      <c r="B6" s="20"/>
      <c r="C6" s="5"/>
      <c r="D6" s="5"/>
      <c r="E6" s="26"/>
      <c r="F6" s="9"/>
      <c r="G6" s="26"/>
      <c r="H6" s="10" t="s">
        <v>73</v>
      </c>
      <c r="I6" s="25">
        <f t="shared" ref="I6:I7" si="0">+E6*F6*G6</f>
        <v>0</v>
      </c>
    </row>
    <row r="7" spans="2:9">
      <c r="B7" s="20"/>
      <c r="C7" s="5"/>
      <c r="D7" s="5"/>
      <c r="E7" s="26"/>
      <c r="F7" s="9"/>
      <c r="G7" s="26"/>
      <c r="H7" s="10" t="s">
        <v>73</v>
      </c>
      <c r="I7" s="25">
        <f t="shared" si="0"/>
        <v>0</v>
      </c>
    </row>
    <row r="8" spans="2:9">
      <c r="B8" s="20"/>
      <c r="C8" s="21"/>
      <c r="D8" s="81" t="s">
        <v>74</v>
      </c>
      <c r="E8" s="82"/>
      <c r="F8" s="82"/>
      <c r="G8" s="83"/>
      <c r="H8" s="11" t="s">
        <v>73</v>
      </c>
      <c r="I8" s="27">
        <f>SUM(I5:I7)</f>
        <v>0</v>
      </c>
    </row>
    <row r="9" spans="2:9">
      <c r="B9" s="3" t="s">
        <v>65</v>
      </c>
      <c r="C9" s="1" t="s">
        <v>75</v>
      </c>
      <c r="D9" s="1" t="s">
        <v>67</v>
      </c>
      <c r="E9" s="12" t="s">
        <v>68</v>
      </c>
      <c r="F9" s="28" t="s">
        <v>69</v>
      </c>
      <c r="G9" s="3" t="s">
        <v>70</v>
      </c>
      <c r="H9" s="1" t="s">
        <v>71</v>
      </c>
      <c r="I9" s="29"/>
    </row>
    <row r="10" spans="2:9" ht="33.75">
      <c r="B10" s="20"/>
      <c r="C10" s="5" t="s">
        <v>76</v>
      </c>
      <c r="D10" s="5" t="s">
        <v>72</v>
      </c>
      <c r="E10" s="26">
        <v>1</v>
      </c>
      <c r="F10" s="9"/>
      <c r="G10" s="26">
        <v>1</v>
      </c>
      <c r="H10" s="10" t="s">
        <v>73</v>
      </c>
      <c r="I10" s="25">
        <f t="shared" ref="I10:I11" si="1">+E10*F10*G10</f>
        <v>0</v>
      </c>
    </row>
    <row r="11" spans="2:9">
      <c r="B11" s="20"/>
      <c r="C11" s="5"/>
      <c r="D11" s="6"/>
      <c r="E11" s="24"/>
      <c r="F11" s="7"/>
      <c r="G11" s="24"/>
      <c r="H11" s="8" t="s">
        <v>73</v>
      </c>
      <c r="I11" s="25">
        <f t="shared" si="1"/>
        <v>0</v>
      </c>
    </row>
    <row r="12" spans="2:9">
      <c r="B12" s="20"/>
      <c r="C12" s="21"/>
      <c r="D12" s="81" t="s">
        <v>77</v>
      </c>
      <c r="E12" s="82"/>
      <c r="F12" s="82"/>
      <c r="G12" s="83"/>
      <c r="H12" s="11" t="s">
        <v>73</v>
      </c>
      <c r="I12" s="27">
        <f>SUM(I10:I11)</f>
        <v>0</v>
      </c>
    </row>
    <row r="13" spans="2:9">
      <c r="B13" s="3" t="s">
        <v>65</v>
      </c>
      <c r="C13" s="1" t="s">
        <v>78</v>
      </c>
      <c r="D13" s="1" t="s">
        <v>67</v>
      </c>
      <c r="E13" s="12" t="s">
        <v>68</v>
      </c>
      <c r="F13" s="28" t="s">
        <v>69</v>
      </c>
      <c r="G13" s="3" t="s">
        <v>70</v>
      </c>
      <c r="H13" s="1" t="s">
        <v>71</v>
      </c>
      <c r="I13" s="29"/>
    </row>
    <row r="14" spans="2:9" ht="15" customHeight="1">
      <c r="B14" s="20"/>
      <c r="C14" s="5" t="s">
        <v>78</v>
      </c>
      <c r="D14" s="5" t="s">
        <v>79</v>
      </c>
      <c r="E14" s="13">
        <v>0.1</v>
      </c>
      <c r="F14" s="9">
        <f>+I12</f>
        <v>0</v>
      </c>
      <c r="G14" s="30"/>
      <c r="H14" s="10" t="s">
        <v>73</v>
      </c>
      <c r="I14" s="25">
        <f>+E14*F14*G14</f>
        <v>0</v>
      </c>
    </row>
    <row r="15" spans="2:9">
      <c r="B15" s="20"/>
      <c r="C15" s="21"/>
      <c r="D15" s="81" t="s">
        <v>80</v>
      </c>
      <c r="E15" s="82"/>
      <c r="F15" s="82"/>
      <c r="G15" s="83"/>
      <c r="H15" s="11" t="s">
        <v>73</v>
      </c>
      <c r="I15" s="27">
        <f>SUM(I14)</f>
        <v>0</v>
      </c>
    </row>
    <row r="16" spans="2:9">
      <c r="B16" s="3" t="s">
        <v>65</v>
      </c>
      <c r="C16" s="1" t="s">
        <v>81</v>
      </c>
      <c r="D16" s="1" t="s">
        <v>67</v>
      </c>
      <c r="E16" s="12" t="s">
        <v>68</v>
      </c>
      <c r="F16" s="28" t="s">
        <v>69</v>
      </c>
      <c r="G16" s="3" t="s">
        <v>70</v>
      </c>
      <c r="H16" s="1" t="s">
        <v>71</v>
      </c>
      <c r="I16" s="29"/>
    </row>
    <row r="17" spans="2:9" ht="15" customHeight="1">
      <c r="B17" s="20"/>
      <c r="C17" s="6"/>
      <c r="D17" s="6"/>
      <c r="E17" s="24"/>
      <c r="F17" s="7"/>
      <c r="G17" s="31"/>
      <c r="H17" s="8" t="s">
        <v>73</v>
      </c>
      <c r="I17" s="25">
        <f t="shared" ref="I17:I18" si="2">+E17*F17*G17</f>
        <v>0</v>
      </c>
    </row>
    <row r="18" spans="2:9">
      <c r="B18" s="20"/>
      <c r="C18" s="6"/>
      <c r="D18" s="5"/>
      <c r="E18" s="26"/>
      <c r="F18" s="9"/>
      <c r="G18" s="32"/>
      <c r="H18" s="10" t="s">
        <v>73</v>
      </c>
      <c r="I18" s="25">
        <f t="shared" si="2"/>
        <v>0</v>
      </c>
    </row>
    <row r="19" spans="2:9">
      <c r="B19" s="20"/>
      <c r="C19" s="21"/>
      <c r="D19" s="81" t="s">
        <v>82</v>
      </c>
      <c r="E19" s="82"/>
      <c r="F19" s="82"/>
      <c r="G19" s="83"/>
      <c r="H19" s="11" t="s">
        <v>73</v>
      </c>
      <c r="I19" s="27">
        <f>SUM(I17:I18)</f>
        <v>0</v>
      </c>
    </row>
    <row r="20" spans="2:9">
      <c r="B20" s="3" t="s">
        <v>65</v>
      </c>
      <c r="C20" s="1" t="s">
        <v>83</v>
      </c>
      <c r="D20" s="1" t="s">
        <v>67</v>
      </c>
      <c r="E20" s="33" t="s">
        <v>68</v>
      </c>
      <c r="F20" s="28" t="s">
        <v>69</v>
      </c>
      <c r="G20" s="3" t="s">
        <v>70</v>
      </c>
      <c r="H20" s="1" t="s">
        <v>71</v>
      </c>
      <c r="I20" s="29"/>
    </row>
    <row r="21" spans="2:9" ht="15" customHeight="1">
      <c r="B21" s="20"/>
      <c r="C21" s="5"/>
      <c r="D21" s="5"/>
      <c r="E21" s="26"/>
      <c r="F21" s="14"/>
      <c r="G21" s="30"/>
      <c r="H21" s="10" t="s">
        <v>73</v>
      </c>
      <c r="I21" s="25">
        <f>+E21*F21*G21</f>
        <v>0</v>
      </c>
    </row>
    <row r="22" spans="2:9">
      <c r="B22" s="34"/>
      <c r="C22" s="34"/>
      <c r="D22" s="81" t="s">
        <v>84</v>
      </c>
      <c r="E22" s="82"/>
      <c r="F22" s="82"/>
      <c r="G22" s="83"/>
      <c r="H22" s="11" t="s">
        <v>73</v>
      </c>
      <c r="I22" s="27">
        <f>SUM(I21)</f>
        <v>0</v>
      </c>
    </row>
    <row r="23" spans="2:9">
      <c r="B23" s="15"/>
      <c r="C23" s="15"/>
      <c r="D23" s="15"/>
      <c r="E23" s="15"/>
      <c r="F23" s="15"/>
      <c r="G23" s="15"/>
      <c r="H23" s="15"/>
      <c r="I23" s="15"/>
    </row>
  </sheetData>
  <mergeCells count="5">
    <mergeCell ref="D22:G22"/>
    <mergeCell ref="D8:G8"/>
    <mergeCell ref="D12:G12"/>
    <mergeCell ref="D15:G15"/>
    <mergeCell ref="D19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Perez</dc:creator>
  <cp:keywords/>
  <dc:description/>
  <cp:lastModifiedBy>Profesional de Mantenimiento Nodo Central SBPM</cp:lastModifiedBy>
  <cp:revision/>
  <dcterms:created xsi:type="dcterms:W3CDTF">2022-03-14T20:46:28Z</dcterms:created>
  <dcterms:modified xsi:type="dcterms:W3CDTF">2025-01-21T21:29:57Z</dcterms:modified>
  <cp:category/>
  <cp:contentStatus/>
</cp:coreProperties>
</file>