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FRANK\Documents\Gobernación del Magdalena\1. Estructuración y Formulación\3. Educación\Mejoramiento colegios y obras-complementarias\Mejoramiento de colegios 2024\"/>
    </mc:Choice>
  </mc:AlternateContent>
  <xr:revisionPtr revIDLastSave="0" documentId="13_ncr:1_{B4BDFB90-2F3A-4388-9FAE-423C8E96CE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GRAL" sheetId="1" r:id="rId1"/>
    <sheet name="A.P.U Preliminares" sheetId="2" r:id="rId2"/>
    <sheet name="Movimientos de tierra" sheetId="3" r:id="rId3"/>
    <sheet name="Cimentaciones y estructuras" sheetId="4" r:id="rId4"/>
    <sheet name="Estructura Metálica" sheetId="5" r:id="rId5"/>
    <sheet name="Cubiertas" sheetId="6" r:id="rId6"/>
    <sheet name="Mamposteria" sheetId="7" r:id="rId7"/>
    <sheet name="Recubrimientos" sheetId="8" r:id="rId8"/>
    <sheet name="Pisos y zocalos " sheetId="9" r:id="rId9"/>
    <sheet name="Baños y cocinas" sheetId="10" r:id="rId10"/>
    <sheet name="Instalaciones Hidrosanitarias" sheetId="11" r:id="rId11"/>
    <sheet name="Instalaciones eléctricas" sheetId="12" r:id="rId12"/>
    <sheet name="Puertas y ventanas" sheetId="13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________PJ50" localSheetId="0">#REF!</definedName>
    <definedName name="_________PJ50">#REF!</definedName>
    <definedName name="________PJ50" localSheetId="0">#REF!</definedName>
    <definedName name="________PJ50">#REF!</definedName>
    <definedName name="_______PJ50" localSheetId="0">#REF!</definedName>
    <definedName name="_______PJ50">#REF!</definedName>
    <definedName name="______PJ50" localSheetId="0">#REF!</definedName>
    <definedName name="______PJ50">#REF!</definedName>
    <definedName name="_____A1" localSheetId="0">#REF!</definedName>
    <definedName name="_____A1">#REF!</definedName>
    <definedName name="_____CON123" localSheetId="0">#REF!</definedName>
    <definedName name="_____CON123">#REF!</definedName>
    <definedName name="_____EQP1" localSheetId="0">#REF!</definedName>
    <definedName name="_____EQP1">#REF!</definedName>
    <definedName name="_____EQP2" localSheetId="0">#REF!</definedName>
    <definedName name="_____EQP2">#REF!</definedName>
    <definedName name="_____eqp27" localSheetId="0">#REF!</definedName>
    <definedName name="_____eqp27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M14" localSheetId="0">#REF!</definedName>
    <definedName name="_____M14">#REF!</definedName>
    <definedName name="_____MAT1111" localSheetId="0">#REF!</definedName>
    <definedName name="_____MAT1111">#REF!</definedName>
    <definedName name="_____MAT170" localSheetId="0">#REF!</definedName>
    <definedName name="_____MAT170">#REF!</definedName>
    <definedName name="_____MAT171" localSheetId="0">#REF!</definedName>
    <definedName name="_____MAT171">#REF!</definedName>
    <definedName name="_____MAT832" localSheetId="0">#REF!</definedName>
    <definedName name="_____MAT832">#REF!</definedName>
    <definedName name="_____MAY88">'[1]Base Datos'!$B$11</definedName>
    <definedName name="_____PJ50" localSheetId="0">#REF!</definedName>
    <definedName name="_____PJ50">#REF!</definedName>
    <definedName name="____A1" localSheetId="0">#REF!</definedName>
    <definedName name="____A1">#REF!</definedName>
    <definedName name="____CON123" localSheetId="0">#REF!</definedName>
    <definedName name="____CON123">#REF!</definedName>
    <definedName name="____EQP1" localSheetId="0">#REF!</definedName>
    <definedName name="____EQP1">#REF!</definedName>
    <definedName name="____EQP2" localSheetId="0">#REF!</definedName>
    <definedName name="____EQP2">#REF!</definedName>
    <definedName name="____eqp27" localSheetId="0">#REF!</definedName>
    <definedName name="____eqp27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M14" localSheetId="0">#REF!</definedName>
    <definedName name="____M14">#REF!</definedName>
    <definedName name="____MAT1111" localSheetId="0">#REF!</definedName>
    <definedName name="____MAT1111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832" localSheetId="0">#REF!</definedName>
    <definedName name="____MAT832">#REF!</definedName>
    <definedName name="____MAY88">'[1]Base Datos'!$B$11</definedName>
    <definedName name="____PJ50" localSheetId="0">#REF!</definedName>
    <definedName name="____PJ50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A1" localSheetId="0">#REF!</definedName>
    <definedName name="___A1">#REF!</definedName>
    <definedName name="___CON123" localSheetId="0">#REF!</definedName>
    <definedName name="___CON123">#REF!</definedName>
    <definedName name="___EQP1" localSheetId="0">#REF!</definedName>
    <definedName name="___EQP1">#REF!</definedName>
    <definedName name="___EQP2" localSheetId="0">#REF!</definedName>
    <definedName name="___EQP2">#REF!</definedName>
    <definedName name="___eqp27" localSheetId="0">#REF!</definedName>
    <definedName name="___eqp27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M14" localSheetId="0">#REF!</definedName>
    <definedName name="___M14">#REF!</definedName>
    <definedName name="___MAT1111" localSheetId="0">#REF!</definedName>
    <definedName name="___MAT1111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832" localSheetId="0">#REF!</definedName>
    <definedName name="___MAT832">#REF!</definedName>
    <definedName name="___MAY88">'[1]Base Datos'!$B$11</definedName>
    <definedName name="___PJ50" localSheetId="0">#REF!</definedName>
    <definedName name="___PJ50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A1" localSheetId="0">#REF!</definedName>
    <definedName name="__A1">#REF!</definedName>
    <definedName name="__CON123" localSheetId="0">#REF!</definedName>
    <definedName name="__CON123">#REF!</definedName>
    <definedName name="__EQP1" localSheetId="0">#REF!</definedName>
    <definedName name="__EQP1">#REF!</definedName>
    <definedName name="__EQP2" localSheetId="0">#REF!</definedName>
    <definedName name="__EQP2">#REF!</definedName>
    <definedName name="__eqp27" localSheetId="0">#REF!</definedName>
    <definedName name="__eqp27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M14" localSheetId="0">#REF!</definedName>
    <definedName name="__M14">#REF!</definedName>
    <definedName name="__MAT1111" localSheetId="0">#REF!</definedName>
    <definedName name="__MAT1111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832" localSheetId="0">#REF!</definedName>
    <definedName name="__MAT832">#REF!</definedName>
    <definedName name="__MAY88">'[1]Base Datos'!$B$11</definedName>
    <definedName name="__PJ50" localSheetId="0">#REF!</definedName>
    <definedName name="__PJ50">#REF!</definedName>
    <definedName name="_A1" localSheetId="0">#REF!</definedName>
    <definedName name="_A1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AQ1" localSheetId="0">#REF!</definedName>
    <definedName name="_AQ1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ON123" localSheetId="0">#REF!</definedName>
    <definedName name="_CON123">#REF!</definedName>
    <definedName name="_EQP1" localSheetId="0">#REF!</definedName>
    <definedName name="_EQP1">#REF!</definedName>
    <definedName name="_EQP2" localSheetId="0">#REF!</definedName>
    <definedName name="_EQP2">#REF!</definedName>
    <definedName name="_eqp27" localSheetId="0">#REF!</definedName>
    <definedName name="_eqp27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Fill" hidden="1">#REF!</definedName>
    <definedName name="_IPC2002" localSheetId="0">#REF!</definedName>
    <definedName name="_IPC2002">#REF!</definedName>
    <definedName name="_Key1" hidden="1">#REF!</definedName>
    <definedName name="_Key2" hidden="1">#REF!</definedName>
    <definedName name="_M14" localSheetId="0">#REF!</definedName>
    <definedName name="_M14">#REF!</definedName>
    <definedName name="_MAT1111" localSheetId="0">#REF!</definedName>
    <definedName name="_MAT1111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832" localSheetId="0">#REF!</definedName>
    <definedName name="_MAT832">#REF!</definedName>
    <definedName name="_MAY88">'[1]Base Datos'!$B$11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Order1" hidden="1">255</definedName>
    <definedName name="_Order2" hidden="1">255</definedName>
    <definedName name="_PJ50" localSheetId="0">#REF!</definedName>
    <definedName name="_PJ50">#REF!</definedName>
    <definedName name="_r" hidden="1">#REF!</definedName>
    <definedName name="_Sort" hidden="1">#REF!</definedName>
    <definedName name="A" localSheetId="0">#REF!</definedName>
    <definedName name="A">#REF!</definedName>
    <definedName name="A.1" localSheetId="0">#REF!</definedName>
    <definedName name="A.1">#REF!</definedName>
    <definedName name="A_impresión_IM" localSheetId="0">#REF!</definedName>
    <definedName name="A_impresión_IM">#REF!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ccessDatabase" hidden="1">"A:\SAIN.mdb"</definedName>
    <definedName name="ACTIVIDAD" localSheetId="0">#REF!</definedName>
    <definedName name="ACTIVIDAD">#REF!</definedName>
    <definedName name="ADMON">10%</definedName>
    <definedName name="aiu">#REF!</definedName>
    <definedName name="ALTA">3</definedName>
    <definedName name="ANABANCO">'[2]ANALISIS RESUMIDOS'!$A$2:$D$2609</definedName>
    <definedName name="ANTI" localSheetId="0">#REF!</definedName>
    <definedName name="ANTI">#REF!</definedName>
    <definedName name="AREA" localSheetId="0">#REF!</definedName>
    <definedName name="AREA">#REF!</definedName>
    <definedName name="_xlnm.Print_Area" localSheetId="0">'PRESUPUESTO GRAL'!$B$2:$H$126</definedName>
    <definedName name="AREAPRIVADA" localSheetId="0">#REF!</definedName>
    <definedName name="AREAPRIVADA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B" localSheetId="0">#REF!</definedName>
    <definedName name="B">#REF!</definedName>
    <definedName name="BAJA">1</definedName>
    <definedName name="_xlnm.Database" localSheetId="0">#REF!</definedName>
    <definedName name="_xlnm.Database">#REF!</definedName>
    <definedName name="BBA" localSheetId="0">#REF!</definedName>
    <definedName name="BBA">#REF!</definedName>
    <definedName name="Buscar">#REF!</definedName>
    <definedName name="CARLOS">'[1]Base Datos'!$B$46</definedName>
    <definedName name="CATASTROFICO">20</definedName>
    <definedName name="ccto210" localSheetId="0">#REF!</definedName>
    <definedName name="ccto210">#REF!</definedName>
    <definedName name="CDF">#REF!</definedName>
    <definedName name="CDIRECTO" localSheetId="0">#REF!</definedName>
    <definedName name="CDIRECTO">#REF!</definedName>
    <definedName name="CDT">#REF!</definedName>
    <definedName name="CEMENTO">[3]Insum!$A$3:$H$63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ompilado" localSheetId="0">#REF!</definedName>
    <definedName name="Compilado">#REF!</definedName>
    <definedName name="CONC">'[4]Base Datos'!$B$217</definedName>
    <definedName name="CONCRE">'[4]Base Datos'!$B$46</definedName>
    <definedName name="CONCRETO">'[4]Base Datos'!$B$43</definedName>
    <definedName name="CONCRETO123" localSheetId="0">#REF!</definedName>
    <definedName name="CONCRETO123">#REF!</definedName>
    <definedName name="Consulta_PRECIOS_BASICOS" localSheetId="0">#REF!</definedName>
    <definedName name="Consulta_PRECIOS_BASICO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F">#REF!</definedName>
    <definedName name="CTT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RADURIA" localSheetId="0">#REF!</definedName>
    <definedName name="CURADURIA">#REF!</definedName>
    <definedName name="D" hidden="1">{"PYGT",#N/A,FALSE,"PYG";"ACTIT",#N/A,FALSE,"BCE_GRAL-ACTIVO";"PASIT",#N/A,FALSE,"BCE_GRAL-PASIVO-PATRIM";"CAJAT",#N/A,FALSE,"CAJA"}</definedName>
    <definedName name="de" localSheetId="0">#REF!</definedName>
    <definedName name="de">#REF!</definedName>
    <definedName name="DENS" localSheetId="0">#REF!</definedName>
    <definedName name="DENS">#REF!</definedName>
    <definedName name="densi" localSheetId="0">#REF!</definedName>
    <definedName name="densi">#REF!</definedName>
    <definedName name="Descripcion" localSheetId="0">#REF!</definedName>
    <definedName name="Descripcion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I">'[4]Base Datos'!$B$218</definedName>
    <definedName name="DIAS" localSheetId="0">#REF!</definedName>
    <definedName name="DIAS">#REF!</definedName>
    <definedName name="DIOGE">'[1]Base Datos'!$B:$F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OT" localSheetId="0">#REF!</definedName>
    <definedName name="DOT">#REF!</definedName>
    <definedName name="dota" localSheetId="0">#REF!</definedName>
    <definedName name="dota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hidden="1">#REF!</definedName>
    <definedName name="ELECTROMAG" localSheetId="0">#REF!</definedName>
    <definedName name="ELECTROMAG">#REF!</definedName>
    <definedName name="ELTOTAL" localSheetId="0">#REF!</definedName>
    <definedName name="ELTOTAL">#REF!</definedName>
    <definedName name="ERR" localSheetId="0">#REF!</definedName>
    <definedName name="ERR">#REF!</definedName>
    <definedName name="erra" localSheetId="0">#REF!</definedName>
    <definedName name="err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FALTANTES1">'[5]CANT OBRA'!$A:$IV</definedName>
    <definedName name="fcc" localSheetId="0">#REF!</definedName>
    <definedName name="fcc">#REF!</definedName>
    <definedName name="FIDUCIASOCTUBRE" hidden="1">{#N/A,#N/A,FALSE,"Aging Summary";#N/A,#N/A,FALSE,"Ratio Analysis";#N/A,#N/A,FALSE,"Test 120 Day Accts";#N/A,#N/A,FALSE,"Tickmarks"}</definedName>
    <definedName name="FINAL" localSheetId="0">[6]FLUJOS!#REF!</definedName>
    <definedName name="FINAL">[6]FLUJOS!#REF!</definedName>
    <definedName name="FREV" hidden="1">{"PYGT",#N/A,FALSE,"PYG";"ACTIT",#N/A,FALSE,"BCE_GRAL-ACTIVO";"PASIT",#N/A,FALSE,"BCE_GRAL-PASIVO-PATRIM";"CAJAT",#N/A,FALSE,"CAJA"}</definedName>
    <definedName name="fyy" localSheetId="0">#REF!</definedName>
    <definedName name="fyy">#REF!</definedName>
    <definedName name="G5_G6_G7">'[7]puente verdum'!$F$15</definedName>
    <definedName name="Gastos" hidden="1">{#N/A,#N/A,FALSE,"GRAFICO";#N/A,#N/A,FALSE,"CAJA (2)";#N/A,#N/A,FALSE,"TERCEROS-PROMEDIO";#N/A,#N/A,FALSE,"CAJA";#N/A,#N/A,FALSE,"INGRESOS1995-2003";#N/A,#N/A,FALSE,"GASTOS1995-2003"}</definedName>
    <definedName name="GJ_CANT_A" hidden="1">'[8]PGJ-CANT ACAD'!A1</definedName>
    <definedName name="GJ_CANT_B" hidden="1">'[8]PGJ-CANT ACAD'!A1</definedName>
    <definedName name="GJ_CANT_C" hidden="1">'[8]PGJ-CANT ACAD'!A1</definedName>
    <definedName name="GJ_CANT_D" hidden="1">'[8]PGJ-CANT ACAD'!A1</definedName>
    <definedName name="GJ_CANT_E" hidden="1">'[8]PGJ-CANT ACAD'!A1</definedName>
    <definedName name="GJ_CANT_F" hidden="1">'[8]PGJ-CANT ACAD'!A1</definedName>
    <definedName name="GJ_CANT_G" hidden="1">'[8]PGJ-CANT ACAD'!A1</definedName>
    <definedName name="GJ_CANT_H" hidden="1">'[8]PGJ-CANT ACAD'!A1</definedName>
    <definedName name="GJ_CANT_I" hidden="1">'[8]PGJ-CANT ACAD'!A1</definedName>
    <definedName name="GJ_CANT_J" hidden="1">'[8]PGJ-CANT ACAD'!A1</definedName>
    <definedName name="GJ_CANT_K" hidden="1">'[8]PGJ-CANT ACAD'!A1</definedName>
    <definedName name="GJ_CANT_L" hidden="1">'[8]PGJ-CANT ACAD'!A1</definedName>
    <definedName name="GJ_CANT_M" hidden="1">'[8]PGJ-CANT ACAD'!A1</definedName>
    <definedName name="GJ_CANT_N" hidden="1">'[8]PGJ-CANT ACAD'!A1</definedName>
    <definedName name="GJ_CANT_O" hidden="1">'[8]PGJ-CANT ACAD'!A1</definedName>
    <definedName name="GJ_CANT_P" hidden="1">'[8]PGJ-CANT ACAD'!A1</definedName>
    <definedName name="_xlnm.Recorder" localSheetId="0">#REF!</definedName>
    <definedName name="_xlnm.Recorder">#REF!</definedName>
    <definedName name="hoha" hidden="1">{"PYGT",#N/A,FALSE,"PYG";"ACTIT",#N/A,FALSE,"BCE_GRAL-ACTIVO";"PASIT",#N/A,FALSE,"BCE_GRAL-PASIVO-PATRIM";"CAJAT",#N/A,FALSE,"CAJA"}</definedName>
    <definedName name="HORAS" localSheetId="0">#REF!</definedName>
    <definedName name="HORAS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i1277." localSheetId="0">#REF!</definedName>
    <definedName name="i1277.">#REF!</definedName>
    <definedName name="IF" localSheetId="0">'[9]A. P. U.'!#REF!</definedName>
    <definedName name="IF">'[9]A. P. U.'!#REF!</definedName>
    <definedName name="IMPRE">2%</definedName>
    <definedName name="IMPUESTOS" localSheetId="0">#REF!</definedName>
    <definedName name="IMPUESTOS">#REF!</definedName>
    <definedName name="inf" localSheetId="0">#REF!</definedName>
    <definedName name="inf">#REF!</definedName>
    <definedName name="INFF" localSheetId="0">#REF!</definedName>
    <definedName name="INFF">#REF!</definedName>
    <definedName name="infi" localSheetId="0">#REF!</definedName>
    <definedName name="infi">#REF!</definedName>
    <definedName name="INSUBANCO">[2]INSUMOS!$A$2:$D$6979</definedName>
    <definedName name="Insumos">[10]Insumos!$A$6:$D$90</definedName>
    <definedName name="INV_11" localSheetId="0">#REF!</definedName>
    <definedName name="INV_11">#REF!</definedName>
    <definedName name="IREM13.4" localSheetId="0">#REF!</definedName>
    <definedName name="IREM13.4">#REF!</definedName>
    <definedName name="ITEM" localSheetId="0">#REF!</definedName>
    <definedName name="ITEM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.1" localSheetId="0">#REF!</definedName>
    <definedName name="ITEM2.1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1" localSheetId="0">#REF!</definedName>
    <definedName name="ITEM21">#REF!</definedName>
    <definedName name="ITEM22" localSheetId="0">#REF!</definedName>
    <definedName name="ITEM22">#REF!</definedName>
    <definedName name="ITEM23" localSheetId="0">#REF!</definedName>
    <definedName name="ITEM23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.1" localSheetId="0">#REF!</definedName>
    <definedName name="ITEM3.1">#REF!</definedName>
    <definedName name="ITEM3.2" localSheetId="0">#REF!</definedName>
    <definedName name="ITEM3.2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3" localSheetId="0">#REF!</definedName>
    <definedName name="ITEM33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3" localSheetId="0">#REF!</definedName>
    <definedName name="ITEM4.3">#REF!</definedName>
    <definedName name="ITEM4.4" localSheetId="0">#REF!</definedName>
    <definedName name="ITEM4.4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5.1" localSheetId="0">#REF!</definedName>
    <definedName name="ITEM5.1">#REF!</definedName>
    <definedName name="ITEM5.2" localSheetId="0">#REF!</definedName>
    <definedName name="ITEM5.2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4" localSheetId="0">#REF!</definedName>
    <definedName name="ITEM64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7" localSheetId="0">#REF!</definedName>
    <definedName name="ITEM67">#REF!</definedName>
    <definedName name="ITEM68" localSheetId="0">#REF!</definedName>
    <definedName name="ITEM68">#REF!</definedName>
    <definedName name="ITEM69" localSheetId="0">#REF!</definedName>
    <definedName name="ITEM69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1" localSheetId="0">#REF!</definedName>
    <definedName name="ITEM71">#REF!</definedName>
    <definedName name="ITEM72" localSheetId="0">#REF!</definedName>
    <definedName name="ITEM72">#REF!</definedName>
    <definedName name="ITEM73" localSheetId="0">#REF!</definedName>
    <definedName name="ITEM73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9" localSheetId="0">#REF!</definedName>
    <definedName name="ITEM8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VA">16%</definedName>
    <definedName name="K" hidden="1">{"PYGT",#N/A,FALSE,"PYG";"ACTIT",#N/A,FALSE,"BCE_GRAL-ACTIVO";"PASIT",#N/A,FALSE,"BCE_GRAL-PASIVO-PATRIM";"CAJAT",#N/A,FALSE,"CAJA"}</definedName>
    <definedName name="KO" hidden="1">#REF!</definedName>
    <definedName name="LEVE">5</definedName>
    <definedName name="LIDA">'[1]Base Datos'!$B$130</definedName>
    <definedName name="LLDODOD" localSheetId="0">#REF!</definedName>
    <definedName name="LLDODOD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ZACION" localSheetId="0">#REF!</definedName>
    <definedName name="LOCALIZACION">#REF!</definedName>
    <definedName name="MAQUINAR">[3]Insum!$A$68:$H$98</definedName>
    <definedName name="MarkP" hidden="1">{#N/A,#N/A,FALSE,"GRAFICO";#N/A,#N/A,FALSE,"CAJA (2)";#N/A,#N/A,FALSE,"TERCEROS-PROMEDIO";#N/A,#N/A,FALSE,"CAJA";#N/A,#N/A,FALSE,"INGRESOS1995-2003";#N/A,#N/A,FALSE,"GASTOS1995-2003"}</definedName>
    <definedName name="MAT" localSheetId="0">#REF!</definedName>
    <definedName name="MAT">#REF!</definedName>
    <definedName name="MEDIA">2</definedName>
    <definedName name="MEDIDA" localSheetId="0">#REF!</definedName>
    <definedName name="MEDIDA">#REF!</definedName>
    <definedName name="METROAGUA" localSheetId="0">#REF!</definedName>
    <definedName name="METROAGUA">#REF!</definedName>
    <definedName name="MODERADO">10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RO" localSheetId="0">#REF!</definedName>
    <definedName name="MORTERO">#REF!</definedName>
    <definedName name="N">IF(ISERROR(NA),"",NA)</definedName>
    <definedName name="NO" hidden="1">{"PYGT",#N/A,FALSE,"PYG";"ACTIT",#N/A,FALSE,"BCE_GRAL-ACTIVO";"PASIT",#N/A,FALSE,"BCE_GRAL-PASIVO-PATRIM";"CAJAT",#N/A,FALSE,"CAJA"}</definedName>
    <definedName name="NOMB5" localSheetId="0">#REF!</definedName>
    <definedName name="NOMB5">#REF!</definedName>
    <definedName name="NOMBREOBRA" localSheetId="0">#REF!</definedName>
    <definedName name="NOMBREOBRA">#REF!</definedName>
    <definedName name="NOTARIA" localSheetId="0">#REF!</definedName>
    <definedName name="NOTARIA">#REF!</definedName>
    <definedName name="O" localSheetId="0">#REF!</definedName>
    <definedName name="O">#REF!</definedName>
    <definedName name="Obra" localSheetId="0">#REF!</definedName>
    <definedName name="Obra">#REF!</definedName>
    <definedName name="oera" hidden="1">{#N/A,#N/A,FALSE,"Aging Summary";#N/A,#N/A,FALSE,"Ratio Analysis";#N/A,#N/A,FALSE,"Test 120 Day Accts";#N/A,#N/A,FALSE,"Tickmarks"}</definedName>
    <definedName name="ojo" localSheetId="0">#REF!</definedName>
    <definedName name="ojo">#REF!</definedName>
    <definedName name="OMAR" localSheetId="0">#REF!</definedName>
    <definedName name="OMAR">#REF!</definedName>
    <definedName name="PARAMETROS" localSheetId="0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tch8" localSheetId="0">#REF!</definedName>
    <definedName name="patch8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_DEL_TRAMO" localSheetId="0">#REF!</definedName>
    <definedName name="PERFIL_DEL_TRAMO">#REF!</definedName>
    <definedName name="POBRE" localSheetId="0">#REF!</definedName>
    <definedName name="POBRE">#REF!</definedName>
    <definedName name="Proponente" localSheetId="0">#REF!</definedName>
    <definedName name="Proponente">#REF!</definedName>
    <definedName name="PROYECTO" localSheetId="0">#REF!</definedName>
    <definedName name="PROYECTO">#REF!</definedName>
    <definedName name="rango" localSheetId="0">#REF!</definedName>
    <definedName name="rango">#REF!</definedName>
    <definedName name="REGISTRO" localSheetId="0">#REF!</definedName>
    <definedName name="REGISTRO">#REF!</definedName>
    <definedName name="rell" localSheetId="0">#REF!</definedName>
    <definedName name="rell">#REF!</definedName>
    <definedName name="RELLENO_SELECCIONADO__INCL._SUMINISTRO_Y_COMPACTACION._" localSheetId="0">#REF!</definedName>
    <definedName name="RELLENO_SELECCIONADO__INCL._SUMINISTRO_Y_COMPACTACION._">#REF!</definedName>
    <definedName name="RES" localSheetId="0">#REF!</definedName>
    <definedName name="RES">#REF!</definedName>
    <definedName name="RET" localSheetId="0">#REF!</definedName>
    <definedName name="RET">#REF!</definedName>
    <definedName name="retr" localSheetId="0">#REF!</definedName>
    <definedName name="retr">#REF!</definedName>
    <definedName name="Salario">#REF!</definedName>
    <definedName name="smmlv">[11]INS!$K$5</definedName>
    <definedName name="SOL">'[1]Base Datos'!$B$130</definedName>
    <definedName name="SOLADO" localSheetId="0">#REF!</definedName>
    <definedName name="SOLADO">#REF!</definedName>
    <definedName name="substpte">[11]INS!$K$6</definedName>
    <definedName name="SUBTOTAL" localSheetId="0">#REF!</definedName>
    <definedName name="SUBTOTAL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_xlnm.Print_Titles" localSheetId="0">'PRESUPUESTO GRAL'!$2:$8</definedName>
    <definedName name="TOTAL" localSheetId="0">#REF!</definedName>
    <definedName name="TOTAL">#REF!</definedName>
    <definedName name="Ubicación" localSheetId="0">#REF!</definedName>
    <definedName name="Ubicación">#REF!</definedName>
    <definedName name="UNITARIO">[12]Unitarios!$A$3:$D$13</definedName>
    <definedName name="Unitarios" localSheetId="0">#REF!</definedName>
    <definedName name="Unitarios">#REF!</definedName>
    <definedName name="UTIL" localSheetId="0">#REF!</definedName>
    <definedName name="UTIL">#REF!</definedName>
    <definedName name="UYU" localSheetId="0">#REF!</definedName>
    <definedName name="UYU">#REF!</definedName>
    <definedName name="Valor" localSheetId="0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Tot" localSheetId="0">#REF!</definedName>
    <definedName name="ValorTot">#REF!</definedName>
    <definedName name="VR_UN">IF(ISERROR(V_U),"",V_U)</definedName>
    <definedName name="VTOTAL" localSheetId="0">#REF!</definedName>
    <definedName name="VTOTAL">#REF!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O" hidden="1">{#N/A,#N/A,FALSE,"GRAFICO";#N/A,#N/A,FALSE,"CAJA (2)";#N/A,#N/A,FALSE,"TERCEROS-PROMEDIO";#N/A,#N/A,FALSE,"CAJA";#N/A,#N/A,FALSE,"INGRESOS1995-2003";#N/A,#N/A,FALSE,"GASTOS1995-2003"}</definedName>
    <definedName name="ZONA_PPTO">IF(ISEVEN(COLUMN()),CANT_Z_PPTO,SUB_TOT)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9" i="13" l="1"/>
  <c r="G117" i="13"/>
  <c r="G106" i="13"/>
  <c r="G95" i="13"/>
  <c r="G84" i="13"/>
  <c r="G73" i="13"/>
  <c r="G62" i="13"/>
  <c r="G52" i="13"/>
  <c r="G39" i="13"/>
  <c r="G27" i="13"/>
  <c r="G14" i="13"/>
  <c r="G338" i="12"/>
  <c r="G326" i="12"/>
  <c r="G314" i="12"/>
  <c r="G302" i="12"/>
  <c r="G290" i="12"/>
  <c r="G279" i="12"/>
  <c r="G268" i="12"/>
  <c r="G256" i="12"/>
  <c r="G244" i="12"/>
  <c r="G234" i="12"/>
  <c r="G222" i="12"/>
  <c r="G211" i="12"/>
  <c r="G199" i="12"/>
  <c r="G187" i="12"/>
  <c r="G175" i="12"/>
  <c r="G163" i="12"/>
  <c r="G152" i="12"/>
  <c r="G141" i="12"/>
  <c r="G129" i="12"/>
  <c r="G117" i="12"/>
  <c r="G106" i="12"/>
  <c r="G94" i="12"/>
  <c r="G82" i="12"/>
  <c r="G70" i="12"/>
  <c r="G58" i="12"/>
  <c r="G47" i="12"/>
  <c r="G36" i="12"/>
  <c r="G24" i="12"/>
  <c r="G12" i="12"/>
  <c r="G234" i="11"/>
  <c r="G222" i="11"/>
  <c r="G199" i="11"/>
  <c r="G187" i="11"/>
  <c r="G175" i="11"/>
  <c r="G163" i="11"/>
  <c r="G152" i="11"/>
  <c r="G141" i="11"/>
  <c r="G129" i="11"/>
  <c r="G117" i="11"/>
  <c r="G106" i="11"/>
  <c r="G94" i="11"/>
  <c r="G82" i="11"/>
  <c r="G70" i="11"/>
  <c r="G58" i="11"/>
  <c r="G47" i="11"/>
  <c r="G36" i="11"/>
  <c r="G24" i="11"/>
  <c r="G12" i="11"/>
  <c r="G101" i="10"/>
  <c r="G89" i="10"/>
  <c r="G77" i="10"/>
  <c r="G65" i="10"/>
  <c r="G53" i="10"/>
  <c r="G43" i="10"/>
  <c r="G31" i="10"/>
  <c r="G22" i="10"/>
  <c r="G18" i="10"/>
  <c r="G7" i="10"/>
  <c r="G69" i="8"/>
  <c r="G66" i="8"/>
  <c r="G44" i="8"/>
  <c r="G43" i="8"/>
  <c r="G34" i="8"/>
  <c r="G32" i="8"/>
  <c r="G31" i="8"/>
  <c r="G22" i="8"/>
  <c r="G20" i="8"/>
  <c r="G8" i="8"/>
  <c r="G9" i="8"/>
  <c r="G23" i="7"/>
  <c r="G24" i="7"/>
  <c r="G27" i="7"/>
  <c r="G28" i="7"/>
  <c r="G14" i="7"/>
  <c r="G13" i="7"/>
  <c r="G12" i="7"/>
  <c r="G11" i="7"/>
  <c r="G8" i="7"/>
  <c r="G9" i="7"/>
  <c r="G34" i="6"/>
  <c r="G33" i="6"/>
  <c r="G12" i="9"/>
  <c r="G13" i="9"/>
  <c r="G7" i="9"/>
  <c r="G8" i="9"/>
  <c r="G9" i="9"/>
  <c r="G10" i="9"/>
  <c r="G11" i="6"/>
  <c r="G10" i="6"/>
  <c r="G8" i="6"/>
  <c r="G8" i="5"/>
  <c r="G9" i="5"/>
  <c r="G7" i="5"/>
  <c r="G11" i="5"/>
  <c r="G107" i="4"/>
  <c r="G106" i="4"/>
  <c r="G110" i="4"/>
  <c r="G109" i="4"/>
  <c r="G98" i="4"/>
  <c r="G97" i="4"/>
  <c r="G94" i="4"/>
  <c r="G93" i="4"/>
  <c r="G68" i="4"/>
  <c r="G48" i="4"/>
  <c r="G50" i="4"/>
  <c r="G13" i="4"/>
  <c r="G41" i="4"/>
  <c r="G36" i="4"/>
  <c r="G34" i="4"/>
  <c r="G23" i="4"/>
  <c r="G20" i="4"/>
  <c r="G21" i="4"/>
  <c r="G53" i="3"/>
  <c r="G52" i="3"/>
  <c r="G51" i="3"/>
  <c r="G55" i="3"/>
  <c r="G41" i="3"/>
  <c r="G44" i="3"/>
  <c r="G30" i="3"/>
  <c r="G20" i="3"/>
  <c r="G10" i="3"/>
  <c r="G33" i="2"/>
  <c r="G32" i="2"/>
  <c r="G21" i="2"/>
  <c r="G20" i="2"/>
  <c r="G25" i="2"/>
  <c r="G9" i="4"/>
  <c r="G8" i="4"/>
  <c r="G11" i="4"/>
  <c r="G107" i="10"/>
  <c r="G95" i="10"/>
  <c r="G83" i="10"/>
  <c r="G71" i="10"/>
  <c r="G59" i="10"/>
  <c r="G48" i="10"/>
  <c r="G37" i="10"/>
  <c r="G25" i="10"/>
  <c r="G12" i="10"/>
  <c r="G72" i="8"/>
  <c r="G59" i="8"/>
  <c r="G48" i="8"/>
  <c r="G37" i="8"/>
  <c r="G25" i="8"/>
  <c r="G13" i="8"/>
  <c r="G16" i="9"/>
  <c r="G30" i="7"/>
  <c r="G16" i="7"/>
  <c r="G36" i="6"/>
  <c r="G24" i="6"/>
  <c r="G13" i="6"/>
  <c r="G13" i="5"/>
  <c r="G26" i="4"/>
  <c r="G39" i="4"/>
  <c r="G61" i="4"/>
  <c r="G74" i="4"/>
  <c r="G87" i="4"/>
  <c r="G100" i="4"/>
  <c r="G112" i="4"/>
  <c r="G58" i="3"/>
  <c r="G46" i="3"/>
  <c r="G35" i="3"/>
  <c r="G23" i="3"/>
  <c r="G12" i="3"/>
  <c r="G12" i="2"/>
  <c r="G23" i="2" l="1"/>
  <c r="G35" i="2"/>
  <c r="G93" i="13"/>
  <c r="G82" i="13"/>
  <c r="G132" i="13"/>
  <c r="G119" i="13"/>
  <c r="G108" i="13"/>
  <c r="G97" i="13"/>
  <c r="G87" i="13"/>
  <c r="G71" i="13"/>
  <c r="G48" i="13"/>
  <c r="G104" i="13"/>
  <c r="G115" i="13"/>
  <c r="G50" i="13"/>
  <c r="G49" i="13"/>
  <c r="G37" i="13"/>
  <c r="G20" i="13"/>
  <c r="G24" i="13"/>
  <c r="G25" i="13"/>
  <c r="G11" i="13"/>
  <c r="G7" i="13"/>
  <c r="G10" i="13"/>
  <c r="C4" i="13"/>
  <c r="G76" i="13"/>
  <c r="G64" i="13"/>
  <c r="G55" i="13" s="1"/>
  <c r="F113" i="1" s="1"/>
  <c r="G113" i="1" s="1"/>
  <c r="G54" i="13"/>
  <c r="G42" i="13"/>
  <c r="G36" i="13"/>
  <c r="G30" i="13"/>
  <c r="G23" i="13"/>
  <c r="G16" i="13"/>
  <c r="G12" i="13"/>
  <c r="G335" i="12"/>
  <c r="G330" i="12" s="1"/>
  <c r="F107" i="1" s="1"/>
  <c r="G323" i="12"/>
  <c r="G318" i="12" s="1"/>
  <c r="F106" i="1" s="1"/>
  <c r="G317" i="12"/>
  <c r="G311" i="12"/>
  <c r="G305" i="12"/>
  <c r="G299" i="12"/>
  <c r="G292" i="12"/>
  <c r="G287" i="12"/>
  <c r="G277" i="12"/>
  <c r="G272" i="12" s="1"/>
  <c r="F102" i="1" s="1"/>
  <c r="G271" i="12"/>
  <c r="G265" i="12"/>
  <c r="G259" i="12"/>
  <c r="G253" i="12"/>
  <c r="G246" i="12"/>
  <c r="G242" i="12"/>
  <c r="C145" i="12"/>
  <c r="G31" i="13" l="1"/>
  <c r="F111" i="1" s="1"/>
  <c r="G111" i="1" s="1"/>
  <c r="G43" i="13"/>
  <c r="F112" i="1" s="1"/>
  <c r="G112" i="1" s="1"/>
  <c r="G18" i="13"/>
  <c r="F110" i="1" s="1"/>
  <c r="G110" i="1" s="1"/>
  <c r="G5" i="13"/>
  <c r="F109" i="1" s="1"/>
  <c r="G109" i="1" s="1"/>
  <c r="G110" i="13"/>
  <c r="F118" i="1" s="1"/>
  <c r="G118" i="1" s="1"/>
  <c r="G121" i="13"/>
  <c r="F119" i="1" s="1"/>
  <c r="G119" i="1" s="1"/>
  <c r="G66" i="13"/>
  <c r="F114" i="1" s="1"/>
  <c r="G114" i="1" s="1"/>
  <c r="G88" i="13"/>
  <c r="F116" i="1" s="1"/>
  <c r="G116" i="1" s="1"/>
  <c r="G77" i="13"/>
  <c r="F115" i="1" s="1"/>
  <c r="G115" i="1" s="1"/>
  <c r="G99" i="13"/>
  <c r="F117" i="1" s="1"/>
  <c r="G117" i="1" s="1"/>
  <c r="G306" i="12"/>
  <c r="F105" i="1" s="1"/>
  <c r="G294" i="12"/>
  <c r="F104" i="1" s="1"/>
  <c r="G282" i="12"/>
  <c r="F103" i="1" s="1"/>
  <c r="G260" i="12"/>
  <c r="F101" i="1" s="1"/>
  <c r="G248" i="12"/>
  <c r="F100" i="1" s="1"/>
  <c r="G237" i="12"/>
  <c r="F99" i="1" s="1"/>
  <c r="C4" i="12"/>
  <c r="G236" i="12"/>
  <c r="G231" i="12"/>
  <c r="G226" i="12" s="1"/>
  <c r="F98" i="1" s="1"/>
  <c r="G224" i="12"/>
  <c r="G219" i="12"/>
  <c r="G213" i="12"/>
  <c r="G208" i="12"/>
  <c r="G201" i="12"/>
  <c r="G196" i="12"/>
  <c r="G190" i="12"/>
  <c r="G184" i="12"/>
  <c r="G178" i="12"/>
  <c r="G172" i="12"/>
  <c r="G165" i="12"/>
  <c r="G160" i="12"/>
  <c r="G154" i="12"/>
  <c r="G150" i="12"/>
  <c r="G144" i="12"/>
  <c r="G138" i="12"/>
  <c r="G132" i="12"/>
  <c r="G126" i="12"/>
  <c r="G119" i="12"/>
  <c r="G115" i="12"/>
  <c r="G108" i="12"/>
  <c r="G103" i="12"/>
  <c r="G96" i="12"/>
  <c r="G91" i="12"/>
  <c r="G85" i="12"/>
  <c r="G79" i="12"/>
  <c r="G74" i="12" s="1"/>
  <c r="F85" i="1" s="1"/>
  <c r="G73" i="12"/>
  <c r="G67" i="12"/>
  <c r="G60" i="12"/>
  <c r="G55" i="12"/>
  <c r="G49" i="12"/>
  <c r="G45" i="12"/>
  <c r="G39" i="12"/>
  <c r="G33" i="12"/>
  <c r="G28" i="12" s="1"/>
  <c r="F81" i="1" s="1"/>
  <c r="G27" i="12"/>
  <c r="G21" i="12"/>
  <c r="G19" i="12"/>
  <c r="G14" i="12"/>
  <c r="G10" i="12"/>
  <c r="G236" i="11"/>
  <c r="G231" i="11"/>
  <c r="G224" i="11"/>
  <c r="G219" i="11"/>
  <c r="G213" i="11"/>
  <c r="G208" i="11"/>
  <c r="G203" i="11" s="1"/>
  <c r="F75" i="1" s="1"/>
  <c r="G201" i="11"/>
  <c r="G191" i="11" s="1"/>
  <c r="F74" i="1" s="1"/>
  <c r="G196" i="11"/>
  <c r="G190" i="11"/>
  <c r="G184" i="11"/>
  <c r="G178" i="11"/>
  <c r="G172" i="11"/>
  <c r="G165" i="11"/>
  <c r="G160" i="11"/>
  <c r="G154" i="11"/>
  <c r="G150" i="11"/>
  <c r="G144" i="11"/>
  <c r="G138" i="11"/>
  <c r="G132" i="11"/>
  <c r="G126" i="11"/>
  <c r="G119" i="11"/>
  <c r="G115" i="11"/>
  <c r="C4" i="11"/>
  <c r="H108" i="1" l="1"/>
  <c r="G98" i="12"/>
  <c r="F87" i="1" s="1"/>
  <c r="G167" i="12"/>
  <c r="F93" i="1" s="1"/>
  <c r="G155" i="12"/>
  <c r="F92" i="1" s="1"/>
  <c r="G214" i="12"/>
  <c r="F97" i="1" s="1"/>
  <c r="G191" i="12"/>
  <c r="F95" i="1" s="1"/>
  <c r="G179" i="12"/>
  <c r="F94" i="1" s="1"/>
  <c r="G145" i="12"/>
  <c r="F91" i="1" s="1"/>
  <c r="G133" i="12"/>
  <c r="F90" i="1" s="1"/>
  <c r="G121" i="12"/>
  <c r="F89" i="1" s="1"/>
  <c r="G110" i="12"/>
  <c r="F88" i="1" s="1"/>
  <c r="G203" i="12"/>
  <c r="F96" i="1" s="1"/>
  <c r="G62" i="12"/>
  <c r="F84" i="1" s="1"/>
  <c r="G86" i="12"/>
  <c r="F86" i="1" s="1"/>
  <c r="G50" i="12"/>
  <c r="F83" i="1" s="1"/>
  <c r="G40" i="12"/>
  <c r="F82" i="1" s="1"/>
  <c r="G16" i="12"/>
  <c r="F80" i="1" s="1"/>
  <c r="G5" i="12"/>
  <c r="F79" i="1" s="1"/>
  <c r="G226" i="11"/>
  <c r="F77" i="1" s="1"/>
  <c r="G214" i="11"/>
  <c r="F76" i="1" s="1"/>
  <c r="G167" i="11"/>
  <c r="F72" i="1" s="1"/>
  <c r="G155" i="11"/>
  <c r="F71" i="1" s="1"/>
  <c r="G145" i="11"/>
  <c r="F70" i="1" s="1"/>
  <c r="G179" i="11"/>
  <c r="G133" i="11"/>
  <c r="F69" i="1" s="1"/>
  <c r="G121" i="11"/>
  <c r="F68" i="1" s="1"/>
  <c r="G110" i="11"/>
  <c r="F67" i="1" s="1"/>
  <c r="G108" i="11"/>
  <c r="G103" i="11"/>
  <c r="G96" i="11"/>
  <c r="G91" i="11"/>
  <c r="G85" i="11"/>
  <c r="G79" i="11"/>
  <c r="G73" i="11"/>
  <c r="G67" i="11"/>
  <c r="G60" i="11"/>
  <c r="G55" i="11"/>
  <c r="G49" i="11"/>
  <c r="G45" i="11"/>
  <c r="G39" i="11"/>
  <c r="G33" i="11"/>
  <c r="G27" i="11"/>
  <c r="G21" i="11"/>
  <c r="G19" i="11"/>
  <c r="G14" i="11"/>
  <c r="G10" i="11"/>
  <c r="G62" i="11" l="1"/>
  <c r="F63" i="1" s="1"/>
  <c r="G98" i="11"/>
  <c r="F66" i="1" s="1"/>
  <c r="G86" i="11"/>
  <c r="F65" i="1" s="1"/>
  <c r="G74" i="11"/>
  <c r="F64" i="1" s="1"/>
  <c r="G50" i="11"/>
  <c r="F62" i="1" s="1"/>
  <c r="G40" i="11"/>
  <c r="F61" i="1" s="1"/>
  <c r="G28" i="11"/>
  <c r="F60" i="1" s="1"/>
  <c r="G16" i="11"/>
  <c r="F59" i="1" s="1"/>
  <c r="G5" i="11"/>
  <c r="F58" i="1" s="1"/>
  <c r="C99" i="10" l="1"/>
  <c r="G104" i="10"/>
  <c r="C87" i="10"/>
  <c r="G92" i="10"/>
  <c r="C75" i="10"/>
  <c r="C63" i="10"/>
  <c r="C51" i="10"/>
  <c r="G46" i="10"/>
  <c r="C41" i="10"/>
  <c r="G34" i="10"/>
  <c r="C29" i="10"/>
  <c r="C16" i="10"/>
  <c r="G14" i="10"/>
  <c r="C5" i="10"/>
  <c r="C4" i="10"/>
  <c r="G109" i="10"/>
  <c r="G97" i="10"/>
  <c r="G86" i="10"/>
  <c r="G80" i="10"/>
  <c r="G74" i="10"/>
  <c r="G68" i="10"/>
  <c r="G61" i="10"/>
  <c r="G56" i="10"/>
  <c r="G50" i="10"/>
  <c r="G40" i="10"/>
  <c r="G28" i="10"/>
  <c r="G19" i="10"/>
  <c r="G21" i="10"/>
  <c r="G10" i="10"/>
  <c r="G5" i="10" s="1"/>
  <c r="C5" i="9"/>
  <c r="C4" i="9"/>
  <c r="G19" i="9"/>
  <c r="G18" i="9"/>
  <c r="G14" i="9"/>
  <c r="G70" i="8"/>
  <c r="C63" i="8"/>
  <c r="C51" i="8"/>
  <c r="G46" i="8"/>
  <c r="C41" i="8"/>
  <c r="C29" i="8"/>
  <c r="C17" i="8"/>
  <c r="G11" i="8"/>
  <c r="C5" i="8"/>
  <c r="C4" i="8"/>
  <c r="G75" i="8"/>
  <c r="G68" i="8"/>
  <c r="G65" i="8"/>
  <c r="G61" i="8"/>
  <c r="G56" i="8"/>
  <c r="G53" i="8"/>
  <c r="G50" i="8"/>
  <c r="G39" i="8"/>
  <c r="G27" i="8"/>
  <c r="G19" i="8"/>
  <c r="G17" i="8" s="1"/>
  <c r="G15" i="8"/>
  <c r="G7" i="8"/>
  <c r="G33" i="7"/>
  <c r="G26" i="7"/>
  <c r="C20" i="7"/>
  <c r="G19" i="7"/>
  <c r="C5" i="7"/>
  <c r="C4" i="7"/>
  <c r="G32" i="7"/>
  <c r="G22" i="7"/>
  <c r="G18" i="7"/>
  <c r="G7" i="7"/>
  <c r="G30" i="6"/>
  <c r="C28" i="6"/>
  <c r="G26" i="6"/>
  <c r="G19" i="6"/>
  <c r="C16" i="6"/>
  <c r="C5" i="6"/>
  <c r="G38" i="6"/>
  <c r="G18" i="6"/>
  <c r="G15" i="6"/>
  <c r="G7" i="6"/>
  <c r="C5" i="5"/>
  <c r="C4" i="5"/>
  <c r="G15" i="5"/>
  <c r="G5" i="8" l="1"/>
  <c r="F39" i="1" s="1"/>
  <c r="G39" i="1" s="1"/>
  <c r="G5" i="7"/>
  <c r="F36" i="1" s="1"/>
  <c r="G16" i="10"/>
  <c r="F49" i="1" s="1"/>
  <c r="F48" i="1"/>
  <c r="G99" i="10"/>
  <c r="F56" i="1" s="1"/>
  <c r="G87" i="10"/>
  <c r="F55" i="1" s="1"/>
  <c r="G51" i="10"/>
  <c r="F52" i="1" s="1"/>
  <c r="G41" i="10"/>
  <c r="F51" i="1" s="1"/>
  <c r="G29" i="10"/>
  <c r="F50" i="1" s="1"/>
  <c r="G75" i="10"/>
  <c r="F54" i="1" s="1"/>
  <c r="G63" i="10"/>
  <c r="F53" i="1" s="1"/>
  <c r="G5" i="9"/>
  <c r="G63" i="8"/>
  <c r="F44" i="1" s="1"/>
  <c r="G41" i="8"/>
  <c r="F42" i="1" s="1"/>
  <c r="G29" i="8"/>
  <c r="F41" i="1" s="1"/>
  <c r="G51" i="8"/>
  <c r="F43" i="1" s="1"/>
  <c r="F40" i="1"/>
  <c r="G20" i="7"/>
  <c r="F37" i="1" s="1"/>
  <c r="G16" i="6"/>
  <c r="F33" i="1" s="1"/>
  <c r="G28" i="6"/>
  <c r="F34" i="1" s="1"/>
  <c r="G5" i="6"/>
  <c r="F32" i="1" s="1"/>
  <c r="G5" i="5"/>
  <c r="F30" i="1" s="1"/>
  <c r="C104" i="4" l="1"/>
  <c r="C91" i="4"/>
  <c r="G84" i="4"/>
  <c r="C78" i="4"/>
  <c r="G32" i="1"/>
  <c r="G71" i="4"/>
  <c r="C65" i="4"/>
  <c r="G58" i="4"/>
  <c r="C53" i="4"/>
  <c r="C43" i="4"/>
  <c r="G33" i="4"/>
  <c r="C30" i="4"/>
  <c r="C17" i="4"/>
  <c r="G15" i="4"/>
  <c r="G7" i="4"/>
  <c r="G5" i="4" l="1"/>
  <c r="F20" i="1" s="1"/>
  <c r="C5" i="4" l="1"/>
  <c r="C4" i="4"/>
  <c r="G114" i="4"/>
  <c r="G102" i="4"/>
  <c r="G89" i="4"/>
  <c r="G76" i="4"/>
  <c r="G69" i="4"/>
  <c r="G67" i="4"/>
  <c r="G63" i="4"/>
  <c r="G55" i="4"/>
  <c r="G52" i="4"/>
  <c r="G45" i="4"/>
  <c r="G32" i="4"/>
  <c r="G28" i="4"/>
  <c r="G19" i="4"/>
  <c r="G60" i="3"/>
  <c r="G42" i="3"/>
  <c r="C38" i="3"/>
  <c r="G25" i="3"/>
  <c r="G18" i="3"/>
  <c r="C15" i="3"/>
  <c r="C5" i="3"/>
  <c r="C4" i="3"/>
  <c r="G48" i="3"/>
  <c r="G40" i="3"/>
  <c r="G37" i="3"/>
  <c r="G29" i="3"/>
  <c r="G17" i="3"/>
  <c r="G14" i="3"/>
  <c r="G7" i="3"/>
  <c r="G37" i="2"/>
  <c r="G29" i="2"/>
  <c r="G17" i="2"/>
  <c r="G14" i="2"/>
  <c r="G5" i="2" s="1"/>
  <c r="G7" i="2"/>
  <c r="G30" i="4" l="1"/>
  <c r="F22" i="1" s="1"/>
  <c r="G65" i="4"/>
  <c r="F25" i="1" s="1"/>
  <c r="G49" i="3"/>
  <c r="F18" i="1" s="1"/>
  <c r="G78" i="4"/>
  <c r="F26" i="1" s="1"/>
  <c r="G104" i="4"/>
  <c r="F28" i="1" s="1"/>
  <c r="G91" i="4"/>
  <c r="F27" i="1" s="1"/>
  <c r="G53" i="4"/>
  <c r="F24" i="1" s="1"/>
  <c r="G43" i="4"/>
  <c r="G17" i="4"/>
  <c r="F21" i="1" s="1"/>
  <c r="G38" i="3"/>
  <c r="F17" i="1" s="1"/>
  <c r="G15" i="3"/>
  <c r="F15" i="1" s="1"/>
  <c r="G5" i="3"/>
  <c r="F14" i="1" s="1"/>
  <c r="G27" i="3"/>
  <c r="F16" i="1" s="1"/>
  <c r="F23" i="1" l="1"/>
  <c r="F10" i="1"/>
  <c r="G27" i="2"/>
  <c r="F12" i="1" s="1"/>
  <c r="G12" i="1" s="1"/>
  <c r="G15" i="2" l="1"/>
  <c r="F11" i="1" l="1"/>
  <c r="G34" i="1"/>
  <c r="G33" i="1"/>
  <c r="G10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79" i="1"/>
  <c r="H31" i="1" l="1"/>
  <c r="H78" i="1"/>
  <c r="G60" i="1" l="1"/>
  <c r="G61" i="1"/>
  <c r="G62" i="1"/>
  <c r="G63" i="1"/>
  <c r="G64" i="1"/>
  <c r="G65" i="1"/>
  <c r="G77" i="1"/>
  <c r="G76" i="1"/>
  <c r="G41" i="1"/>
  <c r="G59" i="1" l="1"/>
  <c r="G66" i="1"/>
  <c r="G67" i="1"/>
  <c r="G68" i="1"/>
  <c r="G69" i="1"/>
  <c r="G70" i="1"/>
  <c r="G71" i="1"/>
  <c r="G72" i="1"/>
  <c r="G73" i="1"/>
  <c r="G74" i="1"/>
  <c r="G75" i="1"/>
  <c r="G58" i="1"/>
  <c r="G56" i="1"/>
  <c r="G55" i="1"/>
  <c r="G54" i="1"/>
  <c r="G53" i="1"/>
  <c r="G52" i="1"/>
  <c r="G51" i="1"/>
  <c r="G50" i="1"/>
  <c r="G49" i="1"/>
  <c r="G48" i="1"/>
  <c r="G44" i="1"/>
  <c r="G43" i="1"/>
  <c r="G42" i="1"/>
  <c r="G40" i="1"/>
  <c r="G28" i="1"/>
  <c r="G18" i="1"/>
  <c r="G17" i="1"/>
  <c r="G16" i="1"/>
  <c r="G15" i="1"/>
  <c r="G14" i="1"/>
  <c r="G11" i="1"/>
  <c r="H47" i="1" l="1"/>
  <c r="H57" i="1"/>
  <c r="G30" i="1"/>
  <c r="H29" i="1" s="1"/>
  <c r="H13" i="1"/>
  <c r="H9" i="1" l="1"/>
  <c r="G23" i="1" l="1"/>
  <c r="G37" i="1"/>
  <c r="G26" i="1"/>
  <c r="G46" i="1"/>
  <c r="H45" i="1" l="1"/>
  <c r="H38" i="1"/>
  <c r="G36" i="1"/>
  <c r="H35" i="1" s="1"/>
  <c r="G20" i="1"/>
  <c r="G24" i="1"/>
  <c r="G21" i="1"/>
  <c r="G27" i="1"/>
  <c r="G22" i="1"/>
  <c r="G25" i="1"/>
  <c r="H19" i="1" l="1"/>
  <c r="H120" i="1" s="1"/>
  <c r="H124" i="1" l="1"/>
  <c r="H123" i="1"/>
  <c r="H122" i="1"/>
  <c r="H1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Londoño</author>
  </authors>
  <commentList>
    <comment ref="G3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Daniel Londoño:</t>
        </r>
        <r>
          <rPr>
            <sz val="9"/>
            <color indexed="81"/>
            <rFont val="Tahoma"/>
            <family val="2"/>
          </rPr>
          <t xml:space="preserve">
5% Desperdicio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Londoño</author>
  </authors>
  <commentList>
    <comment ref="G3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Daniel Londoño:</t>
        </r>
        <r>
          <rPr>
            <sz val="9"/>
            <color indexed="81"/>
            <rFont val="Tahoma"/>
            <family val="2"/>
          </rPr>
          <t xml:space="preserve">
5% Desperdicio</t>
        </r>
      </text>
    </comment>
  </commentList>
</comments>
</file>

<file path=xl/sharedStrings.xml><?xml version="1.0" encoding="utf-8"?>
<sst xmlns="http://schemas.openxmlformats.org/spreadsheetml/2006/main" count="1552" uniqueCount="369">
  <si>
    <t>GOBERNACION DEL MAGDALENA</t>
  </si>
  <si>
    <t>N°</t>
  </si>
  <si>
    <t>DESCRIPCION</t>
  </si>
  <si>
    <t>UND</t>
  </si>
  <si>
    <t>CANT</t>
  </si>
  <si>
    <t>VR.UNITARIO</t>
  </si>
  <si>
    <t>VR PARCIAL</t>
  </si>
  <si>
    <t>VR CAPITULO</t>
  </si>
  <si>
    <t>PRELIMINARES</t>
  </si>
  <si>
    <t>1.1</t>
  </si>
  <si>
    <t>M2</t>
  </si>
  <si>
    <t>1.2</t>
  </si>
  <si>
    <t>1.3</t>
  </si>
  <si>
    <t>M3</t>
  </si>
  <si>
    <t>2.1</t>
  </si>
  <si>
    <t>2.2</t>
  </si>
  <si>
    <t>2.3</t>
  </si>
  <si>
    <t>4.1</t>
  </si>
  <si>
    <t>KG</t>
  </si>
  <si>
    <t>ML</t>
  </si>
  <si>
    <t>5.1</t>
  </si>
  <si>
    <t>5.2</t>
  </si>
  <si>
    <t>Localizacion y replanteo edificaciones (medido como el area objeto de construccion)</t>
  </si>
  <si>
    <t>Demolicion de construcciones existentes hasta nivel de piso. incluye acarreo interno, cargue, transporte y disposicion final de material sobrante en botaderos oficiales.</t>
  </si>
  <si>
    <t>Excavacion manual para fundaciones y redes 0-2.00 m. con bombeo de aguas freaticas donde aplique. Incluye transporte interno, cargue y disposicion final en sitios autorizados. Medido en planos</t>
  </si>
  <si>
    <t>Lleno compactado en material seleccionado para rellenos alrededor de estructuras y redes. Medido en planos</t>
  </si>
  <si>
    <t>CIMENTACIONES Y ESTRUCTURA</t>
  </si>
  <si>
    <t>Solado en concreto f'c 14 mpa E: 0.05 m.</t>
  </si>
  <si>
    <t>2.4</t>
  </si>
  <si>
    <t>2.5</t>
  </si>
  <si>
    <t>Suministro e instalación de acero figurado fy 420 Mpa</t>
  </si>
  <si>
    <t>Suministro e instalación de estructuras metálicas para cubiertas. Incluye perfiles, platinas, pernos, anclajes, soldaduras y accesorios acorde con el diseño estructural. Incluye limpieza mecanica, pintura anticorrosiva y pintura de acabado de acabado final según planos estructurales.</t>
  </si>
  <si>
    <t>Cubierta en teja termo acústica en UPVC (policroruro de vinilo no plastificado) con núcleo de polímero alto de fibra de carbono y recubrimiento en PMMA, color blanco. Incluye transporte y todos los accesorios requeridos para su correcta instalacion y funcionamiento.</t>
  </si>
  <si>
    <t>INSTALACIONES HIDROSANITARIAS</t>
  </si>
  <si>
    <t>UN</t>
  </si>
  <si>
    <t>RECUBRIMIENTOS</t>
  </si>
  <si>
    <t>Estuco plastico muros. Incluye fajas, filetes y ranuras</t>
  </si>
  <si>
    <t>3.1</t>
  </si>
  <si>
    <t>3.2</t>
  </si>
  <si>
    <t>3.3</t>
  </si>
  <si>
    <t>5.3</t>
  </si>
  <si>
    <t>6.1</t>
  </si>
  <si>
    <t>6.2</t>
  </si>
  <si>
    <t>7.1</t>
  </si>
  <si>
    <t>7.2</t>
  </si>
  <si>
    <t>7.3</t>
  </si>
  <si>
    <t>Demolicion de concretos enterrados (provision). Incluye acarreo interno, cargue, transporte y disposicion final de material sobrante en botaderos oficiales.</t>
  </si>
  <si>
    <t>MOVIMIENTOS DE TIERRA</t>
  </si>
  <si>
    <t>Descapote + excavacion masiva para nivelacion e implantacion del proyecto y para tanques de agua con bombeo de aguas freaticas donde aplique. Incluye cargue, transporte y disposicion final en sitios autorizados. Medido en planos</t>
  </si>
  <si>
    <t>Compactacion de subrasante</t>
  </si>
  <si>
    <t>Lleno compactado para losas de contrapiso y circulaciones exteriores con recebo tipo Invias. Espesor según estudio de suelos. Medido en planos</t>
  </si>
  <si>
    <t>Suministro e instalación de mallas electrosoldadas fy 493 Mpa</t>
  </si>
  <si>
    <t>CUBIERTAS</t>
  </si>
  <si>
    <t>Mortero pendientado cubiertas. Mortero impermeabilizado 1:4. Incluye medias cañas perimetrales para remates de impermeabilizacion.</t>
  </si>
  <si>
    <t>Pañete de muros. Incluye lineales, fajas, filetes y ranuras.</t>
  </si>
  <si>
    <t>Nomenclatura de acceso a aulas y baños. Pictograma de 0.70x1.20 m. según detalle de arquitectura. Pintura acrilica base de agua para exteriores de alta durabilidad - tres manos.</t>
  </si>
  <si>
    <t>PISOS Y ZOCALOS</t>
  </si>
  <si>
    <t>Piso en concreto pulido y enducrecido. Concreto F'c 28 Mpa - E: 0.10 m. con endurecedor de cuarzo tipo Sikafloor 3 Quartz top color gris claro. Pulido con allanadora de piso y dilataciones cortadas segun detalle de arquitectura</t>
  </si>
  <si>
    <t>BAÑOS Y COCINAS</t>
  </si>
  <si>
    <t>Orinal Ref. O43101001 Gotta Entrada posterior con válvula antivandálica de empotrar tipo push Ref.: 751290001 color blanco de Corona o equivalente. Incluye todos los accesorios requeridos para su correcta instalacion y funcionamiento.</t>
  </si>
  <si>
    <t>Sanitario para baño PMR Ref.: 013191001 Taza Adriatica entrada posterior color blanco con válvula antivandálica de empotrar tipo push Ref. 751250001 de Corona o equivalente. Incluye todos los accesorios requeridos para su correcta instalacion y funcionamiento.</t>
  </si>
  <si>
    <t>Grifería para lavamanos institucional Ref. MX1020001 Push Mesa Max de Corona o equivalente con sistema push antivandálico. Incluye todos los accesorios para su instalacion y correcto funcionamiento.</t>
  </si>
  <si>
    <t>Barras de seguridad recta de 18" en acero inoxidable para baño PMR Ref. 706550001 de Corona o equivalente. Incluye todos los accesorios requeridos para su correcta instalacion y funcionamiento.</t>
  </si>
  <si>
    <t>Dispensador de papel higienico en acero inoxidable antivandálico de cierre con llave Ref. 706670001 de Corona o equivalente. Incluye todos los accesorios requeridos para su correcta instalacion y funcionamiento.</t>
  </si>
  <si>
    <t>Papelera metálica en acero inoxidable Ref. 706630001 de Corona o equivalente. Incluye todos los accesorios requeridos para su correcta instalacion y funcionamiento.</t>
  </si>
  <si>
    <t>Dispensador de jabón expuesto de accionamiento tipo push en acero inoxidable Ref. 706520001 de Corona o equivalente. Incluye todos los accesorios requeridos para su correcta instalacion y funcionamiento.</t>
  </si>
  <si>
    <t>Dispensador de toallas de papel en acero inoxidable Ref. 706150001 de Corona o equivalente. Incluye todos los accesorios requeridos para su correcta instalacion y funcionamiento.</t>
  </si>
  <si>
    <t>Rejilla de piso clasica acero inoxidable 10x10 cm 3x2" anticucarachas de Corona o equivalente</t>
  </si>
  <si>
    <t>ESTRUCTURA METALICA</t>
  </si>
  <si>
    <t>MAMPOSTERIA, DIVISIONES Y ELEMENTOS NO ESTRUCTURALES</t>
  </si>
  <si>
    <t>Muro en bloque Bloque cemento 10x19x39cm. Muros divisorios y machones. Incluye refuerzo horizontal y remates laterales en poron + sellador tipo Sikaflex de Sika o equivalente.</t>
  </si>
  <si>
    <t>3.4</t>
  </si>
  <si>
    <t>3.5</t>
  </si>
  <si>
    <t>3.6</t>
  </si>
  <si>
    <t>3.7</t>
  </si>
  <si>
    <t>3.8</t>
  </si>
  <si>
    <t>3.9</t>
  </si>
  <si>
    <t>7.4</t>
  </si>
  <si>
    <t>7.5</t>
  </si>
  <si>
    <t>8.1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</si>
  <si>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</si>
  <si>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</si>
  <si>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</si>
  <si>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</si>
  <si>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</si>
  <si>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</si>
  <si>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</si>
  <si>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</si>
  <si>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</si>
  <si>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</si>
  <si>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</si>
  <si>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</si>
  <si>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</si>
  <si>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</si>
  <si>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</si>
  <si>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</si>
  <si>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</si>
  <si>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</si>
  <si>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</si>
  <si>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</si>
  <si>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</si>
  <si>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Suministro e instalacion tuberia PVC - Presion  Ø1/2"</t>
  </si>
  <si>
    <t>Suministro e instalacion accesorio PVC-Presion Ø1/2"</t>
  </si>
  <si>
    <t>Punto Hidraulico Ø1/2"</t>
  </si>
  <si>
    <t>Suministro e instalacion tuberia PVC - Sanitaria Ø2"</t>
  </si>
  <si>
    <t>Suministro e instalacion tuberia PVC - Sanitaria Ø4"</t>
  </si>
  <si>
    <t>Suministro e instalacion accesorio PVC-Sanitaria Ø2"</t>
  </si>
  <si>
    <t>Suministro e instalacion accesorio PVC-Sanitaria Ø4"</t>
  </si>
  <si>
    <t>Punto Sanitario Ø2"</t>
  </si>
  <si>
    <t>Punto Sanitario Ø4"</t>
  </si>
  <si>
    <t>Suministro e Instalacion de sifon de piso Ø2" 180°</t>
  </si>
  <si>
    <t>Caja de inspeccion 0.60*0.60*&lt;1.5 m en mamposteria (incluye excavacion, base en recebo comun, placa en concreto, ladrillo comun, marco en angulo 2 ½” X 2 ½” * 3/16” y tapa reforzada en platina de 3 * 3/16" con parrilla en carilla de 3/8 cada 10 cm.)</t>
  </si>
  <si>
    <t>Suministro e instalacion de bomba de medio caballo de fuerza, caudal 1 LPS y altura dinamica de 20 MCA</t>
  </si>
  <si>
    <t>Armado + vaciado de columnetas de confinaiento  en concreto visto F'c 21 Mpa.</t>
  </si>
  <si>
    <t>Armado y vaciado de vigas de cimentacion en concreto F'c=21 Mpa. Formaleteadas.</t>
  </si>
  <si>
    <t>Armado y vaciado de vigas de amarre sobre muro en concreto F'c=21 Mpa. Formaleteadas.</t>
  </si>
  <si>
    <t>Armado y vaciado de zapatas y/o dados en concreto F'c 21 Mpa</t>
  </si>
  <si>
    <t xml:space="preserve">Losa de contrapiso en concreto F'c 21 Mpa. E: 0.10 m </t>
  </si>
  <si>
    <t xml:space="preserve">Armado y vaciado de rampa en concreto visto F'c 21 Mpa. </t>
  </si>
  <si>
    <t>Sobrecimiento en bloque de concreto formato 10x19x40 color gris f'm 12 Mpa. 1 hilada. Incluye pañete con mortero 1:4 con impermeabilizante integral Sika 1 de Sika o equivalente</t>
  </si>
  <si>
    <t>Pintura muros  pintura acrilica base de agua para exteriores de alta durabilidad - tres manos. Colores según detalle de arquitectura.</t>
  </si>
  <si>
    <t>Pintura muros  con pintura tipo 1 para interiores de alta durabilidad - tres manos. Colores según detalle de arquitectura.</t>
  </si>
  <si>
    <t>Enchape en baños y cocina. Cerámica color blanco formato 20.5x20.5 cm de Corona o equivalente segun detalle de arquitectura. Incluye adhesivo y boquilla de base cementosa tipo Pegacor Cerámico  y Concolor Junta Universal de Corona o equivalente + remate superior en moldura PVC según detalle de arquitectura.</t>
  </si>
  <si>
    <t>Suministro e instalacion tuberia PVC - Presion  Ø1 -1/2"</t>
  </si>
  <si>
    <t>Suministro e instalacion accesorio PVC-Presion Ø1 - 1/2"</t>
  </si>
  <si>
    <t>Suministro e instalacion tuberia PVC - Presion  Ø1"</t>
  </si>
  <si>
    <t>Suministro e instalacion accesorio PVC-Presion Ø1"</t>
  </si>
  <si>
    <t>Suministro e instalacion tuberia PVC - Presion  Ø3/4"</t>
  </si>
  <si>
    <t>Suministro e instalacion accesorio PVC-Presion Ø3/4"</t>
  </si>
  <si>
    <t xml:space="preserve">Tanque septico de 2000 LTS y campo de onfiltracion PVC ajover o similar </t>
  </si>
  <si>
    <t xml:space="preserve">Cielo raso plano en drywall, incluye estructura de soporte en aluminio instalado y pintado </t>
  </si>
  <si>
    <t>7.6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</si>
  <si>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</si>
  <si>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</si>
  <si>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</si>
  <si>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</si>
  <si>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</si>
  <si>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</si>
  <si>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</si>
  <si>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</si>
  <si>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Tanque de almacenaiento de agua potable de 2000 LTS</t>
  </si>
  <si>
    <t>INSTALACIONES ELECTRICAS Y LUMINARIAS</t>
  </si>
  <si>
    <t>TABLERO ML BAJA TENSION PROTECCION PRINCIPAL  240V, según diagrama unifilar</t>
  </si>
  <si>
    <t>Tablero TMB  24 ctos (T-N) 2F, 4H, 208V de sobreponer, con barras de neutro y tierra independientes, con puerta y chapa, con espacio para totalizador.
Barras internas de cobre según memorias de cálculo, 208V, Icc: 10 kA. + Neutro al 100% + Tierra según tabla 250-94 NTC 2050.
Un (1) Interruptor termomagnético(s) en caja moldeada fijo para totalizador de 2x50A, 208V, Icc min: 10 kA. Incluye: interruptor, marcación RETIE, conexión, pruebas y puesta en servicio marca LS o similar.
Catorce (14) Interruptor(es) Termomagnético(s) Minibreaker tipo enchufable de 1x20A, 120V, Icc min: 10 kA. Incluye: interruptor, marcación RETIE, conexión, pruebas y puesta en servicio marca LS o similar.</t>
  </si>
  <si>
    <t>Alimentador principal desde poste o tablero existente hata tablero principal en cuarto tecnico proyecto nuevo en cable de AWG Aluminio AA 8000 XHHW-280°C 750V PE HF LS TC por canalizacion subterranea 2No.4/0  Fase + 1No.1/0  Neutro +1No.2 Tierra.</t>
  </si>
  <si>
    <t>Alimentador Tablero (T-IL), en cable de Cu AWG Cu 80°C 750V PE HF LS TC por tubería y/o canaleta 2No.6  Fase + 1No.6  Neutro +1No.8 Tierra.</t>
  </si>
  <si>
    <t>Tubería conduit PVC de 3/4"</t>
  </si>
  <si>
    <t>Tubería conduit PVC de 1"</t>
  </si>
  <si>
    <t>Tubería conduit PVC de 2" enterrada a 0,6m de profundidad</t>
  </si>
  <si>
    <t>Salida para luminaria  led tipo hermetica y de emergencia para sobreponer o suspender.</t>
  </si>
  <si>
    <t>Salidas eléctricas para Interruptor sencillo de 15 A, 120V. Incluye Interruptor sencillo de 15A, accesorios necesarios para su correcta instalación.</t>
  </si>
  <si>
    <t>Salida eléctrica empotrada para tomacorriente doble sistema regulado color naranja con polo a tierra aislado, monofásico 15A, 125V y según NEMA 5-15R. Incluye toma con placa de nylon, encintada, ducto plastico tipo PVC, cajas plasticas, conductores 12 AWG Cu 80°C 750V PE HF LS TC, y demás accesorios necesarios para su correcta instalación. (Salida promedio de 3 mts).</t>
  </si>
  <si>
    <t>Salidas eléctricas para Interruptor doble de 15 A, 120V. Incluye Interruptor doble de 15A, accesorios necesarios para su correcta instalación.</t>
  </si>
  <si>
    <t>Luminaria  led tipo hermetica para sobreponer o suspender, potencia 2x18W, con las  siguientes características: norma de fabricacion: NTC 2230 – IEC 60598-1 – IEC 60529 – RETILAP,Cuerpo de la luminaria:Policarbonato traslucido de alta resistencia con fuente LED, difusor auto-extinguible, con empaque de poliuretano, IP:66,CRI ≥ 80%.</t>
  </si>
  <si>
    <t>Luminaria  led tipo hermetica para sobreponer o suspender, potencia 2x25W, con las  siguientes características: norma de fabricacion: NTC 2230 – IEC 60598-1 – IEC 60529 – RETILAP,Cuerpo de la luminaria:Policarbonato traslucido de alta resistencia con fuente LED, difusor auto-extinguible, con empaque de poliuretano, IP:66,CRI ≥ 80%.</t>
  </si>
  <si>
    <t>Punta captadora en aluminio redondeada en un extremo. Longitud  60 cm, diámetro 16 mm. Incluye base y conexión para conductor</t>
  </si>
  <si>
    <t>Alambron de aluminio, diametro 8mm para anillo superior en cubierta</t>
  </si>
  <si>
    <t xml:space="preserve">Conector lineal acero galvanizado para conductores redondos Rd 8-10.
con cuatro tornillos hexagonales M6 x 10 </t>
  </si>
  <si>
    <t>Soporte para anillo superior en poliamida con rosca M8, RD 8 - 10 mm, resistencia a la temperatura de -35 ° C a +90 ° C, altura 30 Mm</t>
  </si>
  <si>
    <t xml:space="preserve">Conector variable en aluminio para uniones en T, en cruz y en paralelo. Para conductores redondos Rd 8-10. Montaje rápido mediante un tornillo M10 x 30 de acero inoxidable. Cumple VDE 0185-305 (IEC62305). </t>
  </si>
  <si>
    <t>Adhesivo elástico universal de base química de polímeros MS. Ideal para metales, diversos plásticos, cerámica, madera, vidrio, piedra y muchos materiales más. Alta fuerza adhesiva sin necesidad de imprimación en aluminio y acero inoxidable. Color Gris .WEICON Ref:Flex 310 M - Clásico</t>
  </si>
  <si>
    <t>Limpiador desengrasante para metales, vidrio, cerámica y muchos plásticos , Previo al empleo de productos a base química de polímeros MS, donde un sustrato grasoso perjudicaría el efecto.WEICON ref.Desengrasante S  o similar</t>
  </si>
  <si>
    <t>Base para soporte anillo Clic sin pegante industrial. Para uso en
cubiertas con superficie metálica ó plástica totalmente lisa. Obo ref.194 o similar</t>
  </si>
  <si>
    <t>Base para punta de aluminio de 16 mm hasta 1500 dx , Móvil para cubiertas inclinadas.</t>
  </si>
  <si>
    <t xml:space="preserve">Conector variable bimetálico para uniones en T, en cruz y en paralelo. Para conductores redondos Rd 8-10. Montaje rápido mediante un tornillo M10 x 30 de acero inoxidable. Cumple VDE 0185-305(IEC62305) marca </t>
  </si>
  <si>
    <t>Aviso de Peligro de Bajante de descargas Atmosféricas  marca BRADY o similar</t>
  </si>
  <si>
    <t>Tubería IMC de 3/4”para bajantes sobrepuestos en fachada</t>
  </si>
  <si>
    <t xml:space="preserve">Cable de aluminio desnudo 1/0 AWG, para bajantes </t>
  </si>
  <si>
    <t>Caja de Pruebas 151X117X67mm Grado de protección: IP66 , Sin halógenos    T160 o similar</t>
  </si>
  <si>
    <t>Pagos por Inspectoría RETIE ante un organismo de inspección debidamente acreditado</t>
  </si>
  <si>
    <t>Pagos por Inspectoría RETILAP ante un organismo de inspección debidamente acreditado</t>
  </si>
  <si>
    <t>SG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</si>
  <si>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</si>
  <si>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</si>
  <si>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</si>
  <si>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</si>
  <si>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</si>
  <si>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</si>
  <si>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</si>
  <si>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</si>
  <si>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</si>
  <si>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</si>
  <si>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</si>
  <si>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</si>
  <si>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</si>
  <si>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</si>
  <si>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</si>
  <si>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</si>
  <si>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</si>
  <si>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</si>
  <si>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</si>
  <si>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</si>
  <si>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</si>
  <si>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</si>
  <si>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</si>
  <si>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</si>
  <si>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</si>
  <si>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</si>
  <si>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</si>
  <si>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</si>
  <si>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</si>
  <si>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EQUIPO</t>
  </si>
  <si>
    <t>MATERIALES</t>
  </si>
  <si>
    <t>TRANSPORTE</t>
  </si>
  <si>
    <t>MANO DE  OBRA</t>
  </si>
  <si>
    <t>HH</t>
  </si>
  <si>
    <t>ITEM</t>
  </si>
  <si>
    <t>DESCRIPCIÓN</t>
  </si>
  <si>
    <t>Unidad</t>
  </si>
  <si>
    <t>Cantidad</t>
  </si>
  <si>
    <t>Vlr Unitario</t>
  </si>
  <si>
    <t>Vlr total</t>
  </si>
  <si>
    <t>Herramienta menor</t>
  </si>
  <si>
    <t xml:space="preserve">Cuadrilla ofic- ayud tipo aa </t>
  </si>
  <si>
    <t>Motoniveladora 12f</t>
  </si>
  <si>
    <t>HO</t>
  </si>
  <si>
    <t>Vibro ch 44 con tractor</t>
  </si>
  <si>
    <t>Hora oficial albañilería</t>
  </si>
  <si>
    <t>Cuadrilla AA</t>
  </si>
  <si>
    <t>Buldozer fiat 14c ripper</t>
  </si>
  <si>
    <t>Compactadora</t>
  </si>
  <si>
    <t>HERRAMIENTA MENOR</t>
  </si>
  <si>
    <t>VIBRADOR DE CONCRETO</t>
  </si>
  <si>
    <t>HR</t>
  </si>
  <si>
    <t>Oficial</t>
  </si>
  <si>
    <t>Ayudante</t>
  </si>
  <si>
    <t>DIA</t>
  </si>
  <si>
    <t>Concreto 3000 psi</t>
  </si>
  <si>
    <t>|</t>
  </si>
  <si>
    <t>PERFIL C 220x80x2.0mm</t>
  </si>
  <si>
    <t>CUADRILLA OFIC-AYUD TIPO AA</t>
  </si>
  <si>
    <t>und</t>
  </si>
  <si>
    <t>Vibrador eléctrico conc</t>
  </si>
  <si>
    <t>DI</t>
  </si>
  <si>
    <t>Mezcladroa 9" c/op</t>
  </si>
  <si>
    <t>Cemento Portland tipo I.</t>
  </si>
  <si>
    <t>Oficial de albañileria</t>
  </si>
  <si>
    <t>Pintura tipo 1</t>
  </si>
  <si>
    <t>Pintura acrilica</t>
  </si>
  <si>
    <t>Orinal Ref. O43101001</t>
  </si>
  <si>
    <t>Griferia para lavamanos Institucional</t>
  </si>
  <si>
    <t>Barras de seguridad recta de 18°</t>
  </si>
  <si>
    <t>Dispensador de papel higienico en acero</t>
  </si>
  <si>
    <t>Papelera metálica en acero inoxidable</t>
  </si>
  <si>
    <t>Dispensador de jabón expuesto de accionamiento push</t>
  </si>
  <si>
    <t>Dispensador de toallas de papel</t>
  </si>
  <si>
    <t xml:space="preserve">Rejilla de piso 10x10cm </t>
  </si>
  <si>
    <t>tuberia PVC - Presion  Ø1 -1/2"</t>
  </si>
  <si>
    <t>accesorio PVC-Presion Ø1 - 1/2"</t>
  </si>
  <si>
    <t xml:space="preserve"> accesorio PVC-Presion Ø1"</t>
  </si>
  <si>
    <t>tuberia PVC - Presion  Ø3/4"</t>
  </si>
  <si>
    <t>accesorio PVC-Presion Ø3/4"</t>
  </si>
  <si>
    <t>tuberia PVC - Presion  Ø1/2"</t>
  </si>
  <si>
    <t>accesorio PVC-Presion Ø1/2"</t>
  </si>
  <si>
    <t>tuberia PVC - Sanitaria Ø2"</t>
  </si>
  <si>
    <t>tuberia PVC - Sanitaria Ø4"</t>
  </si>
  <si>
    <t>accesorio PVC-Sanitaria Ø2"</t>
  </si>
  <si>
    <t>accesorio PVC-Sanitaria Ø4"</t>
  </si>
  <si>
    <t>sifon de piso Ø2" 180°</t>
  </si>
  <si>
    <t>Caja de inspeccion 0.60*0.60</t>
  </si>
  <si>
    <t>bomba de medio caballo de fuerza</t>
  </si>
  <si>
    <t>Tanque septico de 2000 LTS</t>
  </si>
  <si>
    <t>TABLERO ML BAJA TENSION</t>
  </si>
  <si>
    <t>Cuadrilla tipo bb plo-elect</t>
  </si>
  <si>
    <t>Tablero TMB  24 ctos (T-N) 2F, 4H, 208V de sobreponer, con barras de neutro y tierra independientes, con puerta y chapa, con espacio para totalizador.</t>
  </si>
  <si>
    <t>Tablero TMB  24 ctos</t>
  </si>
  <si>
    <t xml:space="preserve"> </t>
  </si>
  <si>
    <t>Alimentador principal desde poste</t>
  </si>
  <si>
    <t>Alimentador Tablero (T-IL), en cable de Cu AWG Cu 80°C 750V</t>
  </si>
  <si>
    <t>Salida para luminaria  led tipo hermetica</t>
  </si>
  <si>
    <t>Salidas eléctricas para Interruptor sencillo de 15 A, 120V.</t>
  </si>
  <si>
    <t>Salida eléctrica empotrada para tomacorriente doble</t>
  </si>
  <si>
    <t>Salidas eléctricas para Interruptor doble de 15 A, 120V.</t>
  </si>
  <si>
    <t>Luminaria  led tipo hermetica para sobreponer o suspender, potencia 2x18W</t>
  </si>
  <si>
    <t>Luminaria  led tipo hermetica para sobreponer o suspender, potencia 2x25W,</t>
  </si>
  <si>
    <t>Punta captadora en aluminio redondeada en un extremo.</t>
  </si>
  <si>
    <t>Alambron de aluminio</t>
  </si>
  <si>
    <t>Conector lineal acero galvanizado para conductores redondos Rd 8-10.</t>
  </si>
  <si>
    <t>Conector lineal acero galvanizado</t>
  </si>
  <si>
    <t>Soporte para anillo superior en poliamida con rosca M8, RD 8 - 10 mm</t>
  </si>
  <si>
    <t>Conector variable en aluminio para uniones en T, en cruz y en paralelo</t>
  </si>
  <si>
    <t>Adhesivo elástico universal de base química de polímeros MS. Ideal para metales, diversos plásticos, cerámica, madera, vidrio, piedra y muchos materiales más</t>
  </si>
  <si>
    <t>Limpiador desengrasante para metales, vidrio, cerámica y muchos plásticos</t>
  </si>
  <si>
    <t xml:space="preserve">Base para soporte anillo Clic sin pegante industrial. </t>
  </si>
  <si>
    <t>Base para soporte anillo Clic</t>
  </si>
  <si>
    <t>Conector variable bimetálico para uniones en T, en cruz y en paralelo. Para conductores redondos</t>
  </si>
  <si>
    <t>iso de Peligro de Bajante de descargas Atmosféricas</t>
  </si>
  <si>
    <t>Tubería IMC de 3/4”</t>
  </si>
  <si>
    <t>Caja de Pruebas 151X117X67mm</t>
  </si>
  <si>
    <t>PUERTAS Y VENTANAS</t>
  </si>
  <si>
    <t>Puerta acceso 100x200</t>
  </si>
  <si>
    <t>Puerta acceso triplex 100x200</t>
  </si>
  <si>
    <t>Puerta madera 90x200</t>
  </si>
  <si>
    <t>Desmonte de puertas</t>
  </si>
  <si>
    <t>Puerta fortec 80x200</t>
  </si>
  <si>
    <t>Desmonte ventanas inc.vidrios</t>
  </si>
  <si>
    <t>Ventana 5020 200x100</t>
  </si>
  <si>
    <t>Ventana 5020 200x100 3H</t>
  </si>
  <si>
    <t>Ventana 5020 100x100 2H</t>
  </si>
  <si>
    <t>Ventana 744 100x100 2H</t>
  </si>
  <si>
    <t>Ventana 744 200x100 2H</t>
  </si>
  <si>
    <t>Puerta Machi 91-100 UN 1.000</t>
  </si>
  <si>
    <t>Moldura jamba 3x3</t>
  </si>
  <si>
    <t>Marco puerta cedro 15</t>
  </si>
  <si>
    <t>Bisagras 3" pala ancha</t>
  </si>
  <si>
    <t>Cuadrilla tipo DD Carpint</t>
  </si>
  <si>
    <t>Puerta eco 91-100</t>
  </si>
  <si>
    <t>Puerta entab chingale</t>
  </si>
  <si>
    <t>Puerta fortec I.S. 81-90</t>
  </si>
  <si>
    <t>Vent 5020 200x100 2H</t>
  </si>
  <si>
    <t>Vent 5020 200x100 3H</t>
  </si>
  <si>
    <t>Vent 5020 100x100 2H</t>
  </si>
  <si>
    <t>Vent 744 100x100 2H</t>
  </si>
  <si>
    <t xml:space="preserve">Vent 744 200x100 2H </t>
  </si>
  <si>
    <t xml:space="preserve">Transporte </t>
  </si>
  <si>
    <t xml:space="preserve">EQUIPO FORMALETA </t>
  </si>
  <si>
    <t>Retromartillo</t>
  </si>
  <si>
    <t xml:space="preserve">cuadrilla </t>
  </si>
  <si>
    <t xml:space="preserve">Certificación botadero </t>
  </si>
  <si>
    <t xml:space="preserve">certificacion </t>
  </si>
  <si>
    <t xml:space="preserve">carrotanque agua </t>
  </si>
  <si>
    <t xml:space="preserve">Carrotanque </t>
  </si>
  <si>
    <t xml:space="preserve">Relleno seleccionado </t>
  </si>
  <si>
    <t xml:space="preserve">concreto </t>
  </si>
  <si>
    <t>Cuadrilla</t>
  </si>
  <si>
    <t xml:space="preserve">Equipo formaleta </t>
  </si>
  <si>
    <t>Vidrador concreto</t>
  </si>
  <si>
    <t xml:space="preserve">Concreto </t>
  </si>
  <si>
    <t>Equipo formaleta + andamios</t>
  </si>
  <si>
    <t xml:space="preserve">Cuadrilla </t>
  </si>
  <si>
    <t>Equipo formaleta + andamios+puntales</t>
  </si>
  <si>
    <t>Trozadora + planta</t>
  </si>
  <si>
    <t xml:space="preserve">acero </t>
  </si>
  <si>
    <t xml:space="preserve">alambre </t>
  </si>
  <si>
    <t>Andamios+lineas vida+anclajes</t>
  </si>
  <si>
    <t>Equipo corte+soldador+planta+compresor</t>
  </si>
  <si>
    <t xml:space="preserve">Andamios </t>
  </si>
  <si>
    <t>Cubierta</t>
  </si>
  <si>
    <t>Accesorios cubierta</t>
  </si>
  <si>
    <t>,</t>
  </si>
  <si>
    <t>Allanadora de piso</t>
  </si>
  <si>
    <t>Cortadora pavimento+disco</t>
  </si>
  <si>
    <t>Rieles</t>
  </si>
  <si>
    <t>Concreto 28mpa</t>
  </si>
  <si>
    <t>Antisol</t>
  </si>
  <si>
    <t>Sikafloor</t>
  </si>
  <si>
    <t>Lamina drywall</t>
  </si>
  <si>
    <t>Perfiles+angulos+omegas+tormillos</t>
  </si>
  <si>
    <t>Bloque cemento</t>
  </si>
  <si>
    <t>Mortero pega</t>
  </si>
  <si>
    <t>Sellador sika</t>
  </si>
  <si>
    <t>Acero</t>
  </si>
  <si>
    <t>Andamios</t>
  </si>
  <si>
    <t>Trozadora+planta</t>
  </si>
  <si>
    <t>Mezcladora</t>
  </si>
  <si>
    <t>Estuco</t>
  </si>
  <si>
    <t xml:space="preserve">Pintura acrilica </t>
  </si>
  <si>
    <t>Cortadora</t>
  </si>
  <si>
    <t>Enchape</t>
  </si>
  <si>
    <t>Pegacor</t>
  </si>
  <si>
    <t>Juntas</t>
  </si>
  <si>
    <t>Sanitario</t>
  </si>
  <si>
    <t>Cemento blanco</t>
  </si>
  <si>
    <t>COSTO DIRECTO</t>
  </si>
  <si>
    <t>Administración</t>
  </si>
  <si>
    <t>Imprevisto</t>
  </si>
  <si>
    <t>Utilidad</t>
  </si>
  <si>
    <t>VALOR TOTAL OBRA</t>
  </si>
  <si>
    <t>PRESUPUESTO MEJORAMIENTO DE COLEGIOS ZONA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</si>
</sst>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[$$-240A]\ * #,##0_);_([$$-240A]\ * \(#,##0\);_([$$-240A]\ * &quot;-&quot;??_);_(@_)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-&quot;$&quot;* #,##0.00_-;\-&quot;$&quot;* #,##0.00_-;_-&quot;$&quot;* &quot;-&quot;??_-;_-@_-"/>
    <numFmt numFmtId="169" formatCode="_ [$€-2]\ * #,##0.00_ ;_ [$€-2]\ * \-#,##0.00_ ;_ [$€-2]\ * &quot;-&quot;??_ "/>
    <numFmt numFmtId="170" formatCode="_ &quot;$&quot;\ * #,##0.00_ ;_ &quot;$&quot;\ * \-#,##0.00_ ;_ &quot;$&quot;\ * &quot;-&quot;??_ ;_ @_ "/>
    <numFmt numFmtId="171" formatCode="0.000"/>
    <numFmt numFmtId="172" formatCode="0.0000"/>
    <numFmt numFmtId="173" formatCode="_-&quot;$&quot;\ * #,##0_-;\-&quot;$&quot;\ * #,##0_-;_-&quot;$&quot;\ * &quot;-&quot;??_-;_-@_-"/>
    <numFmt numFmtId="174" formatCode="#,##0.0"/>
    <numFmt numFmtId="175" formatCode="0.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0"/>
      <color indexed="8"/>
      <name val="MS Sans Serif"/>
      <family val="2"/>
    </font>
    <font>
      <b/>
      <sz val="14"/>
      <color indexed="8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12"/>
      <color rgb="FF24282B"/>
      <name val="Arial Narrow"/>
      <family val="2"/>
    </font>
    <font>
      <u/>
      <sz val="11"/>
      <color theme="10"/>
      <name val="Calibri"/>
      <family val="2"/>
      <scheme val="minor"/>
    </font>
    <font>
      <sz val="10"/>
      <name val="Phinste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7.9"/>
      <color indexed="8"/>
      <name val="Arial"/>
      <family val="2"/>
    </font>
    <font>
      <b/>
      <sz val="10"/>
      <color theme="1"/>
      <name val="Arial Nova Light"/>
      <family val="2"/>
    </font>
    <font>
      <b/>
      <sz val="10"/>
      <color indexed="8"/>
      <name val="Arial Nova Light"/>
      <family val="2"/>
    </font>
    <font>
      <sz val="10"/>
      <color theme="1"/>
      <name val="Arial Nova Light"/>
      <family val="2"/>
    </font>
    <font>
      <sz val="10"/>
      <name val="Arial Nova Light"/>
      <family val="2"/>
    </font>
    <font>
      <sz val="10"/>
      <color indexed="8"/>
      <name val="Arial Nova Light"/>
      <family val="2"/>
    </font>
    <font>
      <b/>
      <sz val="8"/>
      <color theme="1"/>
      <name val="Arial Nova Light"/>
      <family val="2"/>
    </font>
    <font>
      <b/>
      <sz val="10"/>
      <color theme="0"/>
      <name val="Arial Nova Ligh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0"/>
      <name val="Arial Nova Light"/>
      <family val="2"/>
    </font>
    <font>
      <sz val="8"/>
      <name val="Arial Nova Light"/>
      <family val="2"/>
    </font>
    <font>
      <sz val="8"/>
      <color indexed="8"/>
      <name val="Arial Nova Light"/>
      <family val="2"/>
    </font>
    <font>
      <b/>
      <sz val="11"/>
      <color theme="1"/>
      <name val="Arial Nova Light"/>
      <family val="2"/>
    </font>
    <font>
      <b/>
      <sz val="9"/>
      <color theme="1"/>
      <name val="Arial Nova Light"/>
      <family val="2"/>
    </font>
    <font>
      <sz val="8"/>
      <color theme="1"/>
      <name val="Arial Nova Light"/>
      <family val="2"/>
    </font>
    <font>
      <sz val="8"/>
      <color rgb="FF000000"/>
      <name val="Arial Nova Light"/>
      <family val="2"/>
    </font>
    <font>
      <sz val="11"/>
      <color theme="1"/>
      <name val="Arial Nova Light"/>
      <family val="2"/>
    </font>
    <font>
      <sz val="9"/>
      <color theme="1"/>
      <name val="Arial Nova Light"/>
      <family val="2"/>
    </font>
    <font>
      <sz val="9"/>
      <color indexed="8"/>
      <name val="Arial Nova Light"/>
      <family val="2"/>
    </font>
    <font>
      <b/>
      <sz val="9"/>
      <color indexed="8"/>
      <name val="Arial Nova Light"/>
      <family val="2"/>
    </font>
    <font>
      <sz val="9"/>
      <name val="Arial Nova Light"/>
      <family val="2"/>
    </font>
    <font>
      <sz val="9"/>
      <color theme="0"/>
      <name val="Arial Nova Light"/>
      <family val="2"/>
    </font>
    <font>
      <sz val="10"/>
      <color theme="0"/>
      <name val="Arial Nova Light"/>
      <family val="2"/>
    </font>
    <font>
      <sz val="9"/>
      <color theme="1"/>
      <name val="Calibri"/>
      <family val="2"/>
      <scheme val="minor"/>
    </font>
    <font>
      <b/>
      <sz val="10"/>
      <name val="Arial Nova Light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24282B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BB5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49">
    <xf numFmtId="0" fontId="0" fillId="0" borderId="0"/>
    <xf numFmtId="0" fontId="1" fillId="0" borderId="0"/>
    <xf numFmtId="0" fontId="4" fillId="0" borderId="0"/>
    <xf numFmtId="0" fontId="6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6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0" fontId="12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/>
    <xf numFmtId="169" fontId="6" fillId="0" borderId="0"/>
    <xf numFmtId="9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3" fillId="0" borderId="0" applyNumberFormat="0" applyBorder="0" applyAlignment="0"/>
    <xf numFmtId="0" fontId="1" fillId="0" borderId="0"/>
    <xf numFmtId="0" fontId="6" fillId="0" borderId="0"/>
    <xf numFmtId="16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70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0" fontId="1" fillId="0" borderId="0"/>
  </cellStyleXfs>
  <cellXfs count="279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7" fillId="2" borderId="16" xfId="1" applyFont="1" applyFill="1" applyBorder="1" applyAlignment="1">
      <alignment horizontal="left" vertical="center"/>
    </xf>
    <xf numFmtId="0" fontId="7" fillId="2" borderId="16" xfId="1" applyFont="1" applyFill="1" applyBorder="1" applyAlignment="1">
      <alignment horizontal="center" vertical="center"/>
    </xf>
    <xf numFmtId="166" fontId="7" fillId="2" borderId="16" xfId="4" applyFont="1" applyFill="1" applyBorder="1" applyAlignment="1">
      <alignment horizontal="center" vertical="center"/>
    </xf>
    <xf numFmtId="167" fontId="7" fillId="2" borderId="16" xfId="4" applyNumberFormat="1" applyFont="1" applyFill="1" applyBorder="1" applyAlignment="1">
      <alignment horizontal="center" vertical="center"/>
    </xf>
    <xf numFmtId="167" fontId="7" fillId="2" borderId="17" xfId="4" applyNumberFormat="1" applyFont="1" applyFill="1" applyBorder="1" applyAlignment="1">
      <alignment horizontal="center" vertical="center"/>
    </xf>
    <xf numFmtId="4" fontId="3" fillId="0" borderId="6" xfId="1" applyNumberFormat="1" applyFont="1" applyBorder="1" applyAlignment="1">
      <alignment horizontal="center" vertical="center"/>
    </xf>
    <xf numFmtId="0" fontId="8" fillId="0" borderId="6" xfId="1" applyFont="1" applyBorder="1" applyAlignment="1">
      <alignment vertical="center" wrapText="1"/>
    </xf>
    <xf numFmtId="0" fontId="8" fillId="0" borderId="6" xfId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7" fontId="9" fillId="0" borderId="6" xfId="4" applyNumberFormat="1" applyFont="1" applyFill="1" applyBorder="1" applyAlignment="1">
      <alignment vertical="center"/>
    </xf>
    <xf numFmtId="0" fontId="3" fillId="0" borderId="7" xfId="1" applyFont="1" applyBorder="1" applyAlignment="1">
      <alignment vertical="center"/>
    </xf>
    <xf numFmtId="4" fontId="3" fillId="3" borderId="6" xfId="1" applyNumberFormat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5" fontId="3" fillId="3" borderId="6" xfId="1" applyNumberFormat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vertical="center"/>
    </xf>
    <xf numFmtId="4" fontId="3" fillId="0" borderId="19" xfId="1" applyNumberFormat="1" applyFont="1" applyBorder="1" applyAlignment="1">
      <alignment horizontal="center" vertical="center"/>
    </xf>
    <xf numFmtId="0" fontId="3" fillId="0" borderId="20" xfId="1" applyFont="1" applyBorder="1" applyAlignment="1">
      <alignment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left" vertical="center"/>
    </xf>
    <xf numFmtId="0" fontId="7" fillId="2" borderId="22" xfId="1" applyFont="1" applyFill="1" applyBorder="1" applyAlignment="1">
      <alignment horizontal="center" vertical="center"/>
    </xf>
    <xf numFmtId="4" fontId="7" fillId="2" borderId="22" xfId="1" applyNumberFormat="1" applyFont="1" applyFill="1" applyBorder="1" applyAlignment="1">
      <alignment horizontal="center" vertical="center"/>
    </xf>
    <xf numFmtId="166" fontId="7" fillId="2" borderId="22" xfId="4" applyFont="1" applyFill="1" applyBorder="1" applyAlignment="1">
      <alignment horizontal="center" vertical="center"/>
    </xf>
    <xf numFmtId="167" fontId="7" fillId="2" borderId="22" xfId="4" applyNumberFormat="1" applyFont="1" applyFill="1" applyBorder="1" applyAlignment="1">
      <alignment horizontal="center" vertical="center"/>
    </xf>
    <xf numFmtId="167" fontId="7" fillId="2" borderId="23" xfId="4" applyNumberFormat="1" applyFont="1" applyFill="1" applyBorder="1" applyAlignment="1">
      <alignment horizontal="center" vertical="center"/>
    </xf>
    <xf numFmtId="4" fontId="3" fillId="0" borderId="0" xfId="1" applyNumberFormat="1" applyFont="1"/>
    <xf numFmtId="0" fontId="3" fillId="0" borderId="6" xfId="1" applyFont="1" applyBorder="1" applyAlignment="1">
      <alignment horizontal="center" vertical="center"/>
    </xf>
    <xf numFmtId="0" fontId="7" fillId="2" borderId="21" xfId="1" applyFont="1" applyFill="1" applyBorder="1" applyAlignment="1">
      <alignment horizontal="left" vertical="center"/>
    </xf>
    <xf numFmtId="4" fontId="7" fillId="2" borderId="21" xfId="1" applyNumberFormat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4" fontId="3" fillId="0" borderId="16" xfId="1" applyNumberFormat="1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167" fontId="9" fillId="0" borderId="16" xfId="4" applyNumberFormat="1" applyFont="1" applyFill="1" applyBorder="1" applyAlignment="1">
      <alignment vertical="center"/>
    </xf>
    <xf numFmtId="42" fontId="3" fillId="0" borderId="0" xfId="6" applyFont="1" applyAlignment="1">
      <alignment vertical="center"/>
    </xf>
    <xf numFmtId="42" fontId="3" fillId="0" borderId="0" xfId="1" applyNumberFormat="1" applyFont="1" applyAlignment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4" fontId="3" fillId="0" borderId="18" xfId="1" applyNumberFormat="1" applyFont="1" applyBorder="1" applyAlignment="1">
      <alignment horizontal="center" vertical="center"/>
    </xf>
    <xf numFmtId="165" fontId="3" fillId="0" borderId="18" xfId="1" applyNumberFormat="1" applyFont="1" applyBorder="1" applyAlignment="1">
      <alignment horizontal="center" vertical="center"/>
    </xf>
    <xf numFmtId="167" fontId="9" fillId="0" borderId="18" xfId="4" applyNumberFormat="1" applyFont="1" applyFill="1" applyBorder="1" applyAlignment="1">
      <alignment vertical="center"/>
    </xf>
    <xf numFmtId="0" fontId="3" fillId="5" borderId="0" xfId="1" applyFont="1" applyFill="1"/>
    <xf numFmtId="0" fontId="8" fillId="3" borderId="6" xfId="1" applyFont="1" applyFill="1" applyBorder="1" applyAlignment="1">
      <alignment vertical="center" wrapText="1"/>
    </xf>
    <xf numFmtId="0" fontId="3" fillId="3" borderId="6" xfId="1" applyFont="1" applyFill="1" applyBorder="1" applyAlignment="1">
      <alignment horizontal="center" vertical="center"/>
    </xf>
    <xf numFmtId="167" fontId="9" fillId="3" borderId="6" xfId="4" applyNumberFormat="1" applyFont="1" applyFill="1" applyBorder="1" applyAlignment="1">
      <alignment vertical="center"/>
    </xf>
    <xf numFmtId="171" fontId="17" fillId="6" borderId="16" xfId="0" applyNumberFormat="1" applyFont="1" applyFill="1" applyBorder="1" applyAlignment="1" applyProtection="1">
      <alignment horizontal="center" vertical="center"/>
      <protection hidden="1"/>
    </xf>
    <xf numFmtId="166" fontId="17" fillId="6" borderId="16" xfId="45" applyFont="1" applyFill="1" applyBorder="1" applyAlignment="1" applyProtection="1">
      <alignment horizontal="center" vertical="center"/>
      <protection hidden="1"/>
    </xf>
    <xf numFmtId="0" fontId="17" fillId="7" borderId="6" xfId="0" applyFont="1" applyFill="1" applyBorder="1" applyAlignment="1" applyProtection="1">
      <alignment horizontal="center" vertical="center"/>
      <protection hidden="1"/>
    </xf>
    <xf numFmtId="171" fontId="17" fillId="7" borderId="6" xfId="0" applyNumberFormat="1" applyFont="1" applyFill="1" applyBorder="1" applyAlignment="1" applyProtection="1">
      <alignment horizontal="center" vertical="center"/>
      <protection hidden="1"/>
    </xf>
    <xf numFmtId="166" fontId="17" fillId="7" borderId="6" xfId="45" applyFont="1" applyFill="1" applyBorder="1" applyAlignment="1" applyProtection="1">
      <alignment horizontal="center" vertical="center"/>
      <protection hidden="1"/>
    </xf>
    <xf numFmtId="166" fontId="17" fillId="7" borderId="7" xfId="45" applyFont="1" applyFill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" vertical="center" wrapText="1"/>
      <protection hidden="1"/>
    </xf>
    <xf numFmtId="171" fontId="20" fillId="0" borderId="6" xfId="0" applyNumberFormat="1" applyFont="1" applyBorder="1" applyAlignment="1" applyProtection="1">
      <alignment horizontal="center" vertical="center"/>
      <protection hidden="1"/>
    </xf>
    <xf numFmtId="166" fontId="20" fillId="0" borderId="7" xfId="45" applyFont="1" applyBorder="1" applyAlignment="1" applyProtection="1">
      <alignment horizontal="center" vertical="center"/>
      <protection hidden="1"/>
    </xf>
    <xf numFmtId="0" fontId="20" fillId="0" borderId="6" xfId="0" applyFont="1" applyBorder="1" applyAlignment="1" applyProtection="1">
      <alignment horizontal="center" vertical="center"/>
      <protection hidden="1"/>
    </xf>
    <xf numFmtId="2" fontId="20" fillId="0" borderId="6" xfId="0" applyNumberFormat="1" applyFont="1" applyBorder="1" applyAlignment="1" applyProtection="1">
      <alignment horizontal="center" vertical="center"/>
      <protection hidden="1"/>
    </xf>
    <xf numFmtId="167" fontId="19" fillId="0" borderId="6" xfId="45" applyNumberFormat="1" applyFont="1" applyFill="1" applyBorder="1" applyAlignment="1" applyProtection="1">
      <alignment horizontal="center" vertical="center" wrapText="1"/>
      <protection hidden="1"/>
    </xf>
    <xf numFmtId="166" fontId="20" fillId="0" borderId="6" xfId="45" applyFont="1" applyFill="1" applyBorder="1" applyAlignment="1" applyProtection="1">
      <alignment horizontal="center" vertical="center"/>
      <protection hidden="1"/>
    </xf>
    <xf numFmtId="172" fontId="20" fillId="0" borderId="6" xfId="0" applyNumberFormat="1" applyFont="1" applyBorder="1" applyAlignment="1" applyProtection="1">
      <alignment horizontal="center" vertical="center"/>
      <protection hidden="1"/>
    </xf>
    <xf numFmtId="0" fontId="22" fillId="8" borderId="13" xfId="0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 wrapText="1"/>
    </xf>
    <xf numFmtId="4" fontId="18" fillId="9" borderId="4" xfId="46" applyNumberFormat="1" applyFont="1" applyFill="1" applyBorder="1" applyAlignment="1">
      <alignment horizontal="right" vertical="center" wrapText="1"/>
    </xf>
    <xf numFmtId="0" fontId="18" fillId="9" borderId="4" xfId="0" applyFont="1" applyFill="1" applyBorder="1" applyAlignment="1">
      <alignment vertical="center" wrapText="1"/>
    </xf>
    <xf numFmtId="0" fontId="16" fillId="10" borderId="6" xfId="0" applyFont="1" applyFill="1" applyBorder="1" applyAlignment="1">
      <alignment horizontal="justify" vertical="center" wrapText="1"/>
    </xf>
    <xf numFmtId="0" fontId="17" fillId="6" borderId="16" xfId="0" applyFont="1" applyFill="1" applyBorder="1" applyAlignment="1" applyProtection="1">
      <alignment horizontal="center" vertical="center"/>
      <protection hidden="1"/>
    </xf>
    <xf numFmtId="167" fontId="17" fillId="6" borderId="17" xfId="45" applyNumberFormat="1" applyFont="1" applyFill="1" applyBorder="1" applyAlignment="1" applyProtection="1">
      <alignment horizontal="center" vertical="center"/>
      <protection hidden="1"/>
    </xf>
    <xf numFmtId="0" fontId="17" fillId="6" borderId="6" xfId="0" applyFont="1" applyFill="1" applyBorder="1" applyAlignment="1" applyProtection="1">
      <alignment horizontal="center" vertical="center"/>
      <protection hidden="1"/>
    </xf>
    <xf numFmtId="171" fontId="17" fillId="6" borderId="6" xfId="0" applyNumberFormat="1" applyFont="1" applyFill="1" applyBorder="1" applyAlignment="1" applyProtection="1">
      <alignment horizontal="center" vertical="center"/>
      <protection hidden="1"/>
    </xf>
    <xf numFmtId="166" fontId="17" fillId="6" borderId="6" xfId="45" applyFont="1" applyFill="1" applyBorder="1" applyAlignment="1" applyProtection="1">
      <alignment horizontal="center" vertical="center"/>
      <protection hidden="1"/>
    </xf>
    <xf numFmtId="166" fontId="20" fillId="0" borderId="31" xfId="45" applyFont="1" applyFill="1" applyBorder="1" applyAlignment="1" applyProtection="1">
      <alignment horizontal="center" vertical="center"/>
      <protection hidden="1"/>
    </xf>
    <xf numFmtId="0" fontId="20" fillId="0" borderId="31" xfId="0" applyFont="1" applyBorder="1" applyAlignment="1" applyProtection="1">
      <alignment horizontal="center" vertical="center"/>
      <protection hidden="1"/>
    </xf>
    <xf numFmtId="0" fontId="25" fillId="0" borderId="0" xfId="0" applyFont="1"/>
    <xf numFmtId="0" fontId="26" fillId="8" borderId="13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justify" vertical="center" wrapText="1"/>
    </xf>
    <xf numFmtId="0" fontId="21" fillId="6" borderId="16" xfId="0" applyFont="1" applyFill="1" applyBorder="1" applyAlignment="1">
      <alignment horizontal="justify" vertical="center" wrapText="1"/>
    </xf>
    <xf numFmtId="0" fontId="21" fillId="7" borderId="6" xfId="0" applyFont="1" applyFill="1" applyBorder="1" applyAlignment="1">
      <alignment horizontal="justify" vertical="center" wrapText="1"/>
    </xf>
    <xf numFmtId="0" fontId="27" fillId="0" borderId="6" xfId="0" applyFont="1" applyBorder="1" applyAlignment="1" applyProtection="1">
      <alignment horizontal="justify" vertical="center" wrapText="1"/>
      <protection hidden="1"/>
    </xf>
    <xf numFmtId="0" fontId="28" fillId="0" borderId="6" xfId="0" applyFont="1" applyBorder="1" applyAlignment="1" applyProtection="1">
      <alignment horizontal="justify" vertical="center" wrapText="1"/>
      <protection hidden="1"/>
    </xf>
    <xf numFmtId="0" fontId="21" fillId="6" borderId="6" xfId="0" applyFont="1" applyFill="1" applyBorder="1" applyAlignment="1">
      <alignment horizontal="justify" vertical="center" wrapText="1"/>
    </xf>
    <xf numFmtId="0" fontId="27" fillId="0" borderId="31" xfId="0" applyFont="1" applyBorder="1" applyAlignment="1" applyProtection="1">
      <alignment horizontal="justify" vertical="center" wrapText="1"/>
      <protection hidden="1"/>
    </xf>
    <xf numFmtId="0" fontId="21" fillId="6" borderId="15" xfId="0" applyFont="1" applyFill="1" applyBorder="1" applyAlignment="1">
      <alignment horizontal="justify" vertical="center" wrapText="1"/>
    </xf>
    <xf numFmtId="0" fontId="21" fillId="7" borderId="5" xfId="0" applyFont="1" applyFill="1" applyBorder="1" applyAlignment="1">
      <alignment horizontal="justify" vertical="center" wrapText="1"/>
    </xf>
    <xf numFmtId="0" fontId="27" fillId="0" borderId="5" xfId="0" applyFont="1" applyBorder="1" applyAlignment="1" applyProtection="1">
      <alignment horizontal="justify" vertical="center" wrapText="1"/>
      <protection hidden="1"/>
    </xf>
    <xf numFmtId="0" fontId="22" fillId="8" borderId="1" xfId="0" applyFont="1" applyFill="1" applyBorder="1" applyAlignment="1">
      <alignment horizontal="center" vertical="center"/>
    </xf>
    <xf numFmtId="166" fontId="18" fillId="9" borderId="27" xfId="0" applyNumberFormat="1" applyFont="1" applyFill="1" applyBorder="1" applyAlignment="1">
      <alignment vertical="center" wrapText="1"/>
    </xf>
    <xf numFmtId="0" fontId="16" fillId="10" borderId="7" xfId="0" applyFont="1" applyFill="1" applyBorder="1" applyAlignment="1">
      <alignment horizontal="justify" vertical="center" wrapText="1"/>
    </xf>
    <xf numFmtId="0" fontId="16" fillId="6" borderId="8" xfId="0" quotePrefix="1" applyFont="1" applyFill="1" applyBorder="1" applyAlignment="1">
      <alignment horizontal="justify" vertical="center" wrapText="1"/>
    </xf>
    <xf numFmtId="0" fontId="18" fillId="0" borderId="8" xfId="0" applyFont="1" applyBorder="1" applyAlignment="1">
      <alignment vertical="center"/>
    </xf>
    <xf numFmtId="166" fontId="20" fillId="0" borderId="32" xfId="45" applyFont="1" applyBorder="1" applyAlignment="1" applyProtection="1">
      <alignment horizontal="center" vertical="center"/>
      <protection hidden="1"/>
    </xf>
    <xf numFmtId="0" fontId="18" fillId="0" borderId="9" xfId="0" applyFont="1" applyBorder="1" applyAlignment="1">
      <alignment vertical="center"/>
    </xf>
    <xf numFmtId="0" fontId="28" fillId="0" borderId="10" xfId="0" applyFont="1" applyBorder="1" applyAlignment="1" applyProtection="1">
      <alignment horizontal="justify" vertical="center" wrapText="1"/>
      <protection hidden="1"/>
    </xf>
    <xf numFmtId="0" fontId="20" fillId="0" borderId="10" xfId="0" applyFont="1" applyBorder="1" applyAlignment="1" applyProtection="1">
      <alignment horizontal="center" vertical="center"/>
      <protection hidden="1"/>
    </xf>
    <xf numFmtId="172" fontId="20" fillId="0" borderId="10" xfId="0" applyNumberFormat="1" applyFont="1" applyBorder="1" applyAlignment="1" applyProtection="1">
      <alignment horizontal="center" vertical="center"/>
      <protection hidden="1"/>
    </xf>
    <xf numFmtId="166" fontId="20" fillId="0" borderId="10" xfId="45" applyFont="1" applyFill="1" applyBorder="1" applyAlignment="1" applyProtection="1">
      <alignment horizontal="center" vertical="center"/>
      <protection hidden="1"/>
    </xf>
    <xf numFmtId="166" fontId="20" fillId="0" borderId="11" xfId="45" applyFont="1" applyBorder="1" applyAlignment="1" applyProtection="1">
      <alignment horizontal="center" vertical="center"/>
      <protection hidden="1"/>
    </xf>
    <xf numFmtId="0" fontId="16" fillId="9" borderId="8" xfId="0" quotePrefix="1" applyFont="1" applyFill="1" applyBorder="1" applyAlignment="1">
      <alignment horizontal="center" vertical="center" wrapText="1"/>
    </xf>
    <xf numFmtId="0" fontId="29" fillId="10" borderId="8" xfId="0" quotePrefix="1" applyFont="1" applyFill="1" applyBorder="1" applyAlignment="1">
      <alignment horizontal="center" vertical="center" wrapText="1"/>
    </xf>
    <xf numFmtId="0" fontId="30" fillId="10" borderId="5" xfId="0" applyFont="1" applyFill="1" applyBorder="1" applyAlignment="1">
      <alignment horizontal="center" vertical="center" wrapText="1"/>
    </xf>
    <xf numFmtId="173" fontId="0" fillId="0" borderId="0" xfId="44" applyNumberFormat="1" applyFont="1"/>
    <xf numFmtId="0" fontId="27" fillId="0" borderId="10" xfId="0" applyFont="1" applyBorder="1" applyAlignment="1" applyProtection="1">
      <alignment horizontal="justify" vertical="center" wrapText="1"/>
      <protection hidden="1"/>
    </xf>
    <xf numFmtId="171" fontId="20" fillId="0" borderId="10" xfId="0" applyNumberFormat="1" applyFont="1" applyBorder="1" applyAlignment="1" applyProtection="1">
      <alignment horizontal="center" vertical="center"/>
      <protection hidden="1"/>
    </xf>
    <xf numFmtId="0" fontId="18" fillId="0" borderId="30" xfId="0" applyFont="1" applyBorder="1" applyAlignment="1">
      <alignment vertical="center"/>
    </xf>
    <xf numFmtId="171" fontId="20" fillId="0" borderId="31" xfId="0" applyNumberFormat="1" applyFont="1" applyBorder="1" applyAlignment="1" applyProtection="1">
      <alignment horizontal="center" vertical="center"/>
      <protection hidden="1"/>
    </xf>
    <xf numFmtId="167" fontId="17" fillId="6" borderId="7" xfId="45" applyNumberFormat="1" applyFont="1" applyFill="1" applyBorder="1" applyAlignment="1" applyProtection="1">
      <alignment horizontal="center" vertical="center"/>
      <protection hidden="1"/>
    </xf>
    <xf numFmtId="0" fontId="28" fillId="0" borderId="31" xfId="0" applyFont="1" applyBorder="1" applyAlignment="1" applyProtection="1">
      <alignment horizontal="justify" vertical="center" wrapText="1"/>
      <protection hidden="1"/>
    </xf>
    <xf numFmtId="172" fontId="20" fillId="0" borderId="31" xfId="0" applyNumberFormat="1" applyFont="1" applyBorder="1" applyAlignment="1" applyProtection="1">
      <alignment horizontal="center" vertical="center"/>
      <protection hidden="1"/>
    </xf>
    <xf numFmtId="0" fontId="31" fillId="3" borderId="6" xfId="0" applyFont="1" applyFill="1" applyBorder="1" applyAlignment="1">
      <alignment horizontal="justify" vertical="center" wrapText="1"/>
    </xf>
    <xf numFmtId="0" fontId="20" fillId="3" borderId="6" xfId="0" applyFont="1" applyFill="1" applyBorder="1" applyAlignment="1" applyProtection="1">
      <alignment horizontal="center" vertical="center"/>
      <protection hidden="1"/>
    </xf>
    <xf numFmtId="171" fontId="20" fillId="3" borderId="6" xfId="0" applyNumberFormat="1" applyFont="1" applyFill="1" applyBorder="1" applyAlignment="1" applyProtection="1">
      <alignment horizontal="center" vertical="center"/>
      <protection hidden="1"/>
    </xf>
    <xf numFmtId="166" fontId="20" fillId="3" borderId="6" xfId="45" applyFont="1" applyFill="1" applyBorder="1" applyAlignment="1" applyProtection="1">
      <alignment horizontal="center" vertical="center"/>
      <protection hidden="1"/>
    </xf>
    <xf numFmtId="44" fontId="20" fillId="0" borderId="6" xfId="44" applyFont="1" applyBorder="1" applyAlignment="1" applyProtection="1">
      <alignment horizontal="center" vertical="center"/>
      <protection hidden="1"/>
    </xf>
    <xf numFmtId="0" fontId="32" fillId="0" borderId="6" xfId="47" applyFont="1" applyBorder="1" applyAlignment="1">
      <alignment vertical="center"/>
    </xf>
    <xf numFmtId="0" fontId="28" fillId="0" borderId="6" xfId="47" applyFont="1" applyBorder="1" applyAlignment="1">
      <alignment horizontal="center" vertical="center"/>
    </xf>
    <xf numFmtId="171" fontId="28" fillId="0" borderId="6" xfId="47" applyNumberFormat="1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justify" vertical="center" wrapText="1"/>
      <protection hidden="1"/>
    </xf>
    <xf numFmtId="166" fontId="20" fillId="0" borderId="17" xfId="45" applyFont="1" applyBorder="1" applyAlignment="1" applyProtection="1">
      <alignment horizontal="center" vertical="center"/>
      <protection hidden="1"/>
    </xf>
    <xf numFmtId="0" fontId="32" fillId="0" borderId="10" xfId="47" applyFont="1" applyBorder="1" applyAlignment="1">
      <alignment vertical="center"/>
    </xf>
    <xf numFmtId="0" fontId="28" fillId="0" borderId="10" xfId="47" applyFont="1" applyBorder="1" applyAlignment="1">
      <alignment horizontal="center" vertical="center"/>
    </xf>
    <xf numFmtId="171" fontId="28" fillId="0" borderId="10" xfId="47" applyNumberFormat="1" applyFont="1" applyBorder="1" applyAlignment="1">
      <alignment horizontal="center" vertical="center"/>
    </xf>
    <xf numFmtId="171" fontId="28" fillId="0" borderId="16" xfId="47" applyNumberFormat="1" applyFont="1" applyBorder="1" applyAlignment="1">
      <alignment horizontal="center" vertical="center"/>
    </xf>
    <xf numFmtId="166" fontId="20" fillId="0" borderId="16" xfId="45" applyFont="1" applyFill="1" applyBorder="1" applyAlignment="1" applyProtection="1">
      <alignment horizontal="center" vertical="center"/>
      <protection hidden="1"/>
    </xf>
    <xf numFmtId="171" fontId="28" fillId="0" borderId="33" xfId="47" applyNumberFormat="1" applyFont="1" applyBorder="1" applyAlignment="1">
      <alignment horizontal="center" vertical="center"/>
    </xf>
    <xf numFmtId="0" fontId="18" fillId="3" borderId="6" xfId="0" applyFont="1" applyFill="1" applyBorder="1" applyAlignment="1">
      <alignment horizontal="justify" vertical="center" wrapText="1"/>
    </xf>
    <xf numFmtId="0" fontId="25" fillId="0" borderId="6" xfId="0" applyFont="1" applyBorder="1"/>
    <xf numFmtId="0" fontId="0" fillId="0" borderId="6" xfId="0" applyBorder="1"/>
    <xf numFmtId="0" fontId="33" fillId="0" borderId="0" xfId="0" applyFont="1"/>
    <xf numFmtId="173" fontId="0" fillId="0" borderId="34" xfId="44" applyNumberFormat="1" applyFont="1" applyBorder="1"/>
    <xf numFmtId="0" fontId="0" fillId="0" borderId="7" xfId="0" applyBorder="1"/>
    <xf numFmtId="0" fontId="27" fillId="0" borderId="16" xfId="0" applyFont="1" applyBorder="1" applyAlignment="1" applyProtection="1">
      <alignment horizontal="justify" vertical="center" wrapText="1"/>
      <protection hidden="1"/>
    </xf>
    <xf numFmtId="0" fontId="20" fillId="0" borderId="16" xfId="0" applyFont="1" applyBorder="1" applyAlignment="1" applyProtection="1">
      <alignment horizontal="center" vertical="center"/>
      <protection hidden="1"/>
    </xf>
    <xf numFmtId="171" fontId="20" fillId="0" borderId="16" xfId="0" applyNumberFormat="1" applyFont="1" applyBorder="1" applyAlignment="1" applyProtection="1">
      <alignment horizontal="center" vertical="center"/>
      <protection hidden="1"/>
    </xf>
    <xf numFmtId="0" fontId="31" fillId="0" borderId="6" xfId="0" applyFont="1" applyBorder="1"/>
    <xf numFmtId="0" fontId="33" fillId="0" borderId="6" xfId="0" applyFont="1" applyBorder="1" applyAlignment="1">
      <alignment horizontal="center"/>
    </xf>
    <xf numFmtId="0" fontId="28" fillId="3" borderId="6" xfId="0" applyFont="1" applyFill="1" applyBorder="1" applyAlignment="1" applyProtection="1">
      <alignment horizontal="justify" vertical="center" wrapText="1"/>
      <protection hidden="1"/>
    </xf>
    <xf numFmtId="172" fontId="20" fillId="3" borderId="6" xfId="0" applyNumberFormat="1" applyFont="1" applyFill="1" applyBorder="1" applyAlignment="1" applyProtection="1">
      <alignment horizontal="center" vertical="center"/>
      <protection hidden="1"/>
    </xf>
    <xf numFmtId="2" fontId="16" fillId="6" borderId="8" xfId="0" quotePrefix="1" applyNumberFormat="1" applyFont="1" applyFill="1" applyBorder="1" applyAlignment="1">
      <alignment horizontal="justify" vertical="center" wrapText="1"/>
    </xf>
    <xf numFmtId="0" fontId="18" fillId="3" borderId="8" xfId="0" applyFont="1" applyFill="1" applyBorder="1" applyAlignment="1">
      <alignment vertical="center"/>
    </xf>
    <xf numFmtId="166" fontId="20" fillId="3" borderId="7" xfId="45" applyFont="1" applyFill="1" applyBorder="1" applyAlignment="1" applyProtection="1">
      <alignment horizontal="center" vertical="center"/>
      <protection hidden="1"/>
    </xf>
    <xf numFmtId="0" fontId="34" fillId="0" borderId="6" xfId="0" applyFont="1" applyBorder="1" applyAlignment="1">
      <alignment horizontal="center"/>
    </xf>
    <xf numFmtId="0" fontId="21" fillId="3" borderId="5" xfId="0" applyFont="1" applyFill="1" applyBorder="1" applyAlignment="1">
      <alignment horizontal="justify" vertical="center" wrapText="1"/>
    </xf>
    <xf numFmtId="0" fontId="17" fillId="3" borderId="6" xfId="0" applyFont="1" applyFill="1" applyBorder="1" applyAlignment="1" applyProtection="1">
      <alignment horizontal="center" vertical="center"/>
      <protection hidden="1"/>
    </xf>
    <xf numFmtId="166" fontId="17" fillId="3" borderId="7" xfId="45" applyFont="1" applyFill="1" applyBorder="1" applyAlignment="1" applyProtection="1">
      <alignment horizontal="center" vertical="center"/>
      <protection hidden="1"/>
    </xf>
    <xf numFmtId="0" fontId="31" fillId="3" borderId="5" xfId="0" applyFont="1" applyFill="1" applyBorder="1" applyAlignment="1">
      <alignment horizontal="justify" vertical="center" wrapText="1"/>
    </xf>
    <xf numFmtId="0" fontId="35" fillId="0" borderId="6" xfId="0" applyFont="1" applyBorder="1" applyAlignment="1" applyProtection="1">
      <alignment horizontal="center" vertical="center"/>
      <protection hidden="1"/>
    </xf>
    <xf numFmtId="0" fontId="36" fillId="7" borderId="6" xfId="0" applyFont="1" applyFill="1" applyBorder="1" applyAlignment="1" applyProtection="1">
      <alignment horizontal="center" vertical="center"/>
      <protection hidden="1"/>
    </xf>
    <xf numFmtId="0" fontId="37" fillId="0" borderId="6" xfId="0" applyFont="1" applyBorder="1" applyAlignment="1" applyProtection="1">
      <alignment horizontal="center" vertical="center" wrapText="1"/>
      <protection hidden="1"/>
    </xf>
    <xf numFmtId="0" fontId="35" fillId="0" borderId="16" xfId="0" applyFont="1" applyBorder="1" applyAlignment="1" applyProtection="1">
      <alignment horizontal="center" vertical="center"/>
      <protection hidden="1"/>
    </xf>
    <xf numFmtId="0" fontId="35" fillId="3" borderId="6" xfId="0" applyFont="1" applyFill="1" applyBorder="1" applyAlignment="1" applyProtection="1">
      <alignment horizontal="center" vertical="center"/>
      <protection hidden="1"/>
    </xf>
    <xf numFmtId="44" fontId="18" fillId="9" borderId="4" xfId="44" applyFont="1" applyFill="1" applyBorder="1" applyAlignment="1">
      <alignment vertical="center" wrapText="1"/>
    </xf>
    <xf numFmtId="44" fontId="20" fillId="0" borderId="6" xfId="44" applyFont="1" applyFill="1" applyBorder="1" applyAlignment="1" applyProtection="1">
      <alignment horizontal="center" vertical="center"/>
      <protection hidden="1"/>
    </xf>
    <xf numFmtId="44" fontId="19" fillId="0" borderId="6" xfId="44" applyFont="1" applyBorder="1" applyAlignment="1" applyProtection="1">
      <alignment horizontal="center" vertical="center" wrapText="1"/>
      <protection hidden="1"/>
    </xf>
    <xf numFmtId="44" fontId="20" fillId="0" borderId="16" xfId="44" applyFont="1" applyFill="1" applyBorder="1" applyAlignment="1" applyProtection="1">
      <alignment horizontal="center" vertical="center"/>
      <protection hidden="1"/>
    </xf>
    <xf numFmtId="44" fontId="19" fillId="0" borderId="6" xfId="44" applyFont="1" applyFill="1" applyBorder="1" applyAlignment="1" applyProtection="1">
      <alignment horizontal="center" vertical="center" wrapText="1"/>
      <protection hidden="1"/>
    </xf>
    <xf numFmtId="44" fontId="20" fillId="3" borderId="6" xfId="44" applyFont="1" applyFill="1" applyBorder="1" applyAlignment="1" applyProtection="1">
      <alignment horizontal="center" vertical="center"/>
      <protection hidden="1"/>
    </xf>
    <xf numFmtId="44" fontId="20" fillId="0" borderId="31" xfId="44" applyFont="1" applyFill="1" applyBorder="1" applyAlignment="1" applyProtection="1">
      <alignment horizontal="center" vertical="center"/>
      <protection hidden="1"/>
    </xf>
    <xf numFmtId="44" fontId="20" fillId="0" borderId="10" xfId="44" applyFont="1" applyFill="1" applyBorder="1" applyAlignment="1" applyProtection="1">
      <alignment horizontal="center" vertical="center"/>
      <protection hidden="1"/>
    </xf>
    <xf numFmtId="44" fontId="18" fillId="0" borderId="0" xfId="44" applyFont="1"/>
    <xf numFmtId="44" fontId="18" fillId="0" borderId="6" xfId="44" applyFont="1" applyBorder="1"/>
    <xf numFmtId="0" fontId="33" fillId="0" borderId="7" xfId="0" applyFont="1" applyBorder="1"/>
    <xf numFmtId="0" fontId="31" fillId="0" borderId="0" xfId="0" applyFont="1"/>
    <xf numFmtId="44" fontId="39" fillId="8" borderId="13" xfId="44" applyFont="1" applyFill="1" applyBorder="1" applyAlignment="1">
      <alignment horizontal="center" vertical="center"/>
    </xf>
    <xf numFmtId="44" fontId="18" fillId="10" borderId="6" xfId="44" applyFont="1" applyFill="1" applyBorder="1" applyAlignment="1">
      <alignment horizontal="justify" vertical="center" wrapText="1"/>
    </xf>
    <xf numFmtId="44" fontId="20" fillId="6" borderId="16" xfId="44" applyFont="1" applyFill="1" applyBorder="1" applyAlignment="1" applyProtection="1">
      <alignment horizontal="center" vertical="center"/>
      <protection hidden="1"/>
    </xf>
    <xf numFmtId="44" fontId="20" fillId="7" borderId="6" xfId="44" applyFont="1" applyFill="1" applyBorder="1" applyAlignment="1" applyProtection="1">
      <alignment horizontal="center" vertical="center"/>
      <protection hidden="1"/>
    </xf>
    <xf numFmtId="44" fontId="20" fillId="6" borderId="6" xfId="44" applyFont="1" applyFill="1" applyBorder="1" applyAlignment="1" applyProtection="1">
      <alignment horizontal="center" vertical="center"/>
      <protection hidden="1"/>
    </xf>
    <xf numFmtId="0" fontId="40" fillId="0" borderId="0" xfId="0" applyFont="1" applyAlignment="1">
      <alignment horizontal="center"/>
    </xf>
    <xf numFmtId="0" fontId="38" fillId="8" borderId="13" xfId="0" applyFont="1" applyFill="1" applyBorder="1" applyAlignment="1">
      <alignment horizontal="center" vertical="center"/>
    </xf>
    <xf numFmtId="4" fontId="34" fillId="9" borderId="4" xfId="46" applyNumberFormat="1" applyFont="1" applyFill="1" applyBorder="1" applyAlignment="1">
      <alignment horizontal="center" vertical="center" wrapText="1"/>
    </xf>
    <xf numFmtId="0" fontId="34" fillId="10" borderId="6" xfId="0" applyFont="1" applyFill="1" applyBorder="1" applyAlignment="1">
      <alignment horizontal="center" vertical="center" wrapText="1"/>
    </xf>
    <xf numFmtId="171" fontId="35" fillId="6" borderId="16" xfId="0" applyNumberFormat="1" applyFont="1" applyFill="1" applyBorder="1" applyAlignment="1" applyProtection="1">
      <alignment horizontal="center" vertical="center"/>
      <protection hidden="1"/>
    </xf>
    <xf numFmtId="171" fontId="35" fillId="7" borderId="6" xfId="0" applyNumberFormat="1" applyFont="1" applyFill="1" applyBorder="1" applyAlignment="1" applyProtection="1">
      <alignment horizontal="center" vertical="center"/>
      <protection hidden="1"/>
    </xf>
    <xf numFmtId="171" fontId="35" fillId="3" borderId="6" xfId="0" applyNumberFormat="1" applyFont="1" applyFill="1" applyBorder="1" applyAlignment="1" applyProtection="1">
      <alignment horizontal="center" vertical="center"/>
      <protection hidden="1"/>
    </xf>
    <xf numFmtId="171" fontId="35" fillId="0" borderId="6" xfId="0" applyNumberFormat="1" applyFont="1" applyBorder="1" applyAlignment="1" applyProtection="1">
      <alignment horizontal="center" vertical="center"/>
      <protection hidden="1"/>
    </xf>
    <xf numFmtId="171" fontId="35" fillId="0" borderId="6" xfId="47" applyNumberFormat="1" applyFont="1" applyBorder="1" applyAlignment="1">
      <alignment horizontal="center" vertical="center"/>
    </xf>
    <xf numFmtId="171" fontId="35" fillId="0" borderId="16" xfId="0" applyNumberFormat="1" applyFont="1" applyBorder="1" applyAlignment="1" applyProtection="1">
      <alignment horizontal="center" vertical="center"/>
      <protection hidden="1"/>
    </xf>
    <xf numFmtId="0" fontId="40" fillId="0" borderId="6" xfId="0" applyFont="1" applyBorder="1" applyAlignment="1">
      <alignment horizontal="center"/>
    </xf>
    <xf numFmtId="171" fontId="35" fillId="6" borderId="6" xfId="0" applyNumberFormat="1" applyFont="1" applyFill="1" applyBorder="1" applyAlignment="1" applyProtection="1">
      <alignment horizontal="center" vertical="center"/>
      <protection hidden="1"/>
    </xf>
    <xf numFmtId="172" fontId="35" fillId="0" borderId="6" xfId="0" applyNumberFormat="1" applyFont="1" applyBorder="1" applyAlignment="1" applyProtection="1">
      <alignment horizontal="center" vertical="center"/>
      <protection hidden="1"/>
    </xf>
    <xf numFmtId="172" fontId="35" fillId="0" borderId="31" xfId="0" applyNumberFormat="1" applyFont="1" applyBorder="1" applyAlignment="1" applyProtection="1">
      <alignment horizontal="center" vertical="center"/>
      <protection hidden="1"/>
    </xf>
    <xf numFmtId="172" fontId="35" fillId="3" borderId="6" xfId="0" applyNumberFormat="1" applyFont="1" applyFill="1" applyBorder="1" applyAlignment="1" applyProtection="1">
      <alignment horizontal="center" vertical="center"/>
      <protection hidden="1"/>
    </xf>
    <xf numFmtId="171" fontId="35" fillId="0" borderId="10" xfId="47" applyNumberFormat="1" applyFont="1" applyBorder="1" applyAlignment="1">
      <alignment horizontal="center" vertical="center"/>
    </xf>
    <xf numFmtId="44" fontId="18" fillId="0" borderId="0" xfId="44" applyFont="1" applyBorder="1"/>
    <xf numFmtId="44" fontId="0" fillId="0" borderId="0" xfId="44" applyFont="1"/>
    <xf numFmtId="44" fontId="22" fillId="8" borderId="13" xfId="44" applyFont="1" applyFill="1" applyBorder="1" applyAlignment="1">
      <alignment horizontal="center" vertical="center"/>
    </xf>
    <xf numFmtId="44" fontId="16" fillId="10" borderId="6" xfId="44" applyFont="1" applyFill="1" applyBorder="1" applyAlignment="1">
      <alignment horizontal="justify" vertical="center" wrapText="1"/>
    </xf>
    <xf numFmtId="44" fontId="17" fillId="6" borderId="16" xfId="44" applyFont="1" applyFill="1" applyBorder="1" applyAlignment="1" applyProtection="1">
      <alignment horizontal="center" vertical="center"/>
      <protection hidden="1"/>
    </xf>
    <xf numFmtId="44" fontId="17" fillId="7" borderId="6" xfId="44" applyFont="1" applyFill="1" applyBorder="1" applyAlignment="1" applyProtection="1">
      <alignment horizontal="center" vertical="center"/>
      <protection hidden="1"/>
    </xf>
    <xf numFmtId="44" fontId="17" fillId="6" borderId="6" xfId="44" applyFont="1" applyFill="1" applyBorder="1" applyAlignment="1" applyProtection="1">
      <alignment horizontal="center" vertical="center"/>
      <protection hidden="1"/>
    </xf>
    <xf numFmtId="175" fontId="20" fillId="0" borderId="6" xfId="0" applyNumberFormat="1" applyFont="1" applyBorder="1" applyAlignment="1" applyProtection="1">
      <alignment horizontal="center" vertical="center"/>
      <protection hidden="1"/>
    </xf>
    <xf numFmtId="1" fontId="20" fillId="0" borderId="6" xfId="0" applyNumberFormat="1" applyFont="1" applyBorder="1" applyAlignment="1" applyProtection="1">
      <alignment horizontal="center" vertical="center"/>
      <protection hidden="1"/>
    </xf>
    <xf numFmtId="44" fontId="22" fillId="8" borderId="14" xfId="44" applyFont="1" applyFill="1" applyBorder="1" applyAlignment="1">
      <alignment horizontal="center" vertical="center"/>
    </xf>
    <xf numFmtId="44" fontId="18" fillId="9" borderId="27" xfId="44" applyFont="1" applyFill="1" applyBorder="1" applyAlignment="1">
      <alignment vertical="center" wrapText="1"/>
    </xf>
    <xf numFmtId="44" fontId="16" fillId="10" borderId="7" xfId="44" applyFont="1" applyFill="1" applyBorder="1" applyAlignment="1">
      <alignment horizontal="justify" vertical="center" wrapText="1"/>
    </xf>
    <xf numFmtId="44" fontId="17" fillId="6" borderId="17" xfId="44" applyFont="1" applyFill="1" applyBorder="1" applyAlignment="1" applyProtection="1">
      <alignment horizontal="center" vertical="center"/>
      <protection hidden="1"/>
    </xf>
    <xf numFmtId="44" fontId="17" fillId="7" borderId="7" xfId="44" applyFont="1" applyFill="1" applyBorder="1" applyAlignment="1" applyProtection="1">
      <alignment horizontal="center" vertical="center"/>
      <protection hidden="1"/>
    </xf>
    <xf numFmtId="44" fontId="20" fillId="0" borderId="7" xfId="44" applyFont="1" applyBorder="1" applyAlignment="1" applyProtection="1">
      <alignment horizontal="center" vertical="center"/>
      <protection hidden="1"/>
    </xf>
    <xf numFmtId="44" fontId="20" fillId="0" borderId="32" xfId="44" applyFont="1" applyBorder="1" applyAlignment="1" applyProtection="1">
      <alignment horizontal="center" vertical="center"/>
      <protection hidden="1"/>
    </xf>
    <xf numFmtId="44" fontId="17" fillId="6" borderId="7" xfId="44" applyFont="1" applyFill="1" applyBorder="1" applyAlignment="1" applyProtection="1">
      <alignment horizontal="center" vertical="center"/>
      <protection hidden="1"/>
    </xf>
    <xf numFmtId="44" fontId="20" fillId="0" borderId="11" xfId="44" applyFont="1" applyBorder="1" applyAlignment="1" applyProtection="1">
      <alignment horizontal="center" vertical="center"/>
      <protection hidden="1"/>
    </xf>
    <xf numFmtId="175" fontId="19" fillId="0" borderId="6" xfId="0" applyNumberFormat="1" applyFont="1" applyBorder="1" applyAlignment="1" applyProtection="1">
      <alignment horizontal="center" vertical="center"/>
      <protection hidden="1"/>
    </xf>
    <xf numFmtId="2" fontId="20" fillId="0" borderId="6" xfId="44" applyNumberFormat="1" applyFont="1" applyBorder="1" applyAlignment="1" applyProtection="1">
      <alignment horizontal="center" vertical="center"/>
      <protection hidden="1"/>
    </xf>
    <xf numFmtId="44" fontId="20" fillId="0" borderId="33" xfId="44" applyFont="1" applyFill="1" applyBorder="1" applyAlignment="1" applyProtection="1">
      <alignment horizontal="center" vertical="center"/>
      <protection hidden="1"/>
    </xf>
    <xf numFmtId="44" fontId="0" fillId="0" borderId="6" xfId="44" applyFont="1" applyBorder="1"/>
    <xf numFmtId="166" fontId="20" fillId="0" borderId="7" xfId="45" applyFont="1" applyFill="1" applyBorder="1" applyAlignment="1" applyProtection="1">
      <alignment horizontal="center" vertical="center"/>
      <protection hidden="1"/>
    </xf>
    <xf numFmtId="0" fontId="17" fillId="0" borderId="6" xfId="0" applyFont="1" applyBorder="1" applyAlignment="1" applyProtection="1">
      <alignment horizontal="center" vertical="center"/>
      <protection hidden="1"/>
    </xf>
    <xf numFmtId="0" fontId="31" fillId="0" borderId="5" xfId="0" applyFont="1" applyBorder="1" applyAlignment="1">
      <alignment horizontal="justify" vertical="center" wrapText="1"/>
    </xf>
    <xf numFmtId="173" fontId="33" fillId="0" borderId="6" xfId="44" applyNumberFormat="1" applyFont="1" applyBorder="1"/>
    <xf numFmtId="0" fontId="41" fillId="6" borderId="8" xfId="0" quotePrefix="1" applyFont="1" applyFill="1" applyBorder="1" applyAlignment="1">
      <alignment horizontal="justify" vertical="center" wrapText="1"/>
    </xf>
    <xf numFmtId="0" fontId="18" fillId="0" borderId="6" xfId="0" applyFont="1" applyBorder="1"/>
    <xf numFmtId="44" fontId="18" fillId="0" borderId="7" xfId="44" applyFont="1" applyBorder="1"/>
    <xf numFmtId="0" fontId="18" fillId="0" borderId="6" xfId="0" applyFont="1" applyBorder="1" applyAlignment="1">
      <alignment horizontal="center"/>
    </xf>
    <xf numFmtId="0" fontId="19" fillId="0" borderId="6" xfId="0" applyFont="1" applyBorder="1" applyAlignment="1" applyProtection="1">
      <alignment horizontal="center" vertical="center"/>
      <protection hidden="1"/>
    </xf>
    <xf numFmtId="1" fontId="19" fillId="0" borderId="6" xfId="0" applyNumberFormat="1" applyFont="1" applyBorder="1" applyAlignment="1" applyProtection="1">
      <alignment horizontal="center" vertical="center"/>
      <protection hidden="1"/>
    </xf>
    <xf numFmtId="166" fontId="19" fillId="0" borderId="7" xfId="45" applyFont="1" applyBorder="1" applyAlignment="1" applyProtection="1">
      <alignment horizontal="center" vertical="center"/>
      <protection hidden="1"/>
    </xf>
    <xf numFmtId="44" fontId="3" fillId="0" borderId="0" xfId="44" applyFont="1"/>
    <xf numFmtId="44" fontId="3" fillId="0" borderId="0" xfId="1" applyNumberFormat="1" applyFont="1"/>
    <xf numFmtId="10" fontId="43" fillId="11" borderId="6" xfId="48" applyNumberFormat="1" applyFont="1" applyFill="1" applyBorder="1" applyAlignment="1">
      <alignment horizontal="right"/>
    </xf>
    <xf numFmtId="10" fontId="43" fillId="11" borderId="2" xfId="48" applyNumberFormat="1" applyFont="1" applyFill="1" applyBorder="1" applyAlignment="1">
      <alignment horizontal="right"/>
    </xf>
    <xf numFmtId="42" fontId="3" fillId="0" borderId="3" xfId="6" applyFont="1" applyBorder="1" applyAlignment="1">
      <alignment vertical="center"/>
    </xf>
    <xf numFmtId="42" fontId="3" fillId="0" borderId="7" xfId="6" applyFont="1" applyBorder="1" applyAlignment="1">
      <alignment vertical="center"/>
    </xf>
    <xf numFmtId="10" fontId="43" fillId="11" borderId="10" xfId="48" applyNumberFormat="1" applyFont="1" applyFill="1" applyBorder="1" applyAlignment="1">
      <alignment horizontal="right"/>
    </xf>
    <xf numFmtId="44" fontId="3" fillId="0" borderId="11" xfId="1" applyNumberFormat="1" applyFont="1" applyBorder="1" applyAlignment="1">
      <alignment vertical="center"/>
    </xf>
    <xf numFmtId="44" fontId="7" fillId="0" borderId="35" xfId="1" applyNumberFormat="1" applyFont="1" applyBorder="1" applyAlignment="1">
      <alignment vertical="center"/>
    </xf>
    <xf numFmtId="0" fontId="8" fillId="0" borderId="31" xfId="1" applyFont="1" applyBorder="1" applyAlignment="1">
      <alignment vertical="center" wrapText="1"/>
    </xf>
    <xf numFmtId="0" fontId="3" fillId="0" borderId="31" xfId="1" applyFont="1" applyBorder="1" applyAlignment="1">
      <alignment horizontal="center" vertical="center"/>
    </xf>
    <xf numFmtId="4" fontId="3" fillId="0" borderId="31" xfId="1" applyNumberFormat="1" applyFont="1" applyBorder="1" applyAlignment="1">
      <alignment horizontal="center" vertical="center"/>
    </xf>
    <xf numFmtId="165" fontId="3" fillId="0" borderId="31" xfId="1" applyNumberFormat="1" applyFont="1" applyBorder="1" applyAlignment="1">
      <alignment horizontal="center" vertical="center"/>
    </xf>
    <xf numFmtId="167" fontId="9" fillId="0" borderId="31" xfId="4" applyNumberFormat="1" applyFont="1" applyFill="1" applyBorder="1" applyAlignment="1">
      <alignment vertical="center"/>
    </xf>
    <xf numFmtId="0" fontId="3" fillId="0" borderId="32" xfId="1" applyFont="1" applyBorder="1" applyAlignment="1">
      <alignment vertical="center"/>
    </xf>
    <xf numFmtId="167" fontId="10" fillId="0" borderId="23" xfId="1" applyNumberFormat="1" applyFont="1" applyBorder="1" applyAlignment="1">
      <alignment vertical="center"/>
    </xf>
    <xf numFmtId="0" fontId="7" fillId="2" borderId="38" xfId="1" applyFont="1" applyFill="1" applyBorder="1" applyAlignment="1">
      <alignment horizontal="center" vertical="center"/>
    </xf>
    <xf numFmtId="3" fontId="3" fillId="0" borderId="8" xfId="1" applyNumberFormat="1" applyFont="1" applyBorder="1" applyAlignment="1">
      <alignment horizontal="center" vertical="center"/>
    </xf>
    <xf numFmtId="3" fontId="8" fillId="0" borderId="8" xfId="1" applyNumberFormat="1" applyFont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3" fontId="8" fillId="3" borderId="8" xfId="1" applyNumberFormat="1" applyFont="1" applyFill="1" applyBorder="1" applyAlignment="1">
      <alignment horizontal="center" vertical="center"/>
    </xf>
    <xf numFmtId="167" fontId="7" fillId="2" borderId="37" xfId="1" applyNumberFormat="1" applyFont="1" applyFill="1" applyBorder="1" applyAlignment="1">
      <alignment horizontal="center" vertical="center"/>
    </xf>
    <xf numFmtId="3" fontId="8" fillId="0" borderId="39" xfId="1" applyNumberFormat="1" applyFont="1" applyBorder="1" applyAlignment="1">
      <alignment horizontal="center" vertical="center"/>
    </xf>
    <xf numFmtId="0" fontId="3" fillId="0" borderId="34" xfId="1" applyFont="1" applyBorder="1" applyAlignment="1">
      <alignment vertical="center"/>
    </xf>
    <xf numFmtId="174" fontId="8" fillId="0" borderId="8" xfId="1" applyNumberFormat="1" applyFont="1" applyBorder="1" applyAlignment="1">
      <alignment horizontal="center" vertical="center"/>
    </xf>
    <xf numFmtId="4" fontId="8" fillId="0" borderId="8" xfId="1" applyNumberFormat="1" applyFont="1" applyBorder="1" applyAlignment="1">
      <alignment horizontal="center" vertical="center"/>
    </xf>
    <xf numFmtId="4" fontId="8" fillId="0" borderId="30" xfId="1" applyNumberFormat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5" fillId="4" borderId="28" xfId="2" applyFont="1" applyFill="1" applyBorder="1" applyAlignment="1">
      <alignment horizontal="center" vertical="center" wrapText="1"/>
    </xf>
    <xf numFmtId="0" fontId="5" fillId="4" borderId="29" xfId="2" applyFont="1" applyFill="1" applyBorder="1" applyAlignment="1">
      <alignment horizontal="center" vertical="center" wrapText="1"/>
    </xf>
    <xf numFmtId="0" fontId="5" fillId="4" borderId="26" xfId="2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right" vertical="center" wrapText="1" indent="1"/>
    </xf>
    <xf numFmtId="0" fontId="10" fillId="0" borderId="22" xfId="1" applyFont="1" applyBorder="1" applyAlignment="1">
      <alignment horizontal="right" vertical="center" wrapText="1" indent="1"/>
    </xf>
    <xf numFmtId="0" fontId="44" fillId="0" borderId="24" xfId="1" applyFont="1" applyBorder="1" applyAlignment="1">
      <alignment horizontal="right" vertical="center" wrapText="1" indent="1"/>
    </xf>
    <xf numFmtId="0" fontId="44" fillId="0" borderId="22" xfId="1" applyFont="1" applyBorder="1" applyAlignment="1">
      <alignment horizontal="right" vertical="center" wrapText="1" indent="1"/>
    </xf>
    <xf numFmtId="0" fontId="44" fillId="0" borderId="23" xfId="1" applyFont="1" applyBorder="1" applyAlignment="1">
      <alignment horizontal="right" vertical="center" wrapText="1" indent="1"/>
    </xf>
    <xf numFmtId="0" fontId="7" fillId="4" borderId="12" xfId="1" applyFont="1" applyFill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0" fontId="7" fillId="4" borderId="14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166" fontId="7" fillId="4" borderId="2" xfId="4" applyFont="1" applyFill="1" applyBorder="1" applyAlignment="1">
      <alignment horizontal="center" vertical="center"/>
    </xf>
    <xf numFmtId="166" fontId="7" fillId="4" borderId="10" xfId="4" applyFont="1" applyFill="1" applyBorder="1" applyAlignment="1">
      <alignment horizontal="center" vertical="center"/>
    </xf>
    <xf numFmtId="167" fontId="7" fillId="4" borderId="2" xfId="4" applyNumberFormat="1" applyFont="1" applyFill="1" applyBorder="1" applyAlignment="1">
      <alignment horizontal="center" vertical="center"/>
    </xf>
    <xf numFmtId="167" fontId="7" fillId="4" borderId="10" xfId="4" applyNumberFormat="1" applyFont="1" applyFill="1" applyBorder="1" applyAlignment="1">
      <alignment horizontal="center" vertical="center"/>
    </xf>
    <xf numFmtId="167" fontId="7" fillId="4" borderId="3" xfId="4" applyNumberFormat="1" applyFont="1" applyFill="1" applyBorder="1" applyAlignment="1">
      <alignment horizontal="center" vertical="center"/>
    </xf>
    <xf numFmtId="167" fontId="7" fillId="4" borderId="11" xfId="4" applyNumberFormat="1" applyFont="1" applyFill="1" applyBorder="1" applyAlignment="1">
      <alignment horizontal="center" vertical="center"/>
    </xf>
    <xf numFmtId="0" fontId="42" fillId="11" borderId="1" xfId="48" applyFont="1" applyFill="1" applyBorder="1" applyAlignment="1">
      <alignment horizontal="right"/>
    </xf>
    <xf numFmtId="0" fontId="42" fillId="11" borderId="2" xfId="48" applyFont="1" applyFill="1" applyBorder="1" applyAlignment="1">
      <alignment horizontal="right"/>
    </xf>
    <xf numFmtId="0" fontId="42" fillId="11" borderId="8" xfId="48" applyFont="1" applyFill="1" applyBorder="1" applyAlignment="1">
      <alignment horizontal="right"/>
    </xf>
    <xf numFmtId="0" fontId="42" fillId="11" borderId="6" xfId="48" applyFont="1" applyFill="1" applyBorder="1" applyAlignment="1">
      <alignment horizontal="right"/>
    </xf>
    <xf numFmtId="0" fontId="42" fillId="11" borderId="9" xfId="48" applyFont="1" applyFill="1" applyBorder="1" applyAlignment="1">
      <alignment horizontal="right"/>
    </xf>
    <xf numFmtId="0" fontId="42" fillId="11" borderId="10" xfId="48" applyFont="1" applyFill="1" applyBorder="1" applyAlignment="1">
      <alignment horizontal="right"/>
    </xf>
  </cellXfs>
  <cellStyles count="49">
    <cellStyle name="Hipervínculo 2" xfId="7" xr:uid="{00000000-0005-0000-0000-000000000000}"/>
    <cellStyle name="Millares [0] 2" xfId="15" xr:uid="{00000000-0005-0000-0000-000001000000}"/>
    <cellStyle name="Millares [0] 2 2" xfId="24" xr:uid="{00000000-0005-0000-0000-000002000000}"/>
    <cellStyle name="Millares [0] 3 2" xfId="16" xr:uid="{00000000-0005-0000-0000-000003000000}"/>
    <cellStyle name="Millares 2 2 3" xfId="33" xr:uid="{00000000-0005-0000-0000-000004000000}"/>
    <cellStyle name="Millares 2 3" xfId="46" xr:uid="{00000000-0005-0000-0000-000005000000}"/>
    <cellStyle name="Millares 5 5 2" xfId="19" xr:uid="{00000000-0005-0000-0000-000006000000}"/>
    <cellStyle name="Moneda" xfId="44" builtinId="4"/>
    <cellStyle name="Moneda [0] 2" xfId="23" xr:uid="{00000000-0005-0000-0000-000008000000}"/>
    <cellStyle name="Moneda [0] 4" xfId="42" xr:uid="{00000000-0005-0000-0000-000009000000}"/>
    <cellStyle name="Moneda [0] 4 2" xfId="6" xr:uid="{00000000-0005-0000-0000-00000A000000}"/>
    <cellStyle name="Moneda 2 3 2" xfId="4" xr:uid="{00000000-0005-0000-0000-00000B000000}"/>
    <cellStyle name="Moneda 23" xfId="43" xr:uid="{00000000-0005-0000-0000-00000C000000}"/>
    <cellStyle name="Moneda 3 2" xfId="45" xr:uid="{00000000-0005-0000-0000-00000D000000}"/>
    <cellStyle name="Moneda 4 2" xfId="29" xr:uid="{00000000-0005-0000-0000-00000E000000}"/>
    <cellStyle name="Moneda 5 2 2 2" xfId="34" xr:uid="{00000000-0005-0000-0000-00000F000000}"/>
    <cellStyle name="Moneda 7" xfId="25" xr:uid="{00000000-0005-0000-0000-000010000000}"/>
    <cellStyle name="Normal" xfId="0" builtinId="0"/>
    <cellStyle name="Normal 10 10" xfId="39" xr:uid="{00000000-0005-0000-0000-000012000000}"/>
    <cellStyle name="Normal 10 2" xfId="32" xr:uid="{00000000-0005-0000-0000-000013000000}"/>
    <cellStyle name="Normal 16" xfId="40" xr:uid="{00000000-0005-0000-0000-000014000000}"/>
    <cellStyle name="Normal 2" xfId="8" xr:uid="{00000000-0005-0000-0000-000015000000}"/>
    <cellStyle name="Normal 2 2" xfId="2" xr:uid="{00000000-0005-0000-0000-000016000000}"/>
    <cellStyle name="Normal 2 2 2" xfId="9" xr:uid="{00000000-0005-0000-0000-000017000000}"/>
    <cellStyle name="Normal 2 2 2 3" xfId="37" xr:uid="{00000000-0005-0000-0000-000018000000}"/>
    <cellStyle name="Normal 2 2 3" xfId="18" xr:uid="{00000000-0005-0000-0000-000019000000}"/>
    <cellStyle name="Normal 2 2 3 2" xfId="27" xr:uid="{00000000-0005-0000-0000-00001A000000}"/>
    <cellStyle name="Normal 2 2 3 3" xfId="1" xr:uid="{00000000-0005-0000-0000-00001B000000}"/>
    <cellStyle name="Normal 2 2 3 5 2" xfId="38" xr:uid="{00000000-0005-0000-0000-00001C000000}"/>
    <cellStyle name="Normal 2 3" xfId="35" xr:uid="{00000000-0005-0000-0000-00001D000000}"/>
    <cellStyle name="Normal 2 3 2" xfId="17" xr:uid="{00000000-0005-0000-0000-00001E000000}"/>
    <cellStyle name="Normal 2 4 2 2 2" xfId="26" xr:uid="{00000000-0005-0000-0000-00001F000000}"/>
    <cellStyle name="Normal 21" xfId="36" xr:uid="{00000000-0005-0000-0000-000020000000}"/>
    <cellStyle name="Normal 22 2" xfId="31" xr:uid="{00000000-0005-0000-0000-000021000000}"/>
    <cellStyle name="Normal 23" xfId="10" xr:uid="{00000000-0005-0000-0000-000022000000}"/>
    <cellStyle name="Normal 3" xfId="48" xr:uid="{13F4CCA6-4E73-4022-8EED-D5EF18DF668E}"/>
    <cellStyle name="Normal 3 2 2" xfId="21" xr:uid="{00000000-0005-0000-0000-000023000000}"/>
    <cellStyle name="Normal 3 3" xfId="13" xr:uid="{00000000-0005-0000-0000-000024000000}"/>
    <cellStyle name="Normal 4" xfId="30" xr:uid="{00000000-0005-0000-0000-000025000000}"/>
    <cellStyle name="Normal 40" xfId="47" xr:uid="{00000000-0005-0000-0000-000026000000}"/>
    <cellStyle name="Normal 6" xfId="3" xr:uid="{00000000-0005-0000-0000-000027000000}"/>
    <cellStyle name="Percent" xfId="41" xr:uid="{00000000-0005-0000-0000-000028000000}"/>
    <cellStyle name="Porcentaje 2 2 2" xfId="14" xr:uid="{00000000-0005-0000-0000-000029000000}"/>
    <cellStyle name="Porcentaje 2 2 3" xfId="12" xr:uid="{00000000-0005-0000-0000-00002A000000}"/>
    <cellStyle name="Porcentaje 3" xfId="20" xr:uid="{00000000-0005-0000-0000-00002B000000}"/>
    <cellStyle name="Porcentaje 5 2" xfId="28" xr:uid="{00000000-0005-0000-0000-00002C000000}"/>
    <cellStyle name="Porcentaje 5 3" xfId="5" xr:uid="{00000000-0005-0000-0000-00002D000000}"/>
    <cellStyle name="Porcentaje 7" xfId="11" xr:uid="{00000000-0005-0000-0000-00002E000000}"/>
    <cellStyle name="Porcentual 3 3" xfId="22" xr:uid="{00000000-0005-0000-0000-00002F000000}"/>
  </cellStyles>
  <dxfs count="0"/>
  <tableStyles count="0" defaultTableStyle="TableStyleMedium2" defaultPivotStyle="PivotStyleLight16"/>
  <colors>
    <mruColors>
      <color rgb="FFFF9900"/>
      <color rgb="FFFFB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</xdr:colOff>
      <xdr:row>1</xdr:row>
      <xdr:rowOff>15877</xdr:rowOff>
    </xdr:from>
    <xdr:to>
      <xdr:col>8</xdr:col>
      <xdr:colOff>0</xdr:colOff>
      <xdr:row>1</xdr:row>
      <xdr:rowOff>1143000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943"/>
        <a:stretch/>
      </xdr:blipFill>
      <xdr:spPr bwMode="auto">
        <a:xfrm>
          <a:off x="777875" y="219984"/>
          <a:ext cx="9345839" cy="112712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v%20DIC%2011-13%20de%20PRESUPUESTO%20PLAN%20CENT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\Propuesta%20Efren\DOCUME~1\user\LOCALS~1\Temp\Temporary%20Directory%201%20for%20PRESUPUESTO%20Y%20UNITARIOS.zip\PRESUPUESTO%20Y%20UNITARI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miciliariasURBAN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B%2009/Inf.%20Accidentalidad/ADMON/GRUPO5/PRESUP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wnloads/A.%20P.%20U%20%20FRANKLIN%20%20201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@G&amp;C/01%20Gestion/01%20-%20Obras/704%20-%20Parque%20Gilma/04%20Trabajo/01%20Cantidades/GP-704%20-%20Cant%20Parque%20Gilma%20Jimenez%20V0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AMV-3005-2005\ADMON%20GRUPO%203%202004%20-2005\PRESUPUESTOS\Analisis%20de%20Precios%20Unitarios%20ASTRI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uario\Escritorio\TITO%20II\ASTREA%20DIVIDIVI\SANTA%20MARTA\VICTOR%20SAN%20PEDRO\Documents%20and%20Settings\luis%20coba\Mis%20documentos\LUIS%20COBA\Pavimento%20La%20Jagu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ownloads/Presupuesto%20Maria%20Inmaculada%20FINAL%203%20mese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  <row r="234">
          <cell r="C234" t="str">
            <v>OBRAS DE URBANISMO Y EXTERIORES</v>
          </cell>
        </row>
        <row r="236">
          <cell r="D236" t="str">
            <v>ML</v>
          </cell>
        </row>
        <row r="237">
          <cell r="D237" t="str">
            <v>UND</v>
          </cell>
        </row>
        <row r="238">
          <cell r="D238" t="str">
            <v>UND</v>
          </cell>
        </row>
        <row r="239">
          <cell r="D239" t="str">
            <v>UND</v>
          </cell>
        </row>
        <row r="240">
          <cell r="D240" t="str">
            <v>UND</v>
          </cell>
        </row>
        <row r="241">
          <cell r="D241" t="str">
            <v>M3</v>
          </cell>
        </row>
        <row r="242">
          <cell r="D242" t="str">
            <v>M2</v>
          </cell>
        </row>
        <row r="243">
          <cell r="D243" t="str">
            <v>UND</v>
          </cell>
        </row>
        <row r="244">
          <cell r="D244" t="str">
            <v>UND</v>
          </cell>
        </row>
        <row r="245">
          <cell r="D245" t="str">
            <v>UND</v>
          </cell>
        </row>
        <row r="246">
          <cell r="D246" t="str">
            <v>M2</v>
          </cell>
        </row>
        <row r="247">
          <cell r="D247" t="str">
            <v>UND</v>
          </cell>
        </row>
        <row r="249">
          <cell r="D249" t="str">
            <v>UND</v>
          </cell>
        </row>
        <row r="253">
          <cell r="C253" t="str">
            <v xml:space="preserve">SEÑALIZACION </v>
          </cell>
        </row>
        <row r="65536">
          <cell r="B65536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 obra y rendi"/>
      <sheetName val="Dosificacion"/>
      <sheetName val="REEMPLAZO ENTRE VARILLA"/>
      <sheetName val="LISTADO DE UNITARIOS"/>
      <sheetName val="INSUMOS"/>
      <sheetName val="ANALISIS UNITARIOS "/>
      <sheetName val="PRES. LUZMARINA PB"/>
      <sheetName val="pared maria aux."/>
      <sheetName val="real del ovispo"/>
      <sheetName val="cerramiento uvito"/>
      <sheetName val="casa cultura david"/>
      <sheetName val="ANALISIS BASICOS"/>
      <sheetName val="MO"/>
      <sheetName val="MORTEROS Y CONCRETOS"/>
      <sheetName val="LISTA EN BLANCO"/>
      <sheetName val="CARMELITANO"/>
      <sheetName val="puente verdum2"/>
      <sheetName val="MATADERO"/>
      <sheetName val="visita callejon"/>
      <sheetName val="FORM. VISITA DE OBRA"/>
      <sheetName val="MATADERO (2)"/>
      <sheetName val="CANAL"/>
      <sheetName val="CANAL (2)"/>
      <sheetName val="RIBERA"/>
      <sheetName val="transformador"/>
      <sheetName val="CERRAMIENTO"/>
      <sheetName val="SAN LUIS"/>
      <sheetName val="PLANTILLA TENE"/>
      <sheetName val="pav.entrada"/>
      <sheetName val="calculo de areas"/>
      <sheetName val="FormatoEnblancoAPU"/>
      <sheetName val="membrete en blanco"/>
      <sheetName val="Hierro"/>
      <sheetName val="AULA TIPO"/>
      <sheetName val="UNIDAD SANITARIA"/>
      <sheetName val="vias"/>
      <sheetName val="aguas"/>
      <sheetName val="puente verdum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>
        <row r="2313">
          <cell r="E2313">
            <v>68679.199999999997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5">
          <cell r="F15">
            <v>5571911.4232200002</v>
          </cell>
        </row>
      </sheetData>
      <sheetData sheetId="38"/>
      <sheetData sheetId="3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A_ P_ U_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F PRES"/>
      <sheetName val="F.M"/>
      <sheetName val="AIU 1"/>
      <sheetName val="INTERVENTORIA"/>
      <sheetName val="PMA"/>
      <sheetName val="APOYO A LA SUPERVISION"/>
      <sheetName val="APU"/>
      <sheetName val="AUX"/>
      <sheetName val="INS"/>
      <sheetName val="CALCULO MO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CARLOS EDUARDO CAICEDO OMAR</v>
          </cell>
        </row>
      </sheetData>
      <sheetData sheetId="6"/>
      <sheetData sheetId="7">
        <row r="1">
          <cell r="A1" t="str">
            <v>N</v>
          </cell>
        </row>
      </sheetData>
      <sheetData sheetId="8">
        <row r="1">
          <cell r="P1">
            <v>60</v>
          </cell>
        </row>
      </sheetData>
      <sheetData sheetId="9">
        <row r="1">
          <cell r="G1" t="str">
            <v>smmlv</v>
          </cell>
        </row>
        <row r="5">
          <cell r="K5">
            <v>1000000</v>
          </cell>
        </row>
        <row r="6">
          <cell r="K6">
            <v>117172</v>
          </cell>
        </row>
      </sheetData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0"/>
  <sheetViews>
    <sheetView tabSelected="1" view="pageBreakPreview" zoomScale="70" zoomScaleNormal="70" zoomScaleSheetLayoutView="70" zoomScalePageLayoutView="70" workbookViewId="0">
      <selection activeCell="E108" sqref="E108"/>
    </sheetView>
  </sheetViews>
  <sheetFormatPr baseColWidth="10" defaultColWidth="11.453125" defaultRowHeight="15.5"/>
  <cols>
    <col min="1" max="1" width="11.453125" style="8"/>
    <col min="2" max="2" width="8.1796875" style="1" customWidth="1"/>
    <col min="3" max="3" width="60.453125" style="2" customWidth="1"/>
    <col min="4" max="4" width="8.453125" style="3" customWidth="1"/>
    <col min="5" max="5" width="10.453125" style="4" customWidth="1"/>
    <col min="6" max="6" width="14.1796875" style="5" bestFit="1" customWidth="1"/>
    <col min="7" max="7" width="16.453125" style="6" customWidth="1"/>
    <col min="8" max="8" width="22.1796875" style="7" customWidth="1"/>
    <col min="9" max="9" width="21.453125" style="8" customWidth="1"/>
    <col min="10" max="10" width="12.1796875" style="8" bestFit="1" customWidth="1"/>
    <col min="11" max="16384" width="11.453125" style="8"/>
  </cols>
  <sheetData>
    <row r="1" spans="2:8" ht="16" thickBot="1"/>
    <row r="2" spans="2:8" ht="97.25" customHeight="1" thickBot="1">
      <c r="B2" s="252"/>
      <c r="C2" s="253"/>
      <c r="D2" s="253"/>
      <c r="E2" s="253"/>
      <c r="F2" s="253"/>
      <c r="G2" s="253"/>
      <c r="H2" s="254"/>
    </row>
    <row r="3" spans="2:8" ht="18.5" thickBot="1">
      <c r="B3" s="252" t="s">
        <v>0</v>
      </c>
      <c r="C3" s="253"/>
      <c r="D3" s="253"/>
      <c r="E3" s="253"/>
      <c r="F3" s="253"/>
      <c r="G3" s="253"/>
      <c r="H3" s="254"/>
    </row>
    <row r="4" spans="2:8" ht="35" customHeight="1" thickBot="1">
      <c r="B4" s="252" t="s">
        <v>368</v>
      </c>
      <c r="C4" s="253"/>
      <c r="D4" s="253"/>
      <c r="E4" s="253"/>
      <c r="F4" s="253"/>
      <c r="G4" s="253"/>
      <c r="H4" s="254"/>
    </row>
    <row r="5" spans="2:8" ht="18" customHeight="1" thickBot="1">
      <c r="B5" s="249"/>
      <c r="C5" s="250"/>
      <c r="D5" s="250"/>
      <c r="E5" s="250"/>
      <c r="F5" s="250"/>
      <c r="G5" s="250"/>
      <c r="H5" s="251"/>
    </row>
    <row r="6" spans="2:8" ht="19.5" customHeight="1" thickBot="1">
      <c r="B6" s="260"/>
      <c r="C6" s="261"/>
      <c r="D6" s="261"/>
      <c r="E6" s="261"/>
      <c r="F6" s="261"/>
      <c r="G6" s="261"/>
      <c r="H6" s="262"/>
    </row>
    <row r="7" spans="2:8" ht="19.5" customHeight="1">
      <c r="B7" s="263" t="s">
        <v>1</v>
      </c>
      <c r="C7" s="265" t="s">
        <v>2</v>
      </c>
      <c r="D7" s="265" t="s">
        <v>3</v>
      </c>
      <c r="E7" s="265" t="s">
        <v>4</v>
      </c>
      <c r="F7" s="267" t="s">
        <v>5</v>
      </c>
      <c r="G7" s="269" t="s">
        <v>6</v>
      </c>
      <c r="H7" s="271" t="s">
        <v>7</v>
      </c>
    </row>
    <row r="8" spans="2:8" ht="16" thickBot="1">
      <c r="B8" s="264"/>
      <c r="C8" s="266"/>
      <c r="D8" s="266"/>
      <c r="E8" s="266"/>
      <c r="F8" s="268"/>
      <c r="G8" s="270"/>
      <c r="H8" s="272"/>
    </row>
    <row r="9" spans="2:8" ht="20.5" customHeight="1">
      <c r="B9" s="238">
        <v>1</v>
      </c>
      <c r="C9" s="9" t="s">
        <v>8</v>
      </c>
      <c r="D9" s="10"/>
      <c r="E9" s="10"/>
      <c r="F9" s="11"/>
      <c r="G9" s="12"/>
      <c r="H9" s="13">
        <f>+SUM(G10:G12)</f>
        <v>259779618</v>
      </c>
    </row>
    <row r="10" spans="2:8" ht="31">
      <c r="B10" s="239" t="s">
        <v>9</v>
      </c>
      <c r="C10" s="15" t="s">
        <v>22</v>
      </c>
      <c r="D10" s="16" t="s">
        <v>10</v>
      </c>
      <c r="E10" s="14">
        <v>3570</v>
      </c>
      <c r="F10" s="17">
        <f>'A.P.U Preliminares'!G5</f>
        <v>6073</v>
      </c>
      <c r="G10" s="18">
        <f>+E10*F10</f>
        <v>21680610</v>
      </c>
      <c r="H10" s="19"/>
    </row>
    <row r="11" spans="2:8" ht="46.5">
      <c r="B11" s="239" t="s">
        <v>11</v>
      </c>
      <c r="C11" s="15" t="s">
        <v>23</v>
      </c>
      <c r="D11" s="16" t="s">
        <v>10</v>
      </c>
      <c r="E11" s="14">
        <v>765</v>
      </c>
      <c r="F11" s="17">
        <f>'A.P.U Preliminares'!G15</f>
        <v>160327</v>
      </c>
      <c r="G11" s="18">
        <f t="shared" ref="G11" si="0">+E11*F11</f>
        <v>122650155</v>
      </c>
      <c r="H11" s="19"/>
    </row>
    <row r="12" spans="2:8" ht="46.5">
      <c r="B12" s="240" t="s">
        <v>12</v>
      </c>
      <c r="C12" s="15" t="s">
        <v>46</v>
      </c>
      <c r="D12" s="16" t="s">
        <v>13</v>
      </c>
      <c r="E12" s="14">
        <v>433.5</v>
      </c>
      <c r="F12" s="17">
        <f>'A.P.U Preliminares'!G27</f>
        <v>266318</v>
      </c>
      <c r="G12" s="18">
        <f>+E12*F12</f>
        <v>115448853</v>
      </c>
      <c r="H12" s="19"/>
    </row>
    <row r="13" spans="2:8" ht="19.25" customHeight="1">
      <c r="B13" s="238">
        <v>2</v>
      </c>
      <c r="C13" s="9" t="s">
        <v>47</v>
      </c>
      <c r="D13" s="10"/>
      <c r="E13" s="10"/>
      <c r="F13" s="11"/>
      <c r="G13" s="12"/>
      <c r="H13" s="13">
        <f>SUM(G14:G18)</f>
        <v>776091459.60000002</v>
      </c>
    </row>
    <row r="14" spans="2:8" ht="62">
      <c r="B14" s="239" t="s">
        <v>14</v>
      </c>
      <c r="C14" s="15" t="s">
        <v>48</v>
      </c>
      <c r="D14" s="16" t="s">
        <v>13</v>
      </c>
      <c r="E14" s="14">
        <v>244.79999999999998</v>
      </c>
      <c r="F14" s="17">
        <f>'Movimientos de tierra'!G5</f>
        <v>191217</v>
      </c>
      <c r="G14" s="18">
        <f>+E14*F14</f>
        <v>46809921.599999994</v>
      </c>
      <c r="H14" s="19"/>
    </row>
    <row r="15" spans="2:8" ht="46.5">
      <c r="B15" s="239" t="s">
        <v>15</v>
      </c>
      <c r="C15" s="15" t="s">
        <v>24</v>
      </c>
      <c r="D15" s="16" t="s">
        <v>13</v>
      </c>
      <c r="E15" s="14">
        <v>918</v>
      </c>
      <c r="F15" s="17">
        <f>'Movimientos de tierra'!G15</f>
        <v>210261</v>
      </c>
      <c r="G15" s="18">
        <f t="shared" ref="G15:G18" si="1">+E15*F15</f>
        <v>193019598</v>
      </c>
      <c r="H15" s="19"/>
    </row>
    <row r="16" spans="2:8">
      <c r="B16" s="239" t="s">
        <v>16</v>
      </c>
      <c r="C16" s="15" t="s">
        <v>49</v>
      </c>
      <c r="D16" s="21" t="s">
        <v>10</v>
      </c>
      <c r="E16" s="20">
        <v>1530</v>
      </c>
      <c r="F16" s="22">
        <f>'Movimientos de tierra'!G27</f>
        <v>6765</v>
      </c>
      <c r="G16" s="18">
        <f>+E16*F16</f>
        <v>10350450</v>
      </c>
      <c r="H16" s="23"/>
    </row>
    <row r="17" spans="2:10" ht="31">
      <c r="B17" s="239" t="s">
        <v>28</v>
      </c>
      <c r="C17" s="15" t="s">
        <v>25</v>
      </c>
      <c r="D17" s="21" t="s">
        <v>13</v>
      </c>
      <c r="E17" s="20">
        <v>918</v>
      </c>
      <c r="F17" s="22">
        <f>'Movimientos de tierra'!G38</f>
        <v>343733</v>
      </c>
      <c r="G17" s="18">
        <f t="shared" si="1"/>
        <v>315546894</v>
      </c>
      <c r="H17" s="23"/>
    </row>
    <row r="18" spans="2:10" ht="47" thickBot="1">
      <c r="B18" s="239" t="s">
        <v>29</v>
      </c>
      <c r="C18" s="15" t="s">
        <v>50</v>
      </c>
      <c r="D18" s="21" t="s">
        <v>13</v>
      </c>
      <c r="E18" s="20">
        <v>612</v>
      </c>
      <c r="F18" s="22">
        <f>'Movimientos de tierra'!G49</f>
        <v>343733</v>
      </c>
      <c r="G18" s="18">
        <f t="shared" si="1"/>
        <v>210364596</v>
      </c>
      <c r="H18" s="23"/>
    </row>
    <row r="19" spans="2:10" ht="23.25" customHeight="1" thickBot="1">
      <c r="B19" s="241">
        <v>3</v>
      </c>
      <c r="C19" s="27" t="s">
        <v>26</v>
      </c>
      <c r="D19" s="28"/>
      <c r="E19" s="29"/>
      <c r="F19" s="30"/>
      <c r="G19" s="31"/>
      <c r="H19" s="32">
        <f>SUM(G20:G28)</f>
        <v>5049555900</v>
      </c>
      <c r="I19" s="33"/>
    </row>
    <row r="20" spans="2:10" s="48" customFormat="1" ht="23.25" customHeight="1">
      <c r="B20" s="242" t="s">
        <v>37</v>
      </c>
      <c r="C20" s="49" t="s">
        <v>116</v>
      </c>
      <c r="D20" s="50" t="s">
        <v>13</v>
      </c>
      <c r="E20" s="20">
        <v>1836</v>
      </c>
      <c r="F20" s="22">
        <f>'Cimentaciones y estructuras'!G5</f>
        <v>1190000</v>
      </c>
      <c r="G20" s="51">
        <f>+E20*F20</f>
        <v>2184840000</v>
      </c>
      <c r="H20" s="23"/>
      <c r="J20" s="8"/>
    </row>
    <row r="21" spans="2:10" s="48" customFormat="1" ht="31">
      <c r="B21" s="242" t="s">
        <v>38</v>
      </c>
      <c r="C21" s="49" t="s">
        <v>114</v>
      </c>
      <c r="D21" s="50" t="s">
        <v>13</v>
      </c>
      <c r="E21" s="20">
        <v>238.67999999999998</v>
      </c>
      <c r="F21" s="22">
        <f>'Cimentaciones y estructuras'!G17</f>
        <v>1250000</v>
      </c>
      <c r="G21" s="51">
        <f t="shared" ref="G21:G28" si="2">+E21*F21</f>
        <v>298350000</v>
      </c>
      <c r="H21" s="23"/>
      <c r="J21" s="8"/>
    </row>
    <row r="22" spans="2:10" s="48" customFormat="1" ht="31">
      <c r="B22" s="242" t="s">
        <v>39</v>
      </c>
      <c r="C22" s="49" t="s">
        <v>115</v>
      </c>
      <c r="D22" s="50" t="s">
        <v>13</v>
      </c>
      <c r="E22" s="20">
        <v>238.67999999999998</v>
      </c>
      <c r="F22" s="22">
        <f>'Cimentaciones y estructuras'!G30</f>
        <v>1440000</v>
      </c>
      <c r="G22" s="51">
        <f t="shared" si="2"/>
        <v>343699199.99999994</v>
      </c>
      <c r="H22" s="23"/>
      <c r="J22" s="8"/>
    </row>
    <row r="23" spans="2:10" ht="23.25" customHeight="1">
      <c r="B23" s="242" t="s">
        <v>71</v>
      </c>
      <c r="C23" s="49" t="s">
        <v>27</v>
      </c>
      <c r="D23" s="50" t="s">
        <v>10</v>
      </c>
      <c r="E23" s="20">
        <v>3672</v>
      </c>
      <c r="F23" s="22">
        <f>'Cimentaciones y estructuras'!G43</f>
        <v>128900</v>
      </c>
      <c r="G23" s="51">
        <f t="shared" si="2"/>
        <v>473320800</v>
      </c>
      <c r="H23" s="23"/>
    </row>
    <row r="24" spans="2:10" s="48" customFormat="1" ht="18.649999999999999" customHeight="1">
      <c r="B24" s="242" t="s">
        <v>72</v>
      </c>
      <c r="C24" s="49" t="s">
        <v>117</v>
      </c>
      <c r="D24" s="50" t="s">
        <v>10</v>
      </c>
      <c r="E24" s="20">
        <v>612</v>
      </c>
      <c r="F24" s="22">
        <f>'Cimentaciones y estructuras'!G53</f>
        <v>304000</v>
      </c>
      <c r="G24" s="51">
        <f t="shared" si="2"/>
        <v>186048000</v>
      </c>
      <c r="H24" s="23"/>
      <c r="J24" s="8"/>
    </row>
    <row r="25" spans="2:10" s="48" customFormat="1" ht="31">
      <c r="B25" s="242" t="s">
        <v>73</v>
      </c>
      <c r="C25" s="49" t="s">
        <v>113</v>
      </c>
      <c r="D25" s="50" t="s">
        <v>13</v>
      </c>
      <c r="E25" s="20">
        <v>24.480000000000004</v>
      </c>
      <c r="F25" s="22">
        <f>'Cimentaciones y estructuras'!G65</f>
        <v>1480000</v>
      </c>
      <c r="G25" s="51">
        <f t="shared" si="2"/>
        <v>36230400.000000007</v>
      </c>
      <c r="H25" s="23"/>
      <c r="J25" s="8"/>
    </row>
    <row r="26" spans="2:10">
      <c r="B26" s="242" t="s">
        <v>74</v>
      </c>
      <c r="C26" s="49" t="s">
        <v>118</v>
      </c>
      <c r="D26" s="50" t="s">
        <v>13</v>
      </c>
      <c r="E26" s="20">
        <v>51</v>
      </c>
      <c r="F26" s="22">
        <f>'Cimentaciones y estructuras'!G78</f>
        <v>1530000</v>
      </c>
      <c r="G26" s="51">
        <f t="shared" si="2"/>
        <v>78030000</v>
      </c>
      <c r="H26" s="23"/>
    </row>
    <row r="27" spans="2:10" s="48" customFormat="1">
      <c r="B27" s="242" t="s">
        <v>75</v>
      </c>
      <c r="C27" s="49" t="s">
        <v>30</v>
      </c>
      <c r="D27" s="50" t="s">
        <v>18</v>
      </c>
      <c r="E27" s="20">
        <v>73950</v>
      </c>
      <c r="F27" s="22">
        <f>'Cimentaciones y estructuras'!G91</f>
        <v>11650</v>
      </c>
      <c r="G27" s="51">
        <f t="shared" si="2"/>
        <v>861517500</v>
      </c>
      <c r="H27" s="23"/>
      <c r="J27" s="8"/>
    </row>
    <row r="28" spans="2:10" ht="23.25" customHeight="1" thickBot="1">
      <c r="B28" s="240" t="s">
        <v>76</v>
      </c>
      <c r="C28" s="15" t="s">
        <v>51</v>
      </c>
      <c r="D28" s="34" t="s">
        <v>18</v>
      </c>
      <c r="E28" s="14">
        <v>40800</v>
      </c>
      <c r="F28" s="17">
        <f>'Cimentaciones y estructuras'!G104</f>
        <v>14400</v>
      </c>
      <c r="G28" s="18">
        <f t="shared" si="2"/>
        <v>587520000</v>
      </c>
      <c r="H28" s="19"/>
    </row>
    <row r="29" spans="2:10" ht="23.25" customHeight="1" thickBot="1">
      <c r="B29" s="37">
        <v>4</v>
      </c>
      <c r="C29" s="35" t="s">
        <v>68</v>
      </c>
      <c r="D29" s="26"/>
      <c r="E29" s="36"/>
      <c r="F29" s="26"/>
      <c r="G29" s="26"/>
      <c r="H29" s="243">
        <f>+G30</f>
        <v>1088850000</v>
      </c>
    </row>
    <row r="30" spans="2:10" ht="62.5" thickBot="1">
      <c r="B30" s="244" t="s">
        <v>17</v>
      </c>
      <c r="C30" s="15" t="s">
        <v>31</v>
      </c>
      <c r="D30" s="44" t="s">
        <v>18</v>
      </c>
      <c r="E30" s="45">
        <v>25500</v>
      </c>
      <c r="F30" s="46">
        <f>'Estructura Metálica'!G5</f>
        <v>42700</v>
      </c>
      <c r="G30" s="47">
        <f>+F30*E30</f>
        <v>1088850000</v>
      </c>
      <c r="H30" s="245"/>
    </row>
    <row r="31" spans="2:10" ht="16" thickBot="1">
      <c r="B31" s="37">
        <v>5</v>
      </c>
      <c r="C31" s="35" t="s">
        <v>52</v>
      </c>
      <c r="D31" s="26"/>
      <c r="E31" s="36"/>
      <c r="F31" s="26"/>
      <c r="G31" s="26"/>
      <c r="H31" s="243">
        <f>+SUM(G32:G34)</f>
        <v>1674072960</v>
      </c>
    </row>
    <row r="32" spans="2:10" ht="62">
      <c r="B32" s="240" t="s">
        <v>20</v>
      </c>
      <c r="C32" s="15" t="s">
        <v>32</v>
      </c>
      <c r="D32" s="34" t="s">
        <v>10</v>
      </c>
      <c r="E32" s="14">
        <v>3264</v>
      </c>
      <c r="F32" s="5">
        <f>Cubiertas!G5</f>
        <v>211350</v>
      </c>
      <c r="G32" s="18">
        <f>+E32*F32</f>
        <v>689846400</v>
      </c>
      <c r="H32" s="19"/>
    </row>
    <row r="33" spans="2:10" ht="31">
      <c r="B33" s="240" t="s">
        <v>21</v>
      </c>
      <c r="C33" s="15" t="s">
        <v>53</v>
      </c>
      <c r="D33" s="34" t="s">
        <v>10</v>
      </c>
      <c r="E33" s="14">
        <v>3264</v>
      </c>
      <c r="F33" s="17">
        <f>Cubiertas!G16</f>
        <v>192540</v>
      </c>
      <c r="G33" s="18">
        <f>+E33*F33</f>
        <v>628450560</v>
      </c>
      <c r="H33" s="19"/>
    </row>
    <row r="34" spans="2:10" ht="31.5" thickBot="1">
      <c r="B34" s="244" t="s">
        <v>40</v>
      </c>
      <c r="C34" s="15" t="s">
        <v>130</v>
      </c>
      <c r="D34" s="43" t="s">
        <v>10</v>
      </c>
      <c r="E34" s="24">
        <v>3264</v>
      </c>
      <c r="F34" s="17">
        <f>Cubiertas!G28</f>
        <v>109000</v>
      </c>
      <c r="G34" s="18">
        <f>+E34*F34</f>
        <v>355776000</v>
      </c>
      <c r="H34" s="25"/>
    </row>
    <row r="35" spans="2:10" ht="23.25" customHeight="1" thickBot="1">
      <c r="B35" s="37">
        <v>6</v>
      </c>
      <c r="C35" s="27" t="s">
        <v>69</v>
      </c>
      <c r="D35" s="28"/>
      <c r="E35" s="29"/>
      <c r="F35" s="30"/>
      <c r="G35" s="31"/>
      <c r="H35" s="32">
        <f>SUM(G36:G37)</f>
        <v>1400207040</v>
      </c>
    </row>
    <row r="36" spans="2:10" ht="46.5">
      <c r="B36" s="240" t="s">
        <v>41</v>
      </c>
      <c r="C36" s="15" t="s">
        <v>70</v>
      </c>
      <c r="D36" s="34" t="s">
        <v>10</v>
      </c>
      <c r="E36" s="14">
        <v>4896</v>
      </c>
      <c r="F36" s="17">
        <f>Mamposteria!G5</f>
        <v>224540</v>
      </c>
      <c r="G36" s="18">
        <f>+E36*F36</f>
        <v>1099347840</v>
      </c>
      <c r="H36" s="19"/>
    </row>
    <row r="37" spans="2:10" ht="66" customHeight="1" thickBot="1">
      <c r="B37" s="240" t="s">
        <v>42</v>
      </c>
      <c r="C37" s="15" t="s">
        <v>119</v>
      </c>
      <c r="D37" s="34" t="s">
        <v>19</v>
      </c>
      <c r="E37" s="14">
        <v>4080</v>
      </c>
      <c r="F37" s="17">
        <f>Mamposteria!G20</f>
        <v>73740</v>
      </c>
      <c r="G37" s="18">
        <f>+E37*F37</f>
        <v>300859200</v>
      </c>
      <c r="H37" s="19"/>
    </row>
    <row r="38" spans="2:10" ht="16" thickBot="1">
      <c r="B38" s="37">
        <v>7</v>
      </c>
      <c r="C38" s="27" t="s">
        <v>35</v>
      </c>
      <c r="D38" s="28"/>
      <c r="E38" s="29"/>
      <c r="F38" s="30"/>
      <c r="G38" s="31"/>
      <c r="H38" s="32">
        <f>SUM(G39:G44)</f>
        <v>1175871300</v>
      </c>
    </row>
    <row r="39" spans="2:10">
      <c r="B39" s="240" t="s">
        <v>43</v>
      </c>
      <c r="C39" s="15" t="s">
        <v>54</v>
      </c>
      <c r="D39" s="34" t="s">
        <v>10</v>
      </c>
      <c r="E39" s="14">
        <v>4284</v>
      </c>
      <c r="F39" s="17">
        <f>Recubrimientos!G5</f>
        <v>56400</v>
      </c>
      <c r="G39" s="18">
        <f>+E39*F39</f>
        <v>241617600</v>
      </c>
      <c r="H39" s="19"/>
    </row>
    <row r="40" spans="2:10">
      <c r="B40" s="240" t="s">
        <v>44</v>
      </c>
      <c r="C40" s="15" t="s">
        <v>36</v>
      </c>
      <c r="D40" s="34" t="s">
        <v>10</v>
      </c>
      <c r="E40" s="14">
        <v>4284</v>
      </c>
      <c r="F40" s="17">
        <f>Recubrimientos!G17</f>
        <v>44300</v>
      </c>
      <c r="G40" s="18">
        <f t="shared" ref="G40:G44" si="3">+E40*F40</f>
        <v>189781200</v>
      </c>
      <c r="H40" s="19"/>
    </row>
    <row r="41" spans="2:10" s="48" customFormat="1" ht="31">
      <c r="B41" s="242" t="s">
        <v>45</v>
      </c>
      <c r="C41" s="49" t="s">
        <v>121</v>
      </c>
      <c r="D41" s="50" t="s">
        <v>10</v>
      </c>
      <c r="E41" s="20">
        <v>4284</v>
      </c>
      <c r="F41" s="22">
        <f>Recubrimientos!G29</f>
        <v>41200</v>
      </c>
      <c r="G41" s="51">
        <f t="shared" si="3"/>
        <v>176500800</v>
      </c>
      <c r="H41" s="23"/>
      <c r="J41" s="8"/>
    </row>
    <row r="42" spans="2:10" s="48" customFormat="1" ht="31">
      <c r="B42" s="242" t="s">
        <v>77</v>
      </c>
      <c r="C42" s="49" t="s">
        <v>120</v>
      </c>
      <c r="D42" s="50" t="s">
        <v>10</v>
      </c>
      <c r="E42" s="20">
        <v>4284</v>
      </c>
      <c r="F42" s="22">
        <f>Recubrimientos!G41</f>
        <v>59800</v>
      </c>
      <c r="G42" s="51">
        <f t="shared" si="3"/>
        <v>256183200</v>
      </c>
      <c r="H42" s="23"/>
      <c r="J42" s="8"/>
    </row>
    <row r="43" spans="2:10" ht="46.5">
      <c r="B43" s="240" t="s">
        <v>78</v>
      </c>
      <c r="C43" s="15" t="s">
        <v>55</v>
      </c>
      <c r="D43" s="34" t="s">
        <v>3</v>
      </c>
      <c r="E43" s="14">
        <v>765</v>
      </c>
      <c r="F43" s="17">
        <f>Recubrimientos!G51</f>
        <v>66500</v>
      </c>
      <c r="G43" s="18">
        <f t="shared" si="3"/>
        <v>50872500</v>
      </c>
      <c r="H43" s="19"/>
    </row>
    <row r="44" spans="2:10" ht="78" thickBot="1">
      <c r="B44" s="240" t="s">
        <v>131</v>
      </c>
      <c r="C44" s="15" t="s">
        <v>122</v>
      </c>
      <c r="D44" s="34" t="s">
        <v>10</v>
      </c>
      <c r="E44" s="14">
        <v>2040</v>
      </c>
      <c r="F44" s="17">
        <f>Recubrimientos!G63</f>
        <v>127900</v>
      </c>
      <c r="G44" s="18">
        <f t="shared" si="3"/>
        <v>260916000</v>
      </c>
      <c r="H44" s="19"/>
    </row>
    <row r="45" spans="2:10" ht="16" thickBot="1">
      <c r="B45" s="37">
        <v>8</v>
      </c>
      <c r="C45" s="27" t="s">
        <v>56</v>
      </c>
      <c r="D45" s="28"/>
      <c r="E45" s="29"/>
      <c r="F45" s="30"/>
      <c r="G45" s="31"/>
      <c r="H45" s="32">
        <f>SUM(G46)</f>
        <v>381156150</v>
      </c>
    </row>
    <row r="46" spans="2:10" s="48" customFormat="1" ht="62.5" thickBot="1">
      <c r="B46" s="242" t="s">
        <v>79</v>
      </c>
      <c r="C46" s="49" t="s">
        <v>57</v>
      </c>
      <c r="D46" s="50" t="s">
        <v>10</v>
      </c>
      <c r="E46" s="20">
        <v>2550</v>
      </c>
      <c r="F46" s="22">
        <v>149473</v>
      </c>
      <c r="G46" s="51">
        <f>+E46*F46</f>
        <v>381156150</v>
      </c>
      <c r="H46" s="23"/>
      <c r="J46" s="8"/>
    </row>
    <row r="47" spans="2:10" ht="16" thickBot="1">
      <c r="B47" s="37">
        <v>9</v>
      </c>
      <c r="C47" s="27" t="s">
        <v>58</v>
      </c>
      <c r="D47" s="28"/>
      <c r="E47" s="29"/>
      <c r="F47" s="30"/>
      <c r="G47" s="31"/>
      <c r="H47" s="32">
        <f>SUM(G48:G56)</f>
        <v>1792466400</v>
      </c>
    </row>
    <row r="48" spans="2:10" ht="62">
      <c r="B48" s="240" t="s">
        <v>80</v>
      </c>
      <c r="C48" s="15" t="s">
        <v>59</v>
      </c>
      <c r="D48" s="34" t="s">
        <v>3</v>
      </c>
      <c r="E48" s="14">
        <v>408</v>
      </c>
      <c r="F48" s="17">
        <f>'Baños y cocinas'!G5</f>
        <v>1467000</v>
      </c>
      <c r="G48" s="18">
        <f>+E48*F48</f>
        <v>598536000</v>
      </c>
      <c r="H48" s="19"/>
    </row>
    <row r="49" spans="2:8" ht="62">
      <c r="B49" s="240" t="s">
        <v>81</v>
      </c>
      <c r="C49" s="15" t="s">
        <v>60</v>
      </c>
      <c r="D49" s="34" t="s">
        <v>3</v>
      </c>
      <c r="E49" s="14">
        <v>408</v>
      </c>
      <c r="F49" s="17">
        <f>'Baños y cocinas'!G16</f>
        <v>1431300</v>
      </c>
      <c r="G49" s="18">
        <f t="shared" ref="G49:G56" si="4">+E49*F49</f>
        <v>583970400</v>
      </c>
      <c r="H49" s="19"/>
    </row>
    <row r="50" spans="2:8" ht="46.5">
      <c r="B50" s="240" t="s">
        <v>82</v>
      </c>
      <c r="C50" s="15" t="s">
        <v>61</v>
      </c>
      <c r="D50" s="34" t="s">
        <v>3</v>
      </c>
      <c r="E50" s="14">
        <v>204</v>
      </c>
      <c r="F50" s="17">
        <f>'Baños y cocinas'!G29</f>
        <v>551300</v>
      </c>
      <c r="G50" s="18">
        <f t="shared" si="4"/>
        <v>112465200</v>
      </c>
      <c r="H50" s="19"/>
    </row>
    <row r="51" spans="2:8" ht="46.5">
      <c r="B51" s="240" t="s">
        <v>83</v>
      </c>
      <c r="C51" s="15" t="s">
        <v>62</v>
      </c>
      <c r="D51" s="34" t="s">
        <v>3</v>
      </c>
      <c r="E51" s="14">
        <v>102</v>
      </c>
      <c r="F51" s="17">
        <f>'Baños y cocinas'!G41</f>
        <v>375100</v>
      </c>
      <c r="G51" s="18">
        <f t="shared" si="4"/>
        <v>38260200</v>
      </c>
      <c r="H51" s="19"/>
    </row>
    <row r="52" spans="2:8" ht="46.5">
      <c r="B52" s="240" t="s">
        <v>84</v>
      </c>
      <c r="C52" s="15" t="s">
        <v>63</v>
      </c>
      <c r="D52" s="34" t="s">
        <v>3</v>
      </c>
      <c r="E52" s="14">
        <v>408</v>
      </c>
      <c r="F52" s="17">
        <f>'Baños y cocinas'!G51</f>
        <v>474200</v>
      </c>
      <c r="G52" s="18">
        <f t="shared" si="4"/>
        <v>193473600</v>
      </c>
      <c r="H52" s="19"/>
    </row>
    <row r="53" spans="2:8" ht="46.5">
      <c r="B53" s="240" t="s">
        <v>85</v>
      </c>
      <c r="C53" s="15" t="s">
        <v>64</v>
      </c>
      <c r="D53" s="34" t="s">
        <v>3</v>
      </c>
      <c r="E53" s="14">
        <v>102</v>
      </c>
      <c r="F53" s="17">
        <f>'Baños y cocinas'!G63</f>
        <v>715000</v>
      </c>
      <c r="G53" s="18">
        <f t="shared" si="4"/>
        <v>72930000</v>
      </c>
      <c r="H53" s="19"/>
    </row>
    <row r="54" spans="2:8" ht="46.5">
      <c r="B54" s="240" t="s">
        <v>86</v>
      </c>
      <c r="C54" s="15" t="s">
        <v>65</v>
      </c>
      <c r="D54" s="34" t="s">
        <v>3</v>
      </c>
      <c r="E54" s="14">
        <v>204</v>
      </c>
      <c r="F54" s="17">
        <f>'Baños y cocinas'!G75</f>
        <v>617200</v>
      </c>
      <c r="G54" s="18">
        <f t="shared" si="4"/>
        <v>125908800</v>
      </c>
      <c r="H54" s="19"/>
    </row>
    <row r="55" spans="2:8" ht="46.5">
      <c r="B55" s="240" t="s">
        <v>87</v>
      </c>
      <c r="C55" s="15" t="s">
        <v>66</v>
      </c>
      <c r="D55" s="34" t="s">
        <v>3</v>
      </c>
      <c r="E55" s="14">
        <v>102</v>
      </c>
      <c r="F55" s="17">
        <f>'Baños y cocinas'!G87</f>
        <v>562000</v>
      </c>
      <c r="G55" s="18">
        <f t="shared" si="4"/>
        <v>57324000</v>
      </c>
      <c r="H55" s="19"/>
    </row>
    <row r="56" spans="2:8" ht="31.5" thickBot="1">
      <c r="B56" s="240" t="s">
        <v>88</v>
      </c>
      <c r="C56" s="15" t="s">
        <v>67</v>
      </c>
      <c r="D56" s="34" t="s">
        <v>3</v>
      </c>
      <c r="E56" s="14">
        <v>102</v>
      </c>
      <c r="F56" s="17">
        <f>'Baños y cocinas'!G99</f>
        <v>94100</v>
      </c>
      <c r="G56" s="18">
        <f t="shared" si="4"/>
        <v>9598200</v>
      </c>
      <c r="H56" s="19"/>
    </row>
    <row r="57" spans="2:8" ht="16" thickBot="1">
      <c r="B57" s="37">
        <v>10</v>
      </c>
      <c r="C57" s="27" t="s">
        <v>33</v>
      </c>
      <c r="D57" s="28"/>
      <c r="E57" s="29"/>
      <c r="F57" s="30"/>
      <c r="G57" s="31"/>
      <c r="H57" s="32">
        <f>SUM(G58:G77)</f>
        <v>842761434</v>
      </c>
    </row>
    <row r="58" spans="2:8" ht="18" customHeight="1">
      <c r="B58" s="240" t="s">
        <v>89</v>
      </c>
      <c r="C58" s="15" t="s">
        <v>123</v>
      </c>
      <c r="D58" s="34" t="s">
        <v>19</v>
      </c>
      <c r="E58" s="38">
        <v>1020</v>
      </c>
      <c r="F58" s="39">
        <f>'Instalaciones Hidrosanitarias'!G5</f>
        <v>18298</v>
      </c>
      <c r="G58" s="40">
        <f>+E58*F58</f>
        <v>18663960</v>
      </c>
      <c r="H58" s="19"/>
    </row>
    <row r="59" spans="2:8" ht="18" customHeight="1">
      <c r="B59" s="240" t="s">
        <v>90</v>
      </c>
      <c r="C59" s="15" t="s">
        <v>124</v>
      </c>
      <c r="D59" s="34" t="s">
        <v>34</v>
      </c>
      <c r="E59" s="38">
        <v>510</v>
      </c>
      <c r="F59" s="39">
        <f>'Instalaciones Hidrosanitarias'!G16</f>
        <v>14525</v>
      </c>
      <c r="G59" s="40">
        <f t="shared" ref="G59:G77" si="5">+E59*F59</f>
        <v>7407750</v>
      </c>
      <c r="H59" s="19"/>
    </row>
    <row r="60" spans="2:8" ht="18" customHeight="1">
      <c r="B60" s="240" t="s">
        <v>91</v>
      </c>
      <c r="C60" s="15" t="s">
        <v>125</v>
      </c>
      <c r="D60" s="34" t="s">
        <v>19</v>
      </c>
      <c r="E60" s="38">
        <v>510</v>
      </c>
      <c r="F60" s="39">
        <f>'Instalaciones Hidrosanitarias'!G28</f>
        <v>10029</v>
      </c>
      <c r="G60" s="40">
        <f t="shared" si="5"/>
        <v>5114790</v>
      </c>
      <c r="H60" s="19"/>
    </row>
    <row r="61" spans="2:8" ht="18" customHeight="1">
      <c r="B61" s="240" t="s">
        <v>92</v>
      </c>
      <c r="C61" s="15" t="s">
        <v>126</v>
      </c>
      <c r="D61" s="34" t="s">
        <v>34</v>
      </c>
      <c r="E61" s="38">
        <v>408</v>
      </c>
      <c r="F61" s="39">
        <f>'Instalaciones Hidrosanitarias'!G40</f>
        <v>7741</v>
      </c>
      <c r="G61" s="40">
        <f t="shared" si="5"/>
        <v>3158328</v>
      </c>
      <c r="H61" s="19"/>
    </row>
    <row r="62" spans="2:8" ht="18" customHeight="1">
      <c r="B62" s="240" t="s">
        <v>93</v>
      </c>
      <c r="C62" s="15" t="s">
        <v>127</v>
      </c>
      <c r="D62" s="34" t="s">
        <v>19</v>
      </c>
      <c r="E62" s="38">
        <v>918</v>
      </c>
      <c r="F62" s="39">
        <f>'Instalaciones Hidrosanitarias'!G50</f>
        <v>8320</v>
      </c>
      <c r="G62" s="40">
        <f t="shared" si="5"/>
        <v>7637760</v>
      </c>
      <c r="H62" s="19"/>
    </row>
    <row r="63" spans="2:8" ht="18" customHeight="1">
      <c r="B63" s="240" t="s">
        <v>94</v>
      </c>
      <c r="C63" s="15" t="s">
        <v>128</v>
      </c>
      <c r="D63" s="34" t="s">
        <v>34</v>
      </c>
      <c r="E63" s="38">
        <v>408</v>
      </c>
      <c r="F63" s="39">
        <f>'Instalaciones Hidrosanitarias'!G62</f>
        <v>6322</v>
      </c>
      <c r="G63" s="40">
        <f t="shared" si="5"/>
        <v>2579376</v>
      </c>
      <c r="H63" s="19"/>
    </row>
    <row r="64" spans="2:8" ht="18" customHeight="1">
      <c r="B64" s="240" t="s">
        <v>95</v>
      </c>
      <c r="C64" s="15" t="s">
        <v>101</v>
      </c>
      <c r="D64" s="34" t="s">
        <v>19</v>
      </c>
      <c r="E64" s="38">
        <v>1020</v>
      </c>
      <c r="F64" s="39">
        <f>'Instalaciones Hidrosanitarias'!G74</f>
        <v>8871</v>
      </c>
      <c r="G64" s="40">
        <f t="shared" si="5"/>
        <v>9048420</v>
      </c>
      <c r="H64" s="19"/>
    </row>
    <row r="65" spans="2:8" ht="18" customHeight="1">
      <c r="B65" s="240" t="s">
        <v>96</v>
      </c>
      <c r="C65" s="15" t="s">
        <v>102</v>
      </c>
      <c r="D65" s="34" t="s">
        <v>34</v>
      </c>
      <c r="E65" s="38">
        <v>1530</v>
      </c>
      <c r="F65" s="39">
        <f>'Instalaciones Hidrosanitarias'!G86</f>
        <v>5803</v>
      </c>
      <c r="G65" s="40">
        <f t="shared" si="5"/>
        <v>8878590</v>
      </c>
      <c r="H65" s="19"/>
    </row>
    <row r="66" spans="2:8" ht="18" customHeight="1">
      <c r="B66" s="240" t="s">
        <v>97</v>
      </c>
      <c r="C66" s="15" t="s">
        <v>103</v>
      </c>
      <c r="D66" s="34" t="s">
        <v>34</v>
      </c>
      <c r="E66" s="38">
        <v>1020</v>
      </c>
      <c r="F66" s="39">
        <f>'Instalaciones Hidrosanitarias'!G98</f>
        <v>30525</v>
      </c>
      <c r="G66" s="40">
        <f t="shared" si="5"/>
        <v>31135500</v>
      </c>
      <c r="H66" s="19"/>
    </row>
    <row r="67" spans="2:8" ht="18" customHeight="1">
      <c r="B67" s="240" t="s">
        <v>98</v>
      </c>
      <c r="C67" s="15" t="s">
        <v>104</v>
      </c>
      <c r="D67" s="34" t="s">
        <v>19</v>
      </c>
      <c r="E67" s="38">
        <v>1530</v>
      </c>
      <c r="F67" s="39">
        <f>'Instalaciones Hidrosanitarias'!G110</f>
        <v>20671</v>
      </c>
      <c r="G67" s="40">
        <f t="shared" si="5"/>
        <v>31626630</v>
      </c>
      <c r="H67" s="19"/>
    </row>
    <row r="68" spans="2:8" ht="18" customHeight="1">
      <c r="B68" s="240" t="s">
        <v>99</v>
      </c>
      <c r="C68" s="15" t="s">
        <v>105</v>
      </c>
      <c r="D68" s="34" t="s">
        <v>19</v>
      </c>
      <c r="E68" s="38">
        <v>1530</v>
      </c>
      <c r="F68" s="39">
        <f>'Instalaciones Hidrosanitarias'!G121</f>
        <v>37981</v>
      </c>
      <c r="G68" s="40">
        <f t="shared" si="5"/>
        <v>58110930</v>
      </c>
      <c r="H68" s="19"/>
    </row>
    <row r="69" spans="2:8" ht="18" customHeight="1">
      <c r="B69" s="240" t="s">
        <v>100</v>
      </c>
      <c r="C69" s="15" t="s">
        <v>106</v>
      </c>
      <c r="D69" s="34" t="s">
        <v>34</v>
      </c>
      <c r="E69" s="38">
        <v>1275</v>
      </c>
      <c r="F69" s="39">
        <f>'Instalaciones Hidrosanitarias'!G133</f>
        <v>13988</v>
      </c>
      <c r="G69" s="40">
        <f t="shared" si="5"/>
        <v>17834700</v>
      </c>
      <c r="H69" s="19"/>
    </row>
    <row r="70" spans="2:8" ht="18" customHeight="1">
      <c r="B70" s="240" t="s">
        <v>132</v>
      </c>
      <c r="C70" s="15" t="s">
        <v>107</v>
      </c>
      <c r="D70" s="34" t="s">
        <v>34</v>
      </c>
      <c r="E70" s="38">
        <v>1275</v>
      </c>
      <c r="F70" s="39">
        <f>'Instalaciones Hidrosanitarias'!G145</f>
        <v>31675</v>
      </c>
      <c r="G70" s="40">
        <f t="shared" si="5"/>
        <v>40385625</v>
      </c>
      <c r="H70" s="19"/>
    </row>
    <row r="71" spans="2:8" ht="18" customHeight="1">
      <c r="B71" s="240" t="s">
        <v>133</v>
      </c>
      <c r="C71" s="15" t="s">
        <v>108</v>
      </c>
      <c r="D71" s="34" t="s">
        <v>34</v>
      </c>
      <c r="E71" s="38">
        <v>408</v>
      </c>
      <c r="F71" s="39">
        <f>'Instalaciones Hidrosanitarias'!G155</f>
        <v>56935</v>
      </c>
      <c r="G71" s="40">
        <f t="shared" si="5"/>
        <v>23229480</v>
      </c>
      <c r="H71" s="19"/>
    </row>
    <row r="72" spans="2:8" ht="18" customHeight="1">
      <c r="B72" s="240" t="s">
        <v>134</v>
      </c>
      <c r="C72" s="15" t="s">
        <v>109</v>
      </c>
      <c r="D72" s="34" t="s">
        <v>34</v>
      </c>
      <c r="E72" s="38">
        <v>408</v>
      </c>
      <c r="F72" s="39">
        <f>'Instalaciones Hidrosanitarias'!G167</f>
        <v>115837</v>
      </c>
      <c r="G72" s="40">
        <f t="shared" si="5"/>
        <v>47261496</v>
      </c>
      <c r="H72" s="19"/>
    </row>
    <row r="73" spans="2:8" ht="18" customHeight="1">
      <c r="B73" s="240" t="s">
        <v>135</v>
      </c>
      <c r="C73" s="15" t="s">
        <v>110</v>
      </c>
      <c r="D73" s="34" t="s">
        <v>34</v>
      </c>
      <c r="E73" s="38">
        <v>408</v>
      </c>
      <c r="F73" s="39">
        <v>37313</v>
      </c>
      <c r="G73" s="40">
        <f t="shared" si="5"/>
        <v>15223704</v>
      </c>
      <c r="H73" s="19"/>
    </row>
    <row r="74" spans="2:8" ht="62">
      <c r="B74" s="240" t="s">
        <v>136</v>
      </c>
      <c r="C74" s="15" t="s">
        <v>111</v>
      </c>
      <c r="D74" s="34" t="s">
        <v>34</v>
      </c>
      <c r="E74" s="38">
        <v>102</v>
      </c>
      <c r="F74" s="39">
        <f>'Instalaciones Hidrosanitarias'!G191</f>
        <v>894770</v>
      </c>
      <c r="G74" s="40">
        <f t="shared" si="5"/>
        <v>91266540</v>
      </c>
      <c r="H74" s="19"/>
    </row>
    <row r="75" spans="2:8" ht="31">
      <c r="B75" s="240" t="s">
        <v>137</v>
      </c>
      <c r="C75" s="15" t="s">
        <v>112</v>
      </c>
      <c r="D75" s="34" t="s">
        <v>34</v>
      </c>
      <c r="E75" s="38">
        <v>102</v>
      </c>
      <c r="F75" s="39">
        <f>'Instalaciones Hidrosanitarias'!G203</f>
        <v>1250000</v>
      </c>
      <c r="G75" s="40">
        <f t="shared" si="5"/>
        <v>127500000</v>
      </c>
      <c r="H75" s="19"/>
    </row>
    <row r="76" spans="2:8">
      <c r="B76" s="240" t="s">
        <v>138</v>
      </c>
      <c r="C76" s="15" t="s">
        <v>140</v>
      </c>
      <c r="D76" s="34" t="s">
        <v>34</v>
      </c>
      <c r="E76" s="38">
        <v>51</v>
      </c>
      <c r="F76" s="39">
        <f>'Instalaciones Hidrosanitarias'!G214</f>
        <v>1181052</v>
      </c>
      <c r="G76" s="40">
        <f t="shared" si="5"/>
        <v>60233652</v>
      </c>
      <c r="H76" s="19"/>
    </row>
    <row r="77" spans="2:8" ht="16" thickBot="1">
      <c r="B77" s="240" t="s">
        <v>139</v>
      </c>
      <c r="C77" s="15" t="s">
        <v>129</v>
      </c>
      <c r="D77" s="34" t="s">
        <v>34</v>
      </c>
      <c r="E77" s="38">
        <v>51</v>
      </c>
      <c r="F77" s="39">
        <f>'Instalaciones Hidrosanitarias'!G226</f>
        <v>4636553</v>
      </c>
      <c r="G77" s="40">
        <f t="shared" si="5"/>
        <v>236464203</v>
      </c>
      <c r="H77" s="19"/>
    </row>
    <row r="78" spans="2:8" ht="16" thickBot="1">
      <c r="B78" s="37">
        <v>11</v>
      </c>
      <c r="C78" s="27" t="s">
        <v>141</v>
      </c>
      <c r="D78" s="28"/>
      <c r="E78" s="29"/>
      <c r="F78" s="30"/>
      <c r="G78" s="31"/>
      <c r="H78" s="32">
        <f>+SUM(G79:G107)</f>
        <v>2681049305.2518234</v>
      </c>
    </row>
    <row r="79" spans="2:8" ht="31">
      <c r="B79" s="240" t="s">
        <v>172</v>
      </c>
      <c r="C79" s="15" t="s">
        <v>142</v>
      </c>
      <c r="D79" s="34" t="s">
        <v>34</v>
      </c>
      <c r="E79" s="38">
        <v>51</v>
      </c>
      <c r="F79" s="39">
        <f>'Instalaciones eléctricas'!G5</f>
        <v>10126394</v>
      </c>
      <c r="G79" s="40">
        <f>+E79*F79</f>
        <v>516446094</v>
      </c>
      <c r="H79" s="19"/>
    </row>
    <row r="80" spans="2:8" ht="186">
      <c r="B80" s="240" t="s">
        <v>173</v>
      </c>
      <c r="C80" s="15" t="s">
        <v>143</v>
      </c>
      <c r="D80" s="34" t="s">
        <v>34</v>
      </c>
      <c r="E80" s="38">
        <v>51</v>
      </c>
      <c r="F80" s="39">
        <f>'Instalaciones eléctricas'!G16</f>
        <v>1443929</v>
      </c>
      <c r="G80" s="40">
        <f t="shared" ref="G80:G107" si="6">+E80*F80</f>
        <v>73640379</v>
      </c>
      <c r="H80" s="19"/>
    </row>
    <row r="81" spans="2:8" ht="62">
      <c r="B81" s="240" t="s">
        <v>174</v>
      </c>
      <c r="C81" s="15" t="s">
        <v>144</v>
      </c>
      <c r="D81" s="34" t="s">
        <v>19</v>
      </c>
      <c r="E81" s="38">
        <v>306</v>
      </c>
      <c r="F81" s="39">
        <f>'Instalaciones eléctricas'!G28</f>
        <v>203038</v>
      </c>
      <c r="G81" s="40">
        <f t="shared" si="6"/>
        <v>62129628</v>
      </c>
      <c r="H81" s="19"/>
    </row>
    <row r="82" spans="2:8" ht="46.5">
      <c r="B82" s="240" t="s">
        <v>175</v>
      </c>
      <c r="C82" s="15" t="s">
        <v>145</v>
      </c>
      <c r="D82" s="34" t="s">
        <v>19</v>
      </c>
      <c r="E82" s="38">
        <v>255</v>
      </c>
      <c r="F82" s="39">
        <f>'Instalaciones eléctricas'!G40</f>
        <v>79192</v>
      </c>
      <c r="G82" s="40">
        <f t="shared" si="6"/>
        <v>20193960</v>
      </c>
      <c r="H82" s="19"/>
    </row>
    <row r="83" spans="2:8">
      <c r="B83" s="240" t="s">
        <v>176</v>
      </c>
      <c r="C83" s="15" t="s">
        <v>146</v>
      </c>
      <c r="D83" s="34" t="s">
        <v>19</v>
      </c>
      <c r="E83" s="38">
        <v>2040</v>
      </c>
      <c r="F83" s="39">
        <f>'Instalaciones eléctricas'!G50</f>
        <v>8856</v>
      </c>
      <c r="G83" s="40">
        <f t="shared" si="6"/>
        <v>18066240</v>
      </c>
      <c r="H83" s="19"/>
    </row>
    <row r="84" spans="2:8">
      <c r="B84" s="240" t="s">
        <v>177</v>
      </c>
      <c r="C84" s="15" t="s">
        <v>147</v>
      </c>
      <c r="D84" s="34" t="s">
        <v>19</v>
      </c>
      <c r="E84" s="38">
        <v>3060</v>
      </c>
      <c r="F84" s="39">
        <f>'Instalaciones eléctricas'!G62</f>
        <v>10511</v>
      </c>
      <c r="G84" s="40">
        <f t="shared" si="6"/>
        <v>32163660</v>
      </c>
      <c r="H84" s="19"/>
    </row>
    <row r="85" spans="2:8">
      <c r="B85" s="240" t="s">
        <v>178</v>
      </c>
      <c r="C85" s="15" t="s">
        <v>148</v>
      </c>
      <c r="D85" s="34" t="s">
        <v>19</v>
      </c>
      <c r="E85" s="38">
        <v>2550</v>
      </c>
      <c r="F85" s="39">
        <f>'Instalaciones eléctricas'!G74</f>
        <v>33263</v>
      </c>
      <c r="G85" s="40">
        <f t="shared" si="6"/>
        <v>84820650</v>
      </c>
      <c r="H85" s="19"/>
    </row>
    <row r="86" spans="2:8" ht="31">
      <c r="B86" s="240" t="s">
        <v>179</v>
      </c>
      <c r="C86" s="15" t="s">
        <v>149</v>
      </c>
      <c r="D86" s="34" t="s">
        <v>34</v>
      </c>
      <c r="E86" s="38">
        <v>612</v>
      </c>
      <c r="F86" s="39">
        <f>'Instalaciones eléctricas'!G86</f>
        <v>226842</v>
      </c>
      <c r="G86" s="40">
        <f t="shared" si="6"/>
        <v>138827304</v>
      </c>
      <c r="H86" s="19"/>
    </row>
    <row r="87" spans="2:8" ht="46.5">
      <c r="B87" s="240" t="s">
        <v>180</v>
      </c>
      <c r="C87" s="15" t="s">
        <v>150</v>
      </c>
      <c r="D87" s="34" t="s">
        <v>34</v>
      </c>
      <c r="E87" s="38">
        <v>1275</v>
      </c>
      <c r="F87" s="39">
        <f>'Instalaciones eléctricas'!G98</f>
        <v>227479</v>
      </c>
      <c r="G87" s="40">
        <f t="shared" si="6"/>
        <v>290035725</v>
      </c>
      <c r="H87" s="19"/>
    </row>
    <row r="88" spans="2:8" ht="93">
      <c r="B88" s="240" t="s">
        <v>181</v>
      </c>
      <c r="C88" s="15" t="s">
        <v>151</v>
      </c>
      <c r="D88" s="34" t="s">
        <v>34</v>
      </c>
      <c r="E88" s="38">
        <v>510</v>
      </c>
      <c r="F88" s="39">
        <f>'Instalaciones eléctricas'!G110</f>
        <v>110846</v>
      </c>
      <c r="G88" s="40">
        <f t="shared" si="6"/>
        <v>56531460</v>
      </c>
      <c r="H88" s="19"/>
    </row>
    <row r="89" spans="2:8" ht="31">
      <c r="B89" s="240" t="s">
        <v>182</v>
      </c>
      <c r="C89" s="15" t="s">
        <v>152</v>
      </c>
      <c r="D89" s="34" t="s">
        <v>34</v>
      </c>
      <c r="E89" s="38">
        <v>408</v>
      </c>
      <c r="F89" s="39">
        <f>'Instalaciones eléctricas'!G121</f>
        <v>136479</v>
      </c>
      <c r="G89" s="40">
        <f t="shared" si="6"/>
        <v>55683432</v>
      </c>
      <c r="H89" s="19"/>
    </row>
    <row r="90" spans="2:8" ht="77.5">
      <c r="B90" s="240" t="s">
        <v>183</v>
      </c>
      <c r="C90" s="15" t="s">
        <v>153</v>
      </c>
      <c r="D90" s="34" t="s">
        <v>34</v>
      </c>
      <c r="E90" s="38">
        <v>765</v>
      </c>
      <c r="F90" s="39">
        <f>'Instalaciones eléctricas'!G133</f>
        <v>277285</v>
      </c>
      <c r="G90" s="40">
        <f t="shared" si="6"/>
        <v>212123025</v>
      </c>
      <c r="H90" s="19"/>
    </row>
    <row r="91" spans="2:8" ht="77.5">
      <c r="B91" s="240" t="s">
        <v>184</v>
      </c>
      <c r="C91" s="15" t="s">
        <v>154</v>
      </c>
      <c r="D91" s="34" t="s">
        <v>34</v>
      </c>
      <c r="E91" s="38">
        <v>408</v>
      </c>
      <c r="F91" s="39">
        <f>'Instalaciones eléctricas'!G145</f>
        <v>299440</v>
      </c>
      <c r="G91" s="40">
        <f t="shared" si="6"/>
        <v>122171520</v>
      </c>
      <c r="H91" s="19"/>
    </row>
    <row r="92" spans="2:8" ht="31">
      <c r="B92" s="240" t="s">
        <v>185</v>
      </c>
      <c r="C92" s="15" t="s">
        <v>155</v>
      </c>
      <c r="D92" s="34" t="s">
        <v>34</v>
      </c>
      <c r="E92" s="38">
        <v>408</v>
      </c>
      <c r="F92" s="39">
        <f>'Instalaciones eléctricas'!G155</f>
        <v>143461</v>
      </c>
      <c r="G92" s="40">
        <f t="shared" si="6"/>
        <v>58532088</v>
      </c>
      <c r="H92" s="19"/>
    </row>
    <row r="93" spans="2:8">
      <c r="B93" s="240" t="s">
        <v>186</v>
      </c>
      <c r="C93" s="15" t="s">
        <v>156</v>
      </c>
      <c r="D93" s="34" t="s">
        <v>19</v>
      </c>
      <c r="E93" s="38">
        <v>3825</v>
      </c>
      <c r="F93" s="39">
        <f>'Instalaciones eléctricas'!G167</f>
        <v>10124</v>
      </c>
      <c r="G93" s="40">
        <f t="shared" si="6"/>
        <v>38724300</v>
      </c>
      <c r="H93" s="19"/>
    </row>
    <row r="94" spans="2:8" ht="31">
      <c r="B94" s="240" t="s">
        <v>187</v>
      </c>
      <c r="C94" s="15" t="s">
        <v>157</v>
      </c>
      <c r="D94" s="34" t="s">
        <v>34</v>
      </c>
      <c r="E94" s="38">
        <v>1275</v>
      </c>
      <c r="F94" s="39">
        <f>'Instalaciones eléctricas'!G179</f>
        <v>14045</v>
      </c>
      <c r="G94" s="40">
        <f t="shared" si="6"/>
        <v>17907375</v>
      </c>
      <c r="H94" s="19"/>
    </row>
    <row r="95" spans="2:8" ht="31">
      <c r="B95" s="240" t="s">
        <v>188</v>
      </c>
      <c r="C95" s="15" t="s">
        <v>158</v>
      </c>
      <c r="D95" s="34" t="s">
        <v>34</v>
      </c>
      <c r="E95" s="38">
        <v>1275</v>
      </c>
      <c r="F95" s="39">
        <f>'Instalaciones eléctricas'!G191</f>
        <v>12281</v>
      </c>
      <c r="G95" s="40">
        <f t="shared" si="6"/>
        <v>15658275</v>
      </c>
      <c r="H95" s="19"/>
    </row>
    <row r="96" spans="2:8" ht="46.5">
      <c r="B96" s="240" t="s">
        <v>189</v>
      </c>
      <c r="C96" s="15" t="s">
        <v>159</v>
      </c>
      <c r="D96" s="34" t="s">
        <v>34</v>
      </c>
      <c r="E96" s="38">
        <v>2295</v>
      </c>
      <c r="F96" s="39">
        <f>'Instalaciones eléctricas'!G203</f>
        <v>19928</v>
      </c>
      <c r="G96" s="40">
        <f t="shared" si="6"/>
        <v>45734760</v>
      </c>
      <c r="H96" s="19"/>
    </row>
    <row r="97" spans="2:8" ht="62">
      <c r="B97" s="240" t="s">
        <v>190</v>
      </c>
      <c r="C97" s="15" t="s">
        <v>160</v>
      </c>
      <c r="D97" s="34" t="s">
        <v>34</v>
      </c>
      <c r="E97" s="38">
        <v>510</v>
      </c>
      <c r="F97" s="39">
        <f>'Instalaciones eléctricas'!G214</f>
        <v>38517</v>
      </c>
      <c r="G97" s="40">
        <f t="shared" si="6"/>
        <v>19643670</v>
      </c>
      <c r="H97" s="19"/>
    </row>
    <row r="98" spans="2:8" ht="62">
      <c r="B98" s="240" t="s">
        <v>191</v>
      </c>
      <c r="C98" s="15" t="s">
        <v>161</v>
      </c>
      <c r="D98" s="34" t="s">
        <v>34</v>
      </c>
      <c r="E98" s="38">
        <v>153</v>
      </c>
      <c r="F98" s="39">
        <f>'Instalaciones eléctricas'!G226</f>
        <v>46399</v>
      </c>
      <c r="G98" s="40">
        <f t="shared" si="6"/>
        <v>7099047</v>
      </c>
      <c r="H98" s="19"/>
    </row>
    <row r="99" spans="2:8" ht="46.5">
      <c r="B99" s="240" t="s">
        <v>192</v>
      </c>
      <c r="C99" s="15" t="s">
        <v>162</v>
      </c>
      <c r="D99" s="34" t="s">
        <v>34</v>
      </c>
      <c r="E99" s="38">
        <v>510</v>
      </c>
      <c r="F99" s="39">
        <f>'Instalaciones eléctricas'!G237</f>
        <v>14045</v>
      </c>
      <c r="G99" s="40">
        <f t="shared" si="6"/>
        <v>7162950</v>
      </c>
      <c r="H99" s="19"/>
    </row>
    <row r="100" spans="2:8" ht="31">
      <c r="B100" s="240" t="s">
        <v>193</v>
      </c>
      <c r="C100" s="15" t="s">
        <v>163</v>
      </c>
      <c r="D100" s="34" t="s">
        <v>34</v>
      </c>
      <c r="E100" s="38">
        <v>408</v>
      </c>
      <c r="F100" s="39">
        <f>'Instalaciones eléctricas'!G248</f>
        <v>18751</v>
      </c>
      <c r="G100" s="40">
        <f t="shared" si="6"/>
        <v>7650408</v>
      </c>
      <c r="H100" s="19"/>
    </row>
    <row r="101" spans="2:8" ht="46.5">
      <c r="B101" s="240" t="s">
        <v>194</v>
      </c>
      <c r="C101" s="15" t="s">
        <v>164</v>
      </c>
      <c r="D101" s="34" t="s">
        <v>34</v>
      </c>
      <c r="E101" s="38">
        <v>408</v>
      </c>
      <c r="F101" s="39">
        <f>'Instalaciones eléctricas'!G260</f>
        <v>19928</v>
      </c>
      <c r="G101" s="40">
        <f t="shared" si="6"/>
        <v>8130624</v>
      </c>
      <c r="H101" s="19"/>
    </row>
    <row r="102" spans="2:8" ht="31">
      <c r="B102" s="240" t="s">
        <v>195</v>
      </c>
      <c r="C102" s="15" t="s">
        <v>165</v>
      </c>
      <c r="D102" s="34" t="s">
        <v>34</v>
      </c>
      <c r="E102" s="38">
        <v>255</v>
      </c>
      <c r="F102" s="39">
        <f>'Instalaciones eléctricas'!G272</f>
        <v>52282</v>
      </c>
      <c r="G102" s="40">
        <f t="shared" si="6"/>
        <v>13331910</v>
      </c>
      <c r="H102" s="19"/>
    </row>
    <row r="103" spans="2:8">
      <c r="B103" s="240" t="s">
        <v>196</v>
      </c>
      <c r="C103" s="15" t="s">
        <v>166</v>
      </c>
      <c r="D103" s="34" t="s">
        <v>19</v>
      </c>
      <c r="E103" s="38">
        <v>2568.6647301542071</v>
      </c>
      <c r="F103" s="39">
        <f>'Instalaciones eléctricas'!G282</f>
        <v>46001</v>
      </c>
      <c r="G103" s="40">
        <f t="shared" si="6"/>
        <v>118161146.25182368</v>
      </c>
      <c r="H103" s="19"/>
    </row>
    <row r="104" spans="2:8">
      <c r="B104" s="240" t="s">
        <v>197</v>
      </c>
      <c r="C104" s="15" t="s">
        <v>167</v>
      </c>
      <c r="D104" s="34" t="s">
        <v>19</v>
      </c>
      <c r="E104" s="38">
        <v>1530</v>
      </c>
      <c r="F104" s="39">
        <f>'Instalaciones eléctricas'!G294</f>
        <v>14997</v>
      </c>
      <c r="G104" s="40">
        <f t="shared" si="6"/>
        <v>22945410</v>
      </c>
      <c r="H104" s="19"/>
    </row>
    <row r="105" spans="2:8" ht="31">
      <c r="B105" s="240" t="s">
        <v>198</v>
      </c>
      <c r="C105" s="15" t="s">
        <v>168</v>
      </c>
      <c r="D105" s="34" t="s">
        <v>34</v>
      </c>
      <c r="E105" s="38">
        <v>408</v>
      </c>
      <c r="F105" s="39">
        <f>'Instalaciones eléctricas'!G306</f>
        <v>89538</v>
      </c>
      <c r="G105" s="40">
        <f t="shared" si="6"/>
        <v>36531504</v>
      </c>
      <c r="H105" s="19"/>
    </row>
    <row r="106" spans="2:8" ht="31">
      <c r="B106" s="240" t="s">
        <v>199</v>
      </c>
      <c r="C106" s="15" t="s">
        <v>169</v>
      </c>
      <c r="D106" s="34" t="s">
        <v>171</v>
      </c>
      <c r="E106" s="38">
        <v>51</v>
      </c>
      <c r="F106" s="39">
        <f>'Instalaciones eléctricas'!G318</f>
        <v>4594273</v>
      </c>
      <c r="G106" s="40">
        <f t="shared" si="6"/>
        <v>234307923</v>
      </c>
      <c r="H106" s="19"/>
    </row>
    <row r="107" spans="2:8" ht="31.5" thickBot="1">
      <c r="B107" s="240" t="s">
        <v>200</v>
      </c>
      <c r="C107" s="15" t="s">
        <v>170</v>
      </c>
      <c r="D107" s="34" t="s">
        <v>171</v>
      </c>
      <c r="E107" s="38">
        <v>51</v>
      </c>
      <c r="F107" s="39">
        <f>'Instalaciones eléctricas'!G330</f>
        <v>6797938</v>
      </c>
      <c r="G107" s="40">
        <f t="shared" si="6"/>
        <v>346694838</v>
      </c>
      <c r="H107" s="19"/>
    </row>
    <row r="108" spans="2:8" ht="16" thickBot="1">
      <c r="B108" s="37">
        <v>12</v>
      </c>
      <c r="C108" s="27" t="s">
        <v>289</v>
      </c>
      <c r="D108" s="28"/>
      <c r="E108" s="29"/>
      <c r="F108" s="30"/>
      <c r="G108" s="31"/>
      <c r="H108" s="32">
        <f>SUM(G109:G119)</f>
        <v>729990285</v>
      </c>
    </row>
    <row r="109" spans="2:8">
      <c r="B109" s="246">
        <v>12.1</v>
      </c>
      <c r="C109" s="15" t="s">
        <v>290</v>
      </c>
      <c r="D109" s="34" t="s">
        <v>3</v>
      </c>
      <c r="E109" s="14">
        <v>153</v>
      </c>
      <c r="F109" s="17">
        <f>'Puertas y ventanas'!G5</f>
        <v>543888</v>
      </c>
      <c r="G109" s="18">
        <f>+E109*F109</f>
        <v>83214864</v>
      </c>
      <c r="H109" s="19"/>
    </row>
    <row r="110" spans="2:8">
      <c r="B110" s="246">
        <v>12.2</v>
      </c>
      <c r="C110" s="15" t="s">
        <v>291</v>
      </c>
      <c r="D110" s="34" t="s">
        <v>3</v>
      </c>
      <c r="E110" s="14">
        <v>102</v>
      </c>
      <c r="F110" s="17">
        <f>'Puertas y ventanas'!G18</f>
        <v>477323</v>
      </c>
      <c r="G110" s="18">
        <f t="shared" ref="G110:G119" si="7">+E110*F110</f>
        <v>48686946</v>
      </c>
      <c r="H110" s="19"/>
    </row>
    <row r="111" spans="2:8">
      <c r="B111" s="246">
        <v>12.3</v>
      </c>
      <c r="C111" s="15" t="s">
        <v>292</v>
      </c>
      <c r="D111" s="34" t="s">
        <v>3</v>
      </c>
      <c r="E111" s="14">
        <v>408</v>
      </c>
      <c r="F111" s="17">
        <f>'Puertas y ventanas'!G31</f>
        <v>539856</v>
      </c>
      <c r="G111" s="18">
        <f t="shared" si="7"/>
        <v>220261248</v>
      </c>
      <c r="H111" s="19"/>
    </row>
    <row r="112" spans="2:8">
      <c r="B112" s="246">
        <v>12.4</v>
      </c>
      <c r="C112" s="15" t="s">
        <v>294</v>
      </c>
      <c r="D112" s="34" t="s">
        <v>3</v>
      </c>
      <c r="E112" s="14">
        <v>51</v>
      </c>
      <c r="F112" s="17">
        <f>'Puertas y ventanas'!G43</f>
        <v>330166</v>
      </c>
      <c r="G112" s="18">
        <f t="shared" si="7"/>
        <v>16838466</v>
      </c>
      <c r="H112" s="19"/>
    </row>
    <row r="113" spans="1:11">
      <c r="B113" s="246">
        <v>12.5</v>
      </c>
      <c r="C113" s="15" t="s">
        <v>293</v>
      </c>
      <c r="D113" s="34" t="s">
        <v>3</v>
      </c>
      <c r="E113" s="14">
        <v>204</v>
      </c>
      <c r="F113" s="17">
        <f>'Puertas y ventanas'!G55</f>
        <v>27466</v>
      </c>
      <c r="G113" s="18">
        <f t="shared" si="7"/>
        <v>5603064</v>
      </c>
      <c r="H113" s="19"/>
    </row>
    <row r="114" spans="1:11">
      <c r="B114" s="246">
        <v>12.6</v>
      </c>
      <c r="C114" s="15" t="s">
        <v>296</v>
      </c>
      <c r="D114" s="34" t="s">
        <v>3</v>
      </c>
      <c r="E114" s="14">
        <v>153</v>
      </c>
      <c r="F114" s="17">
        <f>'Puertas y ventanas'!G66</f>
        <v>350857</v>
      </c>
      <c r="G114" s="18">
        <f t="shared" si="7"/>
        <v>53681121</v>
      </c>
      <c r="H114" s="19"/>
    </row>
    <row r="115" spans="1:11">
      <c r="B115" s="246">
        <v>12.7</v>
      </c>
      <c r="C115" s="15" t="s">
        <v>297</v>
      </c>
      <c r="D115" s="34" t="s">
        <v>3</v>
      </c>
      <c r="E115" s="14">
        <v>102</v>
      </c>
      <c r="F115" s="17">
        <f>'Puertas y ventanas'!G77</f>
        <v>256464</v>
      </c>
      <c r="G115" s="18">
        <f t="shared" si="7"/>
        <v>26159328</v>
      </c>
      <c r="H115" s="19"/>
    </row>
    <row r="116" spans="1:11">
      <c r="B116" s="246">
        <v>12.8</v>
      </c>
      <c r="C116" s="15" t="s">
        <v>298</v>
      </c>
      <c r="D116" s="34" t="s">
        <v>3</v>
      </c>
      <c r="E116" s="14">
        <v>153</v>
      </c>
      <c r="F116" s="17">
        <f>'Puertas y ventanas'!G88</f>
        <v>228322</v>
      </c>
      <c r="G116" s="18">
        <f t="shared" si="7"/>
        <v>34933266</v>
      </c>
      <c r="H116" s="19"/>
    </row>
    <row r="117" spans="1:11">
      <c r="B117" s="246">
        <v>12.9</v>
      </c>
      <c r="C117" s="15" t="s">
        <v>299</v>
      </c>
      <c r="D117" s="34" t="s">
        <v>3</v>
      </c>
      <c r="E117" s="14">
        <v>204</v>
      </c>
      <c r="F117" s="17">
        <f>'Puertas y ventanas'!G99</f>
        <v>227114</v>
      </c>
      <c r="G117" s="18">
        <f t="shared" si="7"/>
        <v>46331256</v>
      </c>
      <c r="H117" s="19"/>
    </row>
    <row r="118" spans="1:11">
      <c r="B118" s="247">
        <v>12.1</v>
      </c>
      <c r="C118" s="15" t="s">
        <v>300</v>
      </c>
      <c r="D118" s="34" t="s">
        <v>3</v>
      </c>
      <c r="E118" s="14">
        <v>408</v>
      </c>
      <c r="F118" s="17">
        <f>'Puertas y ventanas'!G110</f>
        <v>419107</v>
      </c>
      <c r="G118" s="18">
        <f t="shared" si="7"/>
        <v>170995656</v>
      </c>
      <c r="H118" s="19"/>
    </row>
    <row r="119" spans="1:11" ht="16" thickBot="1">
      <c r="B119" s="248">
        <v>12.11</v>
      </c>
      <c r="C119" s="231" t="s">
        <v>295</v>
      </c>
      <c r="D119" s="232" t="s">
        <v>3</v>
      </c>
      <c r="E119" s="233">
        <v>765</v>
      </c>
      <c r="F119" s="234">
        <f>'Puertas y ventanas'!G121</f>
        <v>30438</v>
      </c>
      <c r="G119" s="235">
        <f t="shared" si="7"/>
        <v>23285070</v>
      </c>
      <c r="H119" s="236"/>
    </row>
    <row r="120" spans="1:11" s="3" customFormat="1" ht="16" thickBot="1">
      <c r="A120" s="8"/>
      <c r="B120" s="255" t="s">
        <v>363</v>
      </c>
      <c r="C120" s="256"/>
      <c r="D120" s="256"/>
      <c r="E120" s="256"/>
      <c r="F120" s="256"/>
      <c r="G120" s="256"/>
      <c r="H120" s="237">
        <f>H9+H13+H19+H29+H31+H35+H38+H45+H47+H57+H78+H108</f>
        <v>17851851851.851822</v>
      </c>
      <c r="I120" s="8"/>
      <c r="J120" s="8"/>
      <c r="K120" s="8"/>
    </row>
    <row r="121" spans="1:11" s="3" customFormat="1" ht="5" customHeight="1" thickBot="1">
      <c r="A121" s="8"/>
      <c r="B121" s="1"/>
      <c r="C121" s="2"/>
      <c r="E121" s="4"/>
      <c r="F121" s="5"/>
      <c r="G121" s="6"/>
      <c r="H121" s="41"/>
      <c r="I121" s="223"/>
      <c r="J121" s="8"/>
      <c r="K121" s="8"/>
    </row>
    <row r="122" spans="1:11" s="3" customFormat="1">
      <c r="A122" s="8"/>
      <c r="B122" s="273" t="s">
        <v>364</v>
      </c>
      <c r="C122" s="274"/>
      <c r="D122" s="274"/>
      <c r="E122" s="274"/>
      <c r="F122" s="274"/>
      <c r="G122" s="225">
        <v>0.25</v>
      </c>
      <c r="H122" s="226">
        <f>G122*H120</f>
        <v>4462962962.9629555</v>
      </c>
      <c r="I122" s="222"/>
      <c r="J122" s="8"/>
      <c r="K122" s="8"/>
    </row>
    <row r="123" spans="1:11" s="3" customFormat="1">
      <c r="A123" s="8"/>
      <c r="B123" s="275" t="s">
        <v>365</v>
      </c>
      <c r="C123" s="276" t="s">
        <v>365</v>
      </c>
      <c r="D123" s="276"/>
      <c r="E123" s="276"/>
      <c r="F123" s="276"/>
      <c r="G123" s="224">
        <v>0.05</v>
      </c>
      <c r="H123" s="227">
        <f>G123*H120</f>
        <v>892592592.59259117</v>
      </c>
      <c r="I123" s="8"/>
      <c r="J123" s="8"/>
      <c r="K123" s="8"/>
    </row>
    <row r="124" spans="1:11" s="3" customFormat="1" ht="16" thickBot="1">
      <c r="A124" s="8"/>
      <c r="B124" s="277" t="s">
        <v>366</v>
      </c>
      <c r="C124" s="278" t="s">
        <v>366</v>
      </c>
      <c r="D124" s="278"/>
      <c r="E124" s="278"/>
      <c r="F124" s="278"/>
      <c r="G124" s="228">
        <v>0.05</v>
      </c>
      <c r="H124" s="229">
        <f>G124*H120</f>
        <v>892592592.59259117</v>
      </c>
      <c r="I124" s="8"/>
      <c r="J124" s="8"/>
      <c r="K124" s="8"/>
    </row>
    <row r="125" spans="1:11" s="3" customFormat="1" ht="5" customHeight="1" thickBot="1">
      <c r="A125" s="8"/>
      <c r="B125" s="1"/>
      <c r="C125" s="2"/>
      <c r="E125" s="4"/>
      <c r="F125" s="5"/>
      <c r="G125" s="6"/>
      <c r="H125" s="41"/>
      <c r="I125" s="8"/>
      <c r="J125" s="8"/>
      <c r="K125" s="8"/>
    </row>
    <row r="126" spans="1:11" s="3" customFormat="1" ht="16" thickBot="1">
      <c r="A126" s="8"/>
      <c r="B126" s="257" t="s">
        <v>367</v>
      </c>
      <c r="C126" s="258"/>
      <c r="D126" s="258"/>
      <c r="E126" s="258"/>
      <c r="F126" s="258"/>
      <c r="G126" s="259"/>
      <c r="H126" s="230">
        <f>H120+H122+H123+H124</f>
        <v>24099999999.999958</v>
      </c>
      <c r="I126" s="8"/>
      <c r="J126" s="8"/>
      <c r="K126" s="8"/>
    </row>
    <row r="127" spans="1:11" s="3" customFormat="1">
      <c r="A127" s="8"/>
      <c r="C127" s="2"/>
      <c r="E127" s="4"/>
      <c r="F127" s="5"/>
      <c r="G127" s="6"/>
      <c r="H127" s="41"/>
      <c r="I127" s="8"/>
      <c r="J127" s="8"/>
      <c r="K127" s="8"/>
    </row>
    <row r="128" spans="1:11" s="3" customFormat="1">
      <c r="A128" s="8"/>
      <c r="B128" s="1"/>
      <c r="C128" s="2"/>
      <c r="E128" s="4"/>
      <c r="F128" s="5"/>
      <c r="G128" s="6"/>
      <c r="H128" s="41"/>
      <c r="I128" s="8"/>
      <c r="J128" s="8"/>
      <c r="K128" s="8"/>
    </row>
    <row r="130" spans="1:11" s="3" customFormat="1">
      <c r="A130" s="8"/>
      <c r="B130" s="1"/>
      <c r="C130" s="2"/>
      <c r="E130" s="4"/>
      <c r="F130" s="5"/>
      <c r="G130" s="6"/>
      <c r="H130" s="42"/>
      <c r="I130" s="8"/>
      <c r="J130" s="8"/>
      <c r="K130" s="8"/>
    </row>
  </sheetData>
  <mergeCells count="17">
    <mergeCell ref="B126:G126"/>
    <mergeCell ref="B6:H6"/>
    <mergeCell ref="B7:B8"/>
    <mergeCell ref="C7:C8"/>
    <mergeCell ref="D7:D8"/>
    <mergeCell ref="E7:E8"/>
    <mergeCell ref="F7:F8"/>
    <mergeCell ref="G7:G8"/>
    <mergeCell ref="H7:H8"/>
    <mergeCell ref="B122:F122"/>
    <mergeCell ref="B123:F123"/>
    <mergeCell ref="B124:F124"/>
    <mergeCell ref="B5:H5"/>
    <mergeCell ref="B2:H2"/>
    <mergeCell ref="B3:H3"/>
    <mergeCell ref="B4:H4"/>
    <mergeCell ref="B120:G120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rowBreaks count="3" manualBreakCount="3">
    <brk id="34" min="1" max="7" man="1"/>
    <brk id="56" min="1" max="7" man="1"/>
    <brk id="88" min="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I37"/>
  <sheetViews>
    <sheetView topLeftCell="C1" zoomScaleNormal="100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6.1796875" customWidth="1"/>
    <col min="7" max="7" width="14.1796875" customWidth="1"/>
    <col min="8" max="8" width="13" style="106" bestFit="1" customWidth="1"/>
  </cols>
  <sheetData>
    <row r="1" spans="2:9" ht="15" thickBot="1"/>
    <row r="2" spans="2:9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9" ht="24.75" customHeight="1">
      <c r="B3" s="103"/>
      <c r="C3" s="81"/>
      <c r="D3" s="68"/>
      <c r="E3" s="69"/>
      <c r="F3" s="70"/>
      <c r="G3" s="92"/>
      <c r="I3" s="190"/>
    </row>
    <row r="4" spans="2:9">
      <c r="B4" s="104">
        <v>1</v>
      </c>
      <c r="C4" s="105" t="s">
        <v>8</v>
      </c>
      <c r="D4" s="71"/>
      <c r="E4" s="71"/>
      <c r="F4" s="71"/>
      <c r="G4" s="93"/>
      <c r="I4" s="190"/>
    </row>
    <row r="5" spans="2:9" ht="21">
      <c r="B5" s="94">
        <v>1.1000000000000001</v>
      </c>
      <c r="C5" s="88" t="s">
        <v>22</v>
      </c>
      <c r="D5" s="72" t="s">
        <v>10</v>
      </c>
      <c r="E5" s="52"/>
      <c r="F5" s="53"/>
      <c r="G5" s="73">
        <f>SUM(G7:G14)</f>
        <v>6073</v>
      </c>
    </row>
    <row r="6" spans="2:9">
      <c r="B6" s="95"/>
      <c r="C6" s="89" t="s">
        <v>201</v>
      </c>
      <c r="D6" s="54"/>
      <c r="E6" s="55"/>
      <c r="F6" s="56"/>
      <c r="G6" s="57"/>
    </row>
    <row r="7" spans="2:9">
      <c r="B7" s="95"/>
      <c r="C7" s="90" t="s">
        <v>212</v>
      </c>
      <c r="D7" s="58"/>
      <c r="E7" s="58">
        <v>1</v>
      </c>
      <c r="F7" s="64">
        <v>1346</v>
      </c>
      <c r="G7" s="60">
        <f>+F7*E7</f>
        <v>1346</v>
      </c>
    </row>
    <row r="8" spans="2:9">
      <c r="B8" s="95"/>
      <c r="C8" s="90"/>
      <c r="D8" s="61"/>
      <c r="E8" s="61"/>
      <c r="F8" s="62"/>
      <c r="G8" s="60"/>
    </row>
    <row r="9" spans="2:9">
      <c r="B9" s="95"/>
      <c r="C9" s="89" t="s">
        <v>202</v>
      </c>
      <c r="D9" s="54"/>
      <c r="E9" s="55"/>
      <c r="F9" s="56"/>
      <c r="G9" s="57"/>
    </row>
    <row r="10" spans="2:9">
      <c r="B10" s="95"/>
      <c r="C10" s="84"/>
      <c r="D10" s="61"/>
      <c r="E10" s="59"/>
      <c r="F10" s="63"/>
      <c r="G10" s="60"/>
    </row>
    <row r="11" spans="2:9">
      <c r="B11" s="95"/>
      <c r="C11" s="83" t="s">
        <v>203</v>
      </c>
      <c r="D11" s="54"/>
      <c r="E11" s="55"/>
      <c r="F11" s="56"/>
      <c r="G11" s="57"/>
    </row>
    <row r="12" spans="2:9">
      <c r="B12" s="95"/>
      <c r="C12" s="84" t="s">
        <v>314</v>
      </c>
      <c r="D12" s="61"/>
      <c r="E12" s="58">
        <v>0.5</v>
      </c>
      <c r="F12" s="64">
        <v>1300</v>
      </c>
      <c r="G12" s="60">
        <f>+F12*E12</f>
        <v>650</v>
      </c>
    </row>
    <row r="13" spans="2:9">
      <c r="B13" s="95"/>
      <c r="C13" s="83" t="s">
        <v>204</v>
      </c>
      <c r="D13" s="54"/>
      <c r="E13" s="55"/>
      <c r="F13" s="56"/>
      <c r="G13" s="57"/>
    </row>
    <row r="14" spans="2:9">
      <c r="B14" s="95"/>
      <c r="C14" s="84" t="s">
        <v>218</v>
      </c>
      <c r="D14" s="61" t="s">
        <v>205</v>
      </c>
      <c r="E14" s="59">
        <v>1</v>
      </c>
      <c r="F14" s="64">
        <v>4077</v>
      </c>
      <c r="G14" s="60">
        <f>+F14*E14</f>
        <v>4077</v>
      </c>
    </row>
    <row r="15" spans="2:9" ht="42">
      <c r="B15" s="94">
        <v>1.2</v>
      </c>
      <c r="C15" s="82" t="s">
        <v>23</v>
      </c>
      <c r="D15" s="72" t="s">
        <v>10</v>
      </c>
      <c r="E15" s="52"/>
      <c r="F15" s="53"/>
      <c r="G15" s="73">
        <f>SUM(G17:G26)</f>
        <v>160327</v>
      </c>
    </row>
    <row r="16" spans="2:9">
      <c r="B16" s="95"/>
      <c r="C16" s="83" t="s">
        <v>201</v>
      </c>
      <c r="D16" s="54"/>
      <c r="E16" s="55"/>
      <c r="F16" s="56"/>
      <c r="G16" s="57"/>
    </row>
    <row r="17" spans="2:7">
      <c r="B17" s="95"/>
      <c r="C17" s="84" t="s">
        <v>219</v>
      </c>
      <c r="D17" s="58" t="s">
        <v>215</v>
      </c>
      <c r="E17" s="58">
        <v>1</v>
      </c>
      <c r="F17" s="64">
        <v>5000</v>
      </c>
      <c r="G17" s="60">
        <f>+F17*E17</f>
        <v>5000</v>
      </c>
    </row>
    <row r="18" spans="2:7">
      <c r="B18" s="95"/>
      <c r="C18" s="84"/>
      <c r="D18" s="61"/>
      <c r="E18" s="61"/>
      <c r="F18" s="64"/>
      <c r="G18" s="60"/>
    </row>
    <row r="19" spans="2:7">
      <c r="B19" s="95"/>
      <c r="C19" s="83" t="s">
        <v>202</v>
      </c>
      <c r="D19" s="54"/>
      <c r="E19" s="55"/>
      <c r="F19" s="56"/>
      <c r="G19" s="57"/>
    </row>
    <row r="20" spans="2:7">
      <c r="B20" s="95"/>
      <c r="C20" s="84" t="s">
        <v>316</v>
      </c>
      <c r="D20" s="61"/>
      <c r="E20" s="59">
        <v>1</v>
      </c>
      <c r="F20" s="63">
        <v>50000</v>
      </c>
      <c r="G20" s="60">
        <f>+F20*E20</f>
        <v>50000</v>
      </c>
    </row>
    <row r="21" spans="2:7">
      <c r="B21" s="95"/>
      <c r="C21" s="84" t="s">
        <v>318</v>
      </c>
      <c r="D21" s="61"/>
      <c r="E21" s="59">
        <v>1</v>
      </c>
      <c r="F21" s="63">
        <v>6300</v>
      </c>
      <c r="G21" s="60">
        <f>+E21*F21</f>
        <v>6300</v>
      </c>
    </row>
    <row r="22" spans="2:7">
      <c r="B22" s="95"/>
      <c r="C22" s="83" t="s">
        <v>203</v>
      </c>
      <c r="D22" s="54"/>
      <c r="E22" s="55"/>
      <c r="F22" s="56"/>
      <c r="G22" s="57"/>
    </row>
    <row r="23" spans="2:7">
      <c r="B23" s="95"/>
      <c r="C23" s="84" t="s">
        <v>314</v>
      </c>
      <c r="D23" s="61"/>
      <c r="E23" s="58">
        <v>25</v>
      </c>
      <c r="F23" s="64">
        <v>1300</v>
      </c>
      <c r="G23" s="60">
        <f>+F23*E23</f>
        <v>32500</v>
      </c>
    </row>
    <row r="24" spans="2:7">
      <c r="B24" s="95"/>
      <c r="C24" s="83" t="s">
        <v>204</v>
      </c>
      <c r="D24" s="54"/>
      <c r="E24" s="55"/>
      <c r="F24" s="56"/>
      <c r="G24" s="57"/>
    </row>
    <row r="25" spans="2:7">
      <c r="B25" s="95"/>
      <c r="C25" s="84" t="s">
        <v>317</v>
      </c>
      <c r="D25" s="61"/>
      <c r="E25" s="59">
        <v>1</v>
      </c>
      <c r="F25" s="64">
        <v>66527</v>
      </c>
      <c r="G25" s="60">
        <f>+F25*E25</f>
        <v>66527</v>
      </c>
    </row>
    <row r="26" spans="2:7">
      <c r="B26" s="95"/>
      <c r="C26" s="85"/>
      <c r="D26" s="61">
        <v>0</v>
      </c>
      <c r="E26" s="65"/>
      <c r="F26" s="64"/>
      <c r="G26" s="60"/>
    </row>
    <row r="27" spans="2:7" ht="42">
      <c r="B27" s="94">
        <v>1.3</v>
      </c>
      <c r="C27" s="82" t="s">
        <v>46</v>
      </c>
      <c r="D27" s="72" t="s">
        <v>13</v>
      </c>
      <c r="E27" s="52"/>
      <c r="F27" s="53"/>
      <c r="G27" s="73">
        <f>SUM(G29:G37)</f>
        <v>266318</v>
      </c>
    </row>
    <row r="28" spans="2:7">
      <c r="B28" s="95"/>
      <c r="C28" s="83" t="s">
        <v>201</v>
      </c>
      <c r="D28" s="54"/>
      <c r="E28" s="55"/>
      <c r="F28" s="56"/>
      <c r="G28" s="57"/>
    </row>
    <row r="29" spans="2:7">
      <c r="B29" s="95"/>
      <c r="C29" s="84" t="s">
        <v>219</v>
      </c>
      <c r="D29" s="58" t="s">
        <v>215</v>
      </c>
      <c r="E29" s="58">
        <v>1</v>
      </c>
      <c r="F29" s="63">
        <v>7000</v>
      </c>
      <c r="G29" s="60">
        <f>+F29*E29</f>
        <v>7000</v>
      </c>
    </row>
    <row r="30" spans="2:7">
      <c r="B30" s="95"/>
      <c r="C30" s="84"/>
      <c r="D30" s="61"/>
      <c r="E30" s="61"/>
      <c r="F30" s="63"/>
      <c r="G30" s="60"/>
    </row>
    <row r="31" spans="2:7">
      <c r="B31" s="95"/>
      <c r="C31" s="83" t="s">
        <v>202</v>
      </c>
      <c r="D31" s="54"/>
      <c r="E31" s="55"/>
      <c r="F31" s="56"/>
      <c r="G31" s="57"/>
    </row>
    <row r="32" spans="2:7">
      <c r="B32" s="95"/>
      <c r="C32" s="132" t="s">
        <v>316</v>
      </c>
      <c r="D32" s="61"/>
      <c r="E32" s="59">
        <v>1</v>
      </c>
      <c r="F32" s="63">
        <v>50000</v>
      </c>
      <c r="G32" s="60">
        <f>+F32*E32</f>
        <v>50000</v>
      </c>
    </row>
    <row r="33" spans="2:7">
      <c r="B33" s="95"/>
      <c r="C33" s="84"/>
      <c r="D33" s="61"/>
      <c r="E33" s="59">
        <v>1</v>
      </c>
      <c r="F33" s="63">
        <v>21000</v>
      </c>
      <c r="G33" s="60">
        <f>+F33*E33</f>
        <v>21000</v>
      </c>
    </row>
    <row r="34" spans="2:7">
      <c r="B34" s="95"/>
      <c r="C34" s="83" t="s">
        <v>203</v>
      </c>
      <c r="D34" s="54"/>
      <c r="E34" s="55"/>
      <c r="F34" s="56"/>
      <c r="G34" s="57"/>
    </row>
    <row r="35" spans="2:7">
      <c r="B35" s="95"/>
      <c r="C35" s="84" t="s">
        <v>314</v>
      </c>
      <c r="D35" s="61"/>
      <c r="E35" s="58">
        <v>65</v>
      </c>
      <c r="F35" s="63">
        <v>1300</v>
      </c>
      <c r="G35" s="60">
        <f>+F35*E35</f>
        <v>84500</v>
      </c>
    </row>
    <row r="36" spans="2:7">
      <c r="B36" s="95"/>
      <c r="C36" s="83" t="s">
        <v>204</v>
      </c>
      <c r="D36" s="54"/>
      <c r="E36" s="55"/>
      <c r="F36" s="56"/>
      <c r="G36" s="57"/>
    </row>
    <row r="37" spans="2:7" ht="15" thickBot="1">
      <c r="B37" s="97"/>
      <c r="C37" s="107" t="s">
        <v>218</v>
      </c>
      <c r="D37" s="99" t="s">
        <v>205</v>
      </c>
      <c r="E37" s="108">
        <v>1</v>
      </c>
      <c r="F37" s="101">
        <v>103818</v>
      </c>
      <c r="G37" s="102">
        <f>+F37*E37</f>
        <v>103818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B1:H72"/>
  <sheetViews>
    <sheetView topLeftCell="D1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2</v>
      </c>
      <c r="C4" s="105" t="str">
        <f>'PRESUPUESTO GRAL'!C13</f>
        <v>MOVIMIENTOS DE TIERRA</v>
      </c>
      <c r="D4" s="71"/>
      <c r="E4" s="71"/>
      <c r="F4" s="192"/>
      <c r="G4" s="93"/>
    </row>
    <row r="5" spans="2:7" ht="52.5">
      <c r="B5" s="94">
        <v>2.1</v>
      </c>
      <c r="C5" s="88" t="str">
        <f>'PRESUPUESTO GRAL'!C14</f>
        <v>Descapote + excavacion masiva para nivelacion e implantacion del proyecto y para tanques de agua con bombeo de aguas freaticas donde aplique. Incluye cargue, transporte y disposicion final en sitios autorizados. Medido en planos</v>
      </c>
      <c r="D5" s="72" t="s">
        <v>13</v>
      </c>
      <c r="E5" s="52"/>
      <c r="F5" s="193"/>
      <c r="G5" s="73">
        <f>SUM(G7:G14)</f>
        <v>191217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214</v>
      </c>
      <c r="D7" s="58" t="s">
        <v>215</v>
      </c>
      <c r="E7" s="58">
        <v>1</v>
      </c>
      <c r="F7" s="157">
        <v>47917</v>
      </c>
      <c r="G7" s="60">
        <f>+F7*E7</f>
        <v>47917</v>
      </c>
    </row>
    <row r="8" spans="2:7">
      <c r="B8" s="95"/>
      <c r="C8" s="90"/>
      <c r="D8" s="61"/>
      <c r="E8" s="61"/>
      <c r="F8" s="118"/>
      <c r="G8" s="60"/>
    </row>
    <row r="9" spans="2:7">
      <c r="B9" s="95"/>
      <c r="C9" s="89" t="s">
        <v>202</v>
      </c>
      <c r="D9" s="54"/>
      <c r="E9" s="55"/>
      <c r="F9" s="194"/>
      <c r="G9" s="57"/>
    </row>
    <row r="10" spans="2:7">
      <c r="B10" s="95"/>
      <c r="C10" s="84" t="s">
        <v>319</v>
      </c>
      <c r="D10" s="61"/>
      <c r="E10" s="59">
        <v>1</v>
      </c>
      <c r="F10" s="160">
        <v>25000</v>
      </c>
      <c r="G10" s="60">
        <f>+E10*F10</f>
        <v>25000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61"/>
      <c r="E12" s="197">
        <v>45</v>
      </c>
      <c r="F12" s="158">
        <v>1300</v>
      </c>
      <c r="G12" s="60">
        <f>+F12*E12</f>
        <v>58500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213</v>
      </c>
      <c r="D14" s="61" t="s">
        <v>205</v>
      </c>
      <c r="E14" s="59">
        <v>1</v>
      </c>
      <c r="F14" s="157">
        <v>59800</v>
      </c>
      <c r="G14" s="60">
        <f>+F14*E14</f>
        <v>59800</v>
      </c>
    </row>
    <row r="15" spans="2:7" ht="62.25" customHeight="1">
      <c r="B15" s="94">
        <v>2.2000000000000002</v>
      </c>
      <c r="C15" s="82" t="str">
        <f>'PRESUPUESTO GRAL'!C15</f>
        <v>Excavacion manual para fundaciones y redes 0-2.00 m. con bombeo de aguas freaticas donde aplique. Incluye transporte interno, cargue y disposicion final en sitios autorizados. Medido en planos</v>
      </c>
      <c r="D15" s="72" t="s">
        <v>13</v>
      </c>
      <c r="E15" s="52"/>
      <c r="F15" s="193"/>
      <c r="G15" s="73">
        <f>SUM(G17:G26)</f>
        <v>210261</v>
      </c>
    </row>
    <row r="16" spans="2:7">
      <c r="B16" s="95"/>
      <c r="C16" s="83" t="s">
        <v>201</v>
      </c>
      <c r="D16" s="54"/>
      <c r="E16" s="55"/>
      <c r="F16" s="194"/>
      <c r="G16" s="57"/>
    </row>
    <row r="17" spans="2:7">
      <c r="B17" s="95"/>
      <c r="C17" s="84" t="s">
        <v>214</v>
      </c>
      <c r="D17" s="58" t="s">
        <v>215</v>
      </c>
      <c r="E17" s="58">
        <v>1</v>
      </c>
      <c r="F17" s="157">
        <v>62500</v>
      </c>
      <c r="G17" s="60">
        <f>+F17*E17</f>
        <v>62500</v>
      </c>
    </row>
    <row r="18" spans="2:7">
      <c r="B18" s="95"/>
      <c r="C18" s="84" t="s">
        <v>216</v>
      </c>
      <c r="D18" s="61" t="s">
        <v>215</v>
      </c>
      <c r="E18" s="61">
        <v>1</v>
      </c>
      <c r="F18" s="157">
        <v>40000</v>
      </c>
      <c r="G18" s="60">
        <f>+F18*E18</f>
        <v>40000</v>
      </c>
    </row>
    <row r="19" spans="2:7">
      <c r="B19" s="95"/>
      <c r="C19" s="83" t="s">
        <v>202</v>
      </c>
      <c r="D19" s="54"/>
      <c r="E19" s="55"/>
      <c r="F19" s="194"/>
      <c r="G19" s="57"/>
    </row>
    <row r="20" spans="2:7">
      <c r="B20" s="95"/>
      <c r="C20" s="84" t="s">
        <v>319</v>
      </c>
      <c r="D20" s="61"/>
      <c r="E20" s="59">
        <v>1</v>
      </c>
      <c r="F20" s="160">
        <v>25000</v>
      </c>
      <c r="G20" s="60">
        <f>+E20*F20</f>
        <v>25000</v>
      </c>
    </row>
    <row r="21" spans="2:7">
      <c r="B21" s="95"/>
      <c r="C21" s="84"/>
      <c r="D21" s="61"/>
      <c r="E21" s="59"/>
      <c r="F21" s="160"/>
      <c r="G21" s="60"/>
    </row>
    <row r="22" spans="2:7">
      <c r="B22" s="95"/>
      <c r="C22" s="83" t="s">
        <v>203</v>
      </c>
      <c r="D22" s="54"/>
      <c r="E22" s="55"/>
      <c r="F22" s="194"/>
      <c r="G22" s="57"/>
    </row>
    <row r="23" spans="2:7">
      <c r="B23" s="95"/>
      <c r="C23" s="84" t="s">
        <v>314</v>
      </c>
      <c r="D23" s="61"/>
      <c r="E23" s="197">
        <v>47</v>
      </c>
      <c r="F23" s="158">
        <v>1300</v>
      </c>
      <c r="G23" s="60">
        <f>+F23*E23</f>
        <v>61100</v>
      </c>
    </row>
    <row r="24" spans="2:7">
      <c r="B24" s="95"/>
      <c r="C24" s="83" t="s">
        <v>204</v>
      </c>
      <c r="D24" s="54"/>
      <c r="E24" s="55"/>
      <c r="F24" s="194"/>
      <c r="G24" s="57"/>
    </row>
    <row r="25" spans="2:7">
      <c r="B25" s="95"/>
      <c r="C25" s="84" t="s">
        <v>217</v>
      </c>
      <c r="D25" s="61" t="s">
        <v>205</v>
      </c>
      <c r="E25" s="59">
        <v>1</v>
      </c>
      <c r="F25" s="157">
        <v>21661</v>
      </c>
      <c r="G25" s="60">
        <f>+F25*E25</f>
        <v>21661</v>
      </c>
    </row>
    <row r="26" spans="2:7">
      <c r="B26" s="95"/>
      <c r="C26" s="85"/>
      <c r="D26" s="61"/>
      <c r="E26" s="65"/>
      <c r="F26" s="157"/>
      <c r="G26" s="60"/>
    </row>
    <row r="27" spans="2:7">
      <c r="B27" s="94">
        <v>2.2999999999999998</v>
      </c>
      <c r="C27" s="82" t="s">
        <v>49</v>
      </c>
      <c r="D27" s="72" t="s">
        <v>10</v>
      </c>
      <c r="E27" s="52"/>
      <c r="F27" s="193"/>
      <c r="G27" s="73">
        <f>SUM(G29:G37)</f>
        <v>6765</v>
      </c>
    </row>
    <row r="28" spans="2:7">
      <c r="B28" s="95"/>
      <c r="C28" s="83" t="s">
        <v>201</v>
      </c>
      <c r="D28" s="54"/>
      <c r="E28" s="55"/>
      <c r="F28" s="194"/>
      <c r="G28" s="57"/>
    </row>
    <row r="29" spans="2:7">
      <c r="B29" s="95"/>
      <c r="C29" s="84" t="s">
        <v>220</v>
      </c>
      <c r="D29" s="58"/>
      <c r="E29" s="58">
        <v>1</v>
      </c>
      <c r="F29" s="160">
        <v>2350</v>
      </c>
      <c r="G29" s="60">
        <f>+F29*E29</f>
        <v>2350</v>
      </c>
    </row>
    <row r="30" spans="2:7">
      <c r="B30" s="95"/>
      <c r="C30" s="84" t="s">
        <v>320</v>
      </c>
      <c r="D30" s="61"/>
      <c r="E30" s="61">
        <v>1</v>
      </c>
      <c r="F30" s="160">
        <v>400</v>
      </c>
      <c r="G30" s="60">
        <f>+F30*E30</f>
        <v>400</v>
      </c>
    </row>
    <row r="31" spans="2:7">
      <c r="B31" s="95"/>
      <c r="C31" s="83" t="s">
        <v>202</v>
      </c>
      <c r="D31" s="54"/>
      <c r="E31" s="55"/>
      <c r="F31" s="194"/>
      <c r="G31" s="57"/>
    </row>
    <row r="32" spans="2:7">
      <c r="B32" s="95"/>
      <c r="C32" s="84"/>
      <c r="D32" s="61"/>
      <c r="E32" s="59"/>
      <c r="F32" s="160"/>
      <c r="G32" s="60"/>
    </row>
    <row r="33" spans="2:7">
      <c r="B33" s="95"/>
      <c r="C33" s="84"/>
      <c r="D33" s="61"/>
      <c r="E33" s="59"/>
      <c r="F33" s="160"/>
      <c r="G33" s="60"/>
    </row>
    <row r="34" spans="2:7">
      <c r="B34" s="95"/>
      <c r="C34" s="83" t="s">
        <v>203</v>
      </c>
      <c r="D34" s="54"/>
      <c r="E34" s="55"/>
      <c r="F34" s="194"/>
      <c r="G34" s="57"/>
    </row>
    <row r="35" spans="2:7">
      <c r="B35" s="95"/>
      <c r="C35" s="84" t="s">
        <v>314</v>
      </c>
      <c r="D35" s="61"/>
      <c r="E35" s="196">
        <v>0.6</v>
      </c>
      <c r="F35" s="158">
        <v>1300</v>
      </c>
      <c r="G35" s="60">
        <f>+F35*E35</f>
        <v>780</v>
      </c>
    </row>
    <row r="36" spans="2:7">
      <c r="B36" s="95"/>
      <c r="C36" s="83" t="s">
        <v>204</v>
      </c>
      <c r="D36" s="54"/>
      <c r="E36" s="55"/>
      <c r="F36" s="194"/>
      <c r="G36" s="57"/>
    </row>
    <row r="37" spans="2:7">
      <c r="B37" s="109"/>
      <c r="C37" s="87" t="s">
        <v>213</v>
      </c>
      <c r="D37" s="78" t="s">
        <v>205</v>
      </c>
      <c r="E37" s="110">
        <v>1</v>
      </c>
      <c r="F37" s="162">
        <v>3235</v>
      </c>
      <c r="G37" s="96">
        <f>+F37*E37</f>
        <v>3235</v>
      </c>
    </row>
    <row r="38" spans="2:7" ht="41.25" customHeight="1">
      <c r="B38" s="94">
        <v>2.4</v>
      </c>
      <c r="C38" s="86" t="str">
        <f>'PRESUPUESTO GRAL'!C17</f>
        <v>Lleno compactado en material seleccionado para rellenos alrededor de estructuras y redes. Medido en planos</v>
      </c>
      <c r="D38" s="74" t="s">
        <v>13</v>
      </c>
      <c r="E38" s="75"/>
      <c r="F38" s="195"/>
      <c r="G38" s="111">
        <f>SUM(G40:G48)</f>
        <v>343733</v>
      </c>
    </row>
    <row r="39" spans="2:7">
      <c r="B39" s="95"/>
      <c r="C39" s="89" t="s">
        <v>201</v>
      </c>
      <c r="D39" s="54"/>
      <c r="E39" s="55"/>
      <c r="F39" s="194"/>
      <c r="G39" s="57"/>
    </row>
    <row r="40" spans="2:7">
      <c r="B40" s="95"/>
      <c r="C40" s="84" t="s">
        <v>214</v>
      </c>
      <c r="D40" s="58" t="s">
        <v>215</v>
      </c>
      <c r="E40" s="58">
        <v>1</v>
      </c>
      <c r="F40" s="157">
        <v>62500</v>
      </c>
      <c r="G40" s="60">
        <f>+F40*E40</f>
        <v>62500</v>
      </c>
    </row>
    <row r="41" spans="2:7">
      <c r="B41" s="95"/>
      <c r="C41" s="84" t="s">
        <v>321</v>
      </c>
      <c r="D41" s="58" t="s">
        <v>215</v>
      </c>
      <c r="E41" s="58">
        <v>1</v>
      </c>
      <c r="F41" s="157">
        <v>23333</v>
      </c>
      <c r="G41" s="60">
        <f>+F41*E41</f>
        <v>23333</v>
      </c>
    </row>
    <row r="42" spans="2:7">
      <c r="B42" s="95"/>
      <c r="C42" s="84" t="s">
        <v>216</v>
      </c>
      <c r="D42" s="61" t="s">
        <v>215</v>
      </c>
      <c r="E42" s="61">
        <v>1</v>
      </c>
      <c r="F42" s="118">
        <v>37500</v>
      </c>
      <c r="G42" s="60">
        <f>+F42*E42</f>
        <v>37500</v>
      </c>
    </row>
    <row r="43" spans="2:7">
      <c r="B43" s="95"/>
      <c r="C43" s="89" t="s">
        <v>202</v>
      </c>
      <c r="D43" s="54"/>
      <c r="E43" s="55"/>
      <c r="F43" s="194"/>
      <c r="G43" s="57"/>
    </row>
    <row r="44" spans="2:7">
      <c r="B44" s="95"/>
      <c r="C44" s="84" t="s">
        <v>322</v>
      </c>
      <c r="D44" s="61"/>
      <c r="E44" s="59">
        <v>1</v>
      </c>
      <c r="F44" s="160">
        <v>54000</v>
      </c>
      <c r="G44" s="60">
        <f>+E44*F44</f>
        <v>54000</v>
      </c>
    </row>
    <row r="45" spans="2:7">
      <c r="B45" s="95"/>
      <c r="C45" s="83" t="s">
        <v>203</v>
      </c>
      <c r="D45" s="54"/>
      <c r="E45" s="55"/>
      <c r="F45" s="194"/>
      <c r="G45" s="57"/>
    </row>
    <row r="46" spans="2:7">
      <c r="B46" s="95"/>
      <c r="C46" s="84" t="s">
        <v>314</v>
      </c>
      <c r="D46" s="61"/>
      <c r="E46" s="197">
        <v>128</v>
      </c>
      <c r="F46" s="158">
        <v>1300</v>
      </c>
      <c r="G46" s="60">
        <f>+F46*E46</f>
        <v>166400</v>
      </c>
    </row>
    <row r="47" spans="2:7">
      <c r="B47" s="95"/>
      <c r="C47" s="83" t="s">
        <v>204</v>
      </c>
      <c r="D47" s="54"/>
      <c r="E47" s="55"/>
      <c r="F47" s="194"/>
      <c r="G47" s="57"/>
    </row>
    <row r="48" spans="2:7">
      <c r="B48" s="95"/>
      <c r="C48" s="87" t="s">
        <v>213</v>
      </c>
      <c r="D48" s="78" t="s">
        <v>205</v>
      </c>
      <c r="E48" s="110">
        <v>1</v>
      </c>
      <c r="F48" s="162"/>
      <c r="G48" s="96">
        <f>+F48*E48</f>
        <v>0</v>
      </c>
    </row>
    <row r="49" spans="2:8" ht="31.5">
      <c r="B49" s="94">
        <v>2.5</v>
      </c>
      <c r="C49" s="86" t="s">
        <v>25</v>
      </c>
      <c r="D49" s="74" t="s">
        <v>13</v>
      </c>
      <c r="E49" s="75"/>
      <c r="F49" s="195"/>
      <c r="G49" s="111">
        <f>SUM(G51:G61)</f>
        <v>343733</v>
      </c>
    </row>
    <row r="50" spans="2:8">
      <c r="B50" s="95"/>
      <c r="C50" s="83" t="s">
        <v>201</v>
      </c>
      <c r="D50" s="54"/>
      <c r="E50" s="55"/>
      <c r="F50" s="194"/>
      <c r="G50" s="57"/>
    </row>
    <row r="51" spans="2:8">
      <c r="B51" s="95"/>
      <c r="C51" s="84" t="s">
        <v>214</v>
      </c>
      <c r="D51" s="58" t="s">
        <v>215</v>
      </c>
      <c r="E51" s="58">
        <v>1</v>
      </c>
      <c r="F51" s="157">
        <v>62500</v>
      </c>
      <c r="G51" s="60">
        <f>+F51*E51</f>
        <v>62500</v>
      </c>
    </row>
    <row r="52" spans="2:8">
      <c r="B52" s="95"/>
      <c r="C52" s="84"/>
      <c r="D52" s="58" t="s">
        <v>215</v>
      </c>
      <c r="E52" s="58">
        <v>1</v>
      </c>
      <c r="F52" s="157">
        <v>23333</v>
      </c>
      <c r="G52" s="60">
        <f>+F52*E52</f>
        <v>23333</v>
      </c>
    </row>
    <row r="53" spans="2:8">
      <c r="B53" s="95"/>
      <c r="C53" s="84" t="s">
        <v>216</v>
      </c>
      <c r="D53" s="61" t="s">
        <v>215</v>
      </c>
      <c r="E53" s="61">
        <v>1</v>
      </c>
      <c r="F53" s="118">
        <v>37500</v>
      </c>
      <c r="G53" s="60">
        <f>+F53*E53</f>
        <v>37500</v>
      </c>
    </row>
    <row r="54" spans="2:8">
      <c r="B54" s="95"/>
      <c r="C54" s="83" t="s">
        <v>202</v>
      </c>
      <c r="D54" s="54"/>
      <c r="E54" s="55"/>
      <c r="F54" s="194"/>
      <c r="G54" s="57"/>
    </row>
    <row r="55" spans="2:8">
      <c r="B55" s="95"/>
      <c r="C55" s="84" t="s">
        <v>322</v>
      </c>
      <c r="D55" s="61"/>
      <c r="E55" s="59">
        <v>1</v>
      </c>
      <c r="F55" s="160">
        <v>54000</v>
      </c>
      <c r="G55" s="60">
        <f>+E55*F55</f>
        <v>54000</v>
      </c>
    </row>
    <row r="56" spans="2:8">
      <c r="B56" s="95"/>
      <c r="C56" s="84"/>
      <c r="D56" s="61"/>
      <c r="E56" s="59"/>
      <c r="F56" s="160"/>
      <c r="G56" s="60"/>
    </row>
    <row r="57" spans="2:8">
      <c r="B57" s="95"/>
      <c r="C57" s="83" t="s">
        <v>203</v>
      </c>
      <c r="D57" s="54"/>
      <c r="E57" s="55"/>
      <c r="F57" s="194"/>
      <c r="G57" s="57"/>
    </row>
    <row r="58" spans="2:8">
      <c r="B58" s="95"/>
      <c r="C58" s="84" t="s">
        <v>314</v>
      </c>
      <c r="D58" s="61"/>
      <c r="E58" s="197">
        <v>128</v>
      </c>
      <c r="F58" s="158">
        <v>1300</v>
      </c>
      <c r="G58" s="60">
        <f>+F58*E58</f>
        <v>166400</v>
      </c>
    </row>
    <row r="59" spans="2:8">
      <c r="B59" s="95"/>
      <c r="C59" s="83" t="s">
        <v>204</v>
      </c>
      <c r="D59" s="54"/>
      <c r="E59" s="55"/>
      <c r="F59" s="194"/>
      <c r="G59" s="57"/>
    </row>
    <row r="60" spans="2:8">
      <c r="B60" s="95"/>
      <c r="C60" s="87" t="s">
        <v>213</v>
      </c>
      <c r="D60" s="78" t="s">
        <v>205</v>
      </c>
      <c r="E60" s="110">
        <v>1</v>
      </c>
      <c r="F60" s="162"/>
      <c r="G60" s="96">
        <f>+F60*E60</f>
        <v>0</v>
      </c>
    </row>
    <row r="61" spans="2:8" ht="15" thickBot="1">
      <c r="B61" s="97"/>
      <c r="C61" s="98"/>
      <c r="D61" s="99"/>
      <c r="E61" s="100"/>
      <c r="F61" s="163"/>
      <c r="G61" s="102"/>
    </row>
    <row r="62" spans="2:8">
      <c r="B62" s="106"/>
      <c r="C62"/>
      <c r="H62"/>
    </row>
    <row r="63" spans="2:8">
      <c r="B63" s="106"/>
      <c r="C63"/>
      <c r="H63"/>
    </row>
    <row r="64" spans="2:8">
      <c r="B64" s="106"/>
      <c r="C64"/>
      <c r="H64"/>
    </row>
    <row r="65" spans="2:8">
      <c r="B65" s="106"/>
      <c r="C65"/>
      <c r="H65"/>
    </row>
    <row r="66" spans="2:8">
      <c r="B66" s="106"/>
      <c r="C66"/>
      <c r="H66"/>
    </row>
    <row r="67" spans="2:8">
      <c r="B67" s="106"/>
      <c r="C67"/>
      <c r="H67"/>
    </row>
    <row r="68" spans="2:8">
      <c r="B68" s="106"/>
      <c r="C68"/>
      <c r="H68"/>
    </row>
    <row r="69" spans="2:8">
      <c r="B69" s="106"/>
      <c r="C69"/>
      <c r="H69"/>
    </row>
    <row r="70" spans="2:8">
      <c r="B70" s="106"/>
      <c r="C70"/>
      <c r="H70"/>
    </row>
    <row r="71" spans="2:8">
      <c r="B71" s="106"/>
      <c r="C71"/>
      <c r="H71"/>
    </row>
    <row r="72" spans="2:8">
      <c r="B72" s="106"/>
      <c r="C72"/>
      <c r="H7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B1:H115"/>
  <sheetViews>
    <sheetView zoomScale="85" zoomScaleNormal="85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7" width="19" style="190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198" t="s">
        <v>211</v>
      </c>
    </row>
    <row r="3" spans="2:7" ht="24.75" customHeight="1">
      <c r="B3" s="103"/>
      <c r="C3" s="81"/>
      <c r="D3" s="68"/>
      <c r="E3" s="69"/>
      <c r="F3" s="156"/>
      <c r="G3" s="199"/>
    </row>
    <row r="4" spans="2:7">
      <c r="B4" s="104">
        <v>3</v>
      </c>
      <c r="C4" s="105" t="str">
        <f>'PRESUPUESTO GRAL'!C19</f>
        <v>CIMENTACIONES Y ESTRUCTURA</v>
      </c>
      <c r="D4" s="71"/>
      <c r="E4" s="71"/>
      <c r="F4" s="192"/>
      <c r="G4" s="200"/>
    </row>
    <row r="5" spans="2:7" ht="32.25" customHeight="1">
      <c r="B5" s="94">
        <v>3.1</v>
      </c>
      <c r="C5" s="88" t="str">
        <f>'PRESUPUESTO GRAL'!C20</f>
        <v>Armado y vaciado de zapatas y/o dados en concreto F'c 21 Mpa</v>
      </c>
      <c r="D5" s="72" t="s">
        <v>13</v>
      </c>
      <c r="E5" s="52"/>
      <c r="F5" s="193"/>
      <c r="G5" s="201">
        <f>SUM(G7:G16)</f>
        <v>1190000</v>
      </c>
    </row>
    <row r="6" spans="2:7">
      <c r="B6" s="95"/>
      <c r="C6" s="89" t="s">
        <v>201</v>
      </c>
      <c r="D6" s="54"/>
      <c r="E6" s="55"/>
      <c r="F6" s="194"/>
      <c r="G6" s="202"/>
    </row>
    <row r="7" spans="2:7" ht="15" customHeight="1">
      <c r="B7" s="95"/>
      <c r="C7" s="90" t="s">
        <v>221</v>
      </c>
      <c r="D7" s="58"/>
      <c r="E7" s="58">
        <v>1</v>
      </c>
      <c r="F7" s="157">
        <v>60000</v>
      </c>
      <c r="G7" s="203">
        <f>+F7*E7</f>
        <v>60000</v>
      </c>
    </row>
    <row r="8" spans="2:7" ht="15" customHeight="1">
      <c r="B8" s="95"/>
      <c r="C8" s="90" t="s">
        <v>222</v>
      </c>
      <c r="D8" s="61" t="s">
        <v>223</v>
      </c>
      <c r="E8" s="61">
        <v>1</v>
      </c>
      <c r="F8" s="118">
        <v>210000</v>
      </c>
      <c r="G8" s="203">
        <f>+F8*E8</f>
        <v>210000</v>
      </c>
    </row>
    <row r="9" spans="2:7" ht="15" customHeight="1">
      <c r="B9" s="95"/>
      <c r="C9" s="90" t="s">
        <v>315</v>
      </c>
      <c r="D9" s="61"/>
      <c r="E9" s="61">
        <v>1</v>
      </c>
      <c r="F9" s="118">
        <v>90000</v>
      </c>
      <c r="G9" s="203">
        <f>+F9*E9</f>
        <v>90000</v>
      </c>
    </row>
    <row r="10" spans="2:7" ht="15" customHeight="1">
      <c r="B10" s="95"/>
      <c r="C10" s="89" t="s">
        <v>202</v>
      </c>
      <c r="D10" s="54"/>
      <c r="E10" s="55"/>
      <c r="F10" s="194"/>
      <c r="G10" s="202"/>
    </row>
    <row r="11" spans="2:7" ht="15" customHeight="1">
      <c r="B11" s="95"/>
      <c r="C11" s="84" t="s">
        <v>323</v>
      </c>
      <c r="D11" s="61"/>
      <c r="E11" s="59">
        <v>1</v>
      </c>
      <c r="F11" s="160">
        <v>450000</v>
      </c>
      <c r="G11" s="203">
        <f>+F11*E11</f>
        <v>450000</v>
      </c>
    </row>
    <row r="12" spans="2:7">
      <c r="B12" s="95"/>
      <c r="C12" s="83" t="s">
        <v>203</v>
      </c>
      <c r="D12" s="54"/>
      <c r="E12" s="55"/>
      <c r="F12" s="194"/>
      <c r="G12" s="202"/>
    </row>
    <row r="13" spans="2:7">
      <c r="B13" s="95"/>
      <c r="C13" s="84" t="s">
        <v>314</v>
      </c>
      <c r="D13" s="61"/>
      <c r="E13" s="196">
        <v>1</v>
      </c>
      <c r="F13" s="158">
        <v>120000</v>
      </c>
      <c r="G13" s="203">
        <f>+E13*F13</f>
        <v>120000</v>
      </c>
    </row>
    <row r="14" spans="2:7">
      <c r="B14" s="95"/>
      <c r="C14" s="83" t="s">
        <v>204</v>
      </c>
      <c r="D14" s="54"/>
      <c r="E14" s="55"/>
      <c r="F14" s="194"/>
      <c r="G14" s="202"/>
    </row>
    <row r="15" spans="2:7">
      <c r="B15" s="95"/>
      <c r="C15" s="114" t="s">
        <v>324</v>
      </c>
      <c r="D15" s="115" t="s">
        <v>226</v>
      </c>
      <c r="E15" s="116">
        <v>1</v>
      </c>
      <c r="F15" s="161">
        <v>260000</v>
      </c>
      <c r="G15" s="203">
        <f>+F15*E15</f>
        <v>260000</v>
      </c>
    </row>
    <row r="16" spans="2:7">
      <c r="B16" s="95"/>
      <c r="C16" s="84"/>
      <c r="D16" s="61"/>
      <c r="E16" s="59"/>
      <c r="F16" s="157"/>
      <c r="G16" s="203"/>
    </row>
    <row r="17" spans="2:7" ht="32.25" customHeight="1">
      <c r="B17" s="94">
        <v>3.2</v>
      </c>
      <c r="C17" s="82" t="str">
        <f>'PRESUPUESTO GRAL'!C21</f>
        <v>Armado y vaciado de vigas de cimentacion en concreto F'c=21 Mpa. Formaleteadas.</v>
      </c>
      <c r="D17" s="72" t="s">
        <v>13</v>
      </c>
      <c r="E17" s="52"/>
      <c r="F17" s="193"/>
      <c r="G17" s="201">
        <f>SUM(G19:G29)</f>
        <v>1250000</v>
      </c>
    </row>
    <row r="18" spans="2:7">
      <c r="B18" s="95"/>
      <c r="C18" s="83" t="s">
        <v>201</v>
      </c>
      <c r="D18" s="54"/>
      <c r="E18" s="55"/>
      <c r="F18" s="194"/>
      <c r="G18" s="202"/>
    </row>
    <row r="19" spans="2:7">
      <c r="B19" s="95"/>
      <c r="C19" s="90" t="s">
        <v>212</v>
      </c>
      <c r="D19" s="58"/>
      <c r="E19" s="58">
        <v>1</v>
      </c>
      <c r="F19" s="157">
        <v>60000</v>
      </c>
      <c r="G19" s="203">
        <f>+F19*E19</f>
        <v>60000</v>
      </c>
    </row>
    <row r="20" spans="2:7">
      <c r="B20" s="95"/>
      <c r="C20" s="90" t="s">
        <v>325</v>
      </c>
      <c r="D20" s="58"/>
      <c r="E20" s="58">
        <v>1</v>
      </c>
      <c r="F20" s="157">
        <v>250000</v>
      </c>
      <c r="G20" s="203">
        <f t="shared" ref="G20:G21" si="0">+F20*E20</f>
        <v>250000</v>
      </c>
    </row>
    <row r="21" spans="2:7">
      <c r="B21" s="95"/>
      <c r="C21" s="90" t="s">
        <v>326</v>
      </c>
      <c r="D21" s="58"/>
      <c r="E21" s="58">
        <v>1</v>
      </c>
      <c r="F21" s="157">
        <v>90000</v>
      </c>
      <c r="G21" s="203">
        <f t="shared" si="0"/>
        <v>90000</v>
      </c>
    </row>
    <row r="22" spans="2:7">
      <c r="B22" s="95"/>
      <c r="C22" s="83" t="s">
        <v>202</v>
      </c>
      <c r="D22" s="54"/>
      <c r="E22" s="55"/>
      <c r="F22" s="194"/>
      <c r="G22" s="202"/>
    </row>
    <row r="23" spans="2:7">
      <c r="B23" s="95"/>
      <c r="C23" s="84" t="s">
        <v>327</v>
      </c>
      <c r="D23" s="61"/>
      <c r="E23" s="59">
        <v>1</v>
      </c>
      <c r="F23" s="160">
        <v>450000</v>
      </c>
      <c r="G23" s="203">
        <f>+E23*F23</f>
        <v>450000</v>
      </c>
    </row>
    <row r="24" spans="2:7">
      <c r="B24" s="95"/>
      <c r="C24" s="84"/>
      <c r="D24" s="61"/>
      <c r="E24" s="59"/>
      <c r="F24" s="160"/>
      <c r="G24" s="203"/>
    </row>
    <row r="25" spans="2:7">
      <c r="B25" s="95"/>
      <c r="C25" s="83" t="s">
        <v>203</v>
      </c>
      <c r="D25" s="54"/>
      <c r="E25" s="55"/>
      <c r="F25" s="194"/>
      <c r="G25" s="202"/>
    </row>
    <row r="26" spans="2:7">
      <c r="B26" s="95"/>
      <c r="C26" s="84" t="s">
        <v>314</v>
      </c>
      <c r="D26" s="61"/>
      <c r="E26" s="196">
        <v>1</v>
      </c>
      <c r="F26" s="158">
        <v>120000</v>
      </c>
      <c r="G26" s="203">
        <f>+E26*F26</f>
        <v>120000</v>
      </c>
    </row>
    <row r="27" spans="2:7">
      <c r="B27" s="95"/>
      <c r="C27" s="83" t="s">
        <v>204</v>
      </c>
      <c r="D27" s="54"/>
      <c r="E27" s="55"/>
      <c r="F27" s="194"/>
      <c r="G27" s="202"/>
    </row>
    <row r="28" spans="2:7">
      <c r="B28" s="95"/>
      <c r="C28" s="114" t="s">
        <v>324</v>
      </c>
      <c r="D28" s="115" t="s">
        <v>226</v>
      </c>
      <c r="E28" s="116">
        <v>1</v>
      </c>
      <c r="F28" s="161">
        <v>280000</v>
      </c>
      <c r="G28" s="203">
        <f>+F28*E28</f>
        <v>280000</v>
      </c>
    </row>
    <row r="29" spans="2:7">
      <c r="B29" s="95"/>
      <c r="C29" s="84"/>
      <c r="D29" s="61"/>
      <c r="E29" s="59"/>
      <c r="F29" s="157"/>
      <c r="G29" s="203"/>
    </row>
    <row r="30" spans="2:7" ht="39" customHeight="1">
      <c r="B30" s="94">
        <v>3.3</v>
      </c>
      <c r="C30" s="82" t="str">
        <f>'PRESUPUESTO GRAL'!C22</f>
        <v>Armado y vaciado de vigas de amarre sobre muro en concreto F'c=21 Mpa. Formaleteadas.</v>
      </c>
      <c r="D30" s="72" t="s">
        <v>13</v>
      </c>
      <c r="E30" s="52"/>
      <c r="F30" s="193"/>
      <c r="G30" s="201">
        <f>SUM(G32:G42)</f>
        <v>1440000</v>
      </c>
    </row>
    <row r="31" spans="2:7">
      <c r="B31" s="95"/>
      <c r="C31" s="83" t="s">
        <v>201</v>
      </c>
      <c r="D31" s="54"/>
      <c r="E31" s="55"/>
      <c r="F31" s="194"/>
      <c r="G31" s="202"/>
    </row>
    <row r="32" spans="2:7">
      <c r="B32" s="95"/>
      <c r="C32" s="90" t="s">
        <v>212</v>
      </c>
      <c r="D32" s="61" t="s">
        <v>223</v>
      </c>
      <c r="E32" s="58">
        <v>1</v>
      </c>
      <c r="F32" s="157">
        <v>80000</v>
      </c>
      <c r="G32" s="203">
        <f>+F32*E32</f>
        <v>80000</v>
      </c>
    </row>
    <row r="33" spans="2:7">
      <c r="B33" s="95"/>
      <c r="C33" s="90" t="s">
        <v>328</v>
      </c>
      <c r="D33" s="61" t="s">
        <v>223</v>
      </c>
      <c r="E33" s="58">
        <v>1</v>
      </c>
      <c r="F33" s="118">
        <v>350000</v>
      </c>
      <c r="G33" s="203">
        <f>+F33*E33</f>
        <v>350000</v>
      </c>
    </row>
    <row r="34" spans="2:7">
      <c r="B34" s="95"/>
      <c r="C34" s="90" t="s">
        <v>326</v>
      </c>
      <c r="D34" s="61" t="s">
        <v>223</v>
      </c>
      <c r="E34" s="58">
        <v>1</v>
      </c>
      <c r="F34" s="118">
        <v>90000</v>
      </c>
      <c r="G34" s="203">
        <f>+F34*E34</f>
        <v>90000</v>
      </c>
    </row>
    <row r="35" spans="2:7">
      <c r="B35" s="95"/>
      <c r="C35" s="83" t="s">
        <v>202</v>
      </c>
      <c r="D35" s="54"/>
      <c r="E35" s="55"/>
      <c r="F35" s="194"/>
      <c r="G35" s="202"/>
    </row>
    <row r="36" spans="2:7">
      <c r="B36" s="95"/>
      <c r="C36" s="84" t="s">
        <v>327</v>
      </c>
      <c r="D36" s="61"/>
      <c r="E36" s="59">
        <v>1</v>
      </c>
      <c r="F36" s="160">
        <v>450000</v>
      </c>
      <c r="G36" s="203">
        <f>+E36*F36</f>
        <v>450000</v>
      </c>
    </row>
    <row r="37" spans="2:7">
      <c r="B37" s="95"/>
      <c r="C37" s="84"/>
      <c r="D37" s="61"/>
      <c r="E37" s="59"/>
      <c r="F37" s="160"/>
      <c r="G37" s="203"/>
    </row>
    <row r="38" spans="2:7">
      <c r="B38" s="95"/>
      <c r="C38" s="83" t="s">
        <v>203</v>
      </c>
      <c r="D38" s="54"/>
      <c r="E38" s="55"/>
      <c r="F38" s="194"/>
      <c r="G38" s="202"/>
    </row>
    <row r="39" spans="2:7">
      <c r="B39" s="95"/>
      <c r="C39" s="84" t="s">
        <v>314</v>
      </c>
      <c r="D39" s="61"/>
      <c r="E39" s="196">
        <v>1</v>
      </c>
      <c r="F39" s="158">
        <v>120000</v>
      </c>
      <c r="G39" s="203">
        <f>+E39*F39</f>
        <v>120000</v>
      </c>
    </row>
    <row r="40" spans="2:7">
      <c r="B40" s="95"/>
      <c r="C40" s="83" t="s">
        <v>204</v>
      </c>
      <c r="D40" s="54"/>
      <c r="E40" s="55"/>
      <c r="F40" s="194"/>
      <c r="G40" s="202"/>
    </row>
    <row r="41" spans="2:7">
      <c r="B41" s="109"/>
      <c r="C41" s="114" t="s">
        <v>324</v>
      </c>
      <c r="D41" s="115" t="s">
        <v>226</v>
      </c>
      <c r="E41" s="116">
        <v>1</v>
      </c>
      <c r="F41" s="161">
        <v>350000</v>
      </c>
      <c r="G41" s="203">
        <f>+F41*E41</f>
        <v>350000</v>
      </c>
    </row>
    <row r="42" spans="2:7">
      <c r="B42" s="109"/>
      <c r="C42" s="84"/>
      <c r="D42" s="61"/>
      <c r="E42" s="59"/>
      <c r="F42" s="157"/>
      <c r="G42" s="204"/>
    </row>
    <row r="43" spans="2:7" ht="23.25" customHeight="1">
      <c r="B43" s="94">
        <v>3.4</v>
      </c>
      <c r="C43" s="86" t="str">
        <f>'PRESUPUESTO GRAL'!C23</f>
        <v>Solado en concreto f'c 14 mpa E: 0.05 m.</v>
      </c>
      <c r="D43" s="74" t="s">
        <v>10</v>
      </c>
      <c r="E43" s="75"/>
      <c r="F43" s="195"/>
      <c r="G43" s="205">
        <f>SUM(G45:G52)</f>
        <v>128900</v>
      </c>
    </row>
    <row r="44" spans="2:7">
      <c r="B44" s="95"/>
      <c r="C44" s="89" t="s">
        <v>201</v>
      </c>
      <c r="D44" s="54" t="s">
        <v>228</v>
      </c>
      <c r="E44" s="55"/>
      <c r="F44" s="194"/>
      <c r="G44" s="202"/>
    </row>
    <row r="45" spans="2:7">
      <c r="B45" s="95"/>
      <c r="C45" s="84" t="s">
        <v>212</v>
      </c>
      <c r="D45" s="58"/>
      <c r="E45" s="58">
        <v>1</v>
      </c>
      <c r="F45" s="157">
        <v>64500</v>
      </c>
      <c r="G45" s="203">
        <f>+F45*E45</f>
        <v>64500</v>
      </c>
    </row>
    <row r="46" spans="2:7">
      <c r="B46" s="95"/>
      <c r="C46" s="84"/>
      <c r="D46" s="61"/>
      <c r="E46" s="61"/>
      <c r="F46" s="118"/>
      <c r="G46" s="203"/>
    </row>
    <row r="47" spans="2:7">
      <c r="B47" s="95"/>
      <c r="C47" s="89" t="s">
        <v>202</v>
      </c>
      <c r="D47" s="54"/>
      <c r="E47" s="55"/>
      <c r="F47" s="194"/>
      <c r="G47" s="202"/>
    </row>
    <row r="48" spans="2:7">
      <c r="B48" s="95"/>
      <c r="C48" s="84" t="s">
        <v>327</v>
      </c>
      <c r="D48" s="61"/>
      <c r="E48" s="59">
        <v>1</v>
      </c>
      <c r="F48" s="160">
        <v>31500</v>
      </c>
      <c r="G48" s="203">
        <f>+F48*E48</f>
        <v>31500</v>
      </c>
    </row>
    <row r="49" spans="2:7">
      <c r="B49" s="95"/>
      <c r="C49" s="83" t="s">
        <v>203</v>
      </c>
      <c r="D49" s="54"/>
      <c r="E49" s="55"/>
      <c r="F49" s="194"/>
      <c r="G49" s="202"/>
    </row>
    <row r="50" spans="2:7">
      <c r="B50" s="95"/>
      <c r="C50" s="84" t="s">
        <v>314</v>
      </c>
      <c r="D50" s="61"/>
      <c r="E50" s="196">
        <v>1</v>
      </c>
      <c r="F50" s="158">
        <v>8400</v>
      </c>
      <c r="G50" s="203">
        <f>+E50*F50</f>
        <v>8400</v>
      </c>
    </row>
    <row r="51" spans="2:7">
      <c r="B51" s="95"/>
      <c r="C51" s="83" t="s">
        <v>204</v>
      </c>
      <c r="D51" s="54"/>
      <c r="E51" s="55"/>
      <c r="F51" s="194"/>
      <c r="G51" s="202"/>
    </row>
    <row r="52" spans="2:7">
      <c r="B52" s="95"/>
      <c r="C52" s="84" t="s">
        <v>213</v>
      </c>
      <c r="D52" s="61" t="s">
        <v>205</v>
      </c>
      <c r="E52" s="59">
        <v>1</v>
      </c>
      <c r="F52" s="162">
        <v>24500</v>
      </c>
      <c r="G52" s="204">
        <f>+F52*E52</f>
        <v>24500</v>
      </c>
    </row>
    <row r="53" spans="2:7" ht="26.25" customHeight="1">
      <c r="B53" s="94">
        <v>3.5</v>
      </c>
      <c r="C53" s="86" t="str">
        <f>'PRESUPUESTO GRAL'!C24</f>
        <v xml:space="preserve">Losa de contrapiso en concreto F'c 21 Mpa. E: 0.10 m </v>
      </c>
      <c r="D53" s="74" t="s">
        <v>10</v>
      </c>
      <c r="E53" s="75"/>
      <c r="F53" s="195"/>
      <c r="G53" s="205">
        <f>SUM(G55:G64)</f>
        <v>304000</v>
      </c>
    </row>
    <row r="54" spans="2:7">
      <c r="B54" s="95"/>
      <c r="C54" s="83" t="s">
        <v>201</v>
      </c>
      <c r="D54" s="54"/>
      <c r="E54" s="55"/>
      <c r="F54" s="194"/>
      <c r="G54" s="202"/>
    </row>
    <row r="55" spans="2:7">
      <c r="B55" s="95"/>
      <c r="C55" s="84" t="s">
        <v>212</v>
      </c>
      <c r="D55" s="58"/>
      <c r="E55" s="58">
        <v>1</v>
      </c>
      <c r="F55" s="157">
        <v>101000</v>
      </c>
      <c r="G55" s="203">
        <f>+F55*E55</f>
        <v>101000</v>
      </c>
    </row>
    <row r="56" spans="2:7">
      <c r="B56" s="95"/>
      <c r="C56" s="84"/>
      <c r="D56" s="61"/>
      <c r="E56" s="61"/>
      <c r="F56" s="118"/>
      <c r="G56" s="203"/>
    </row>
    <row r="57" spans="2:7">
      <c r="B57" s="95"/>
      <c r="C57" s="83" t="s">
        <v>202</v>
      </c>
      <c r="D57" s="54"/>
      <c r="E57" s="55"/>
      <c r="F57" s="194"/>
      <c r="G57" s="202"/>
    </row>
    <row r="58" spans="2:7">
      <c r="B58" s="95"/>
      <c r="C58" s="84" t="s">
        <v>227</v>
      </c>
      <c r="D58" s="61"/>
      <c r="E58" s="59">
        <v>1</v>
      </c>
      <c r="F58" s="160">
        <v>87500</v>
      </c>
      <c r="G58" s="203">
        <f>+F58*E58</f>
        <v>87500</v>
      </c>
    </row>
    <row r="59" spans="2:7">
      <c r="B59" s="95"/>
      <c r="C59" s="84"/>
      <c r="D59" s="61"/>
      <c r="E59" s="59"/>
      <c r="F59" s="160"/>
      <c r="G59" s="203"/>
    </row>
    <row r="60" spans="2:7">
      <c r="B60" s="95"/>
      <c r="C60" s="83" t="s">
        <v>203</v>
      </c>
      <c r="D60" s="54"/>
      <c r="E60" s="55"/>
      <c r="F60" s="194"/>
      <c r="G60" s="202"/>
    </row>
    <row r="61" spans="2:7">
      <c r="B61" s="95"/>
      <c r="C61" s="84" t="s">
        <v>314</v>
      </c>
      <c r="D61" s="61"/>
      <c r="E61" s="196">
        <v>1</v>
      </c>
      <c r="F61" s="158">
        <v>33000</v>
      </c>
      <c r="G61" s="203">
        <f>+E61*F61</f>
        <v>33000</v>
      </c>
    </row>
    <row r="62" spans="2:7">
      <c r="B62" s="95"/>
      <c r="C62" s="83" t="s">
        <v>204</v>
      </c>
      <c r="D62" s="54"/>
      <c r="E62" s="55"/>
      <c r="F62" s="194"/>
      <c r="G62" s="202"/>
    </row>
    <row r="63" spans="2:7">
      <c r="B63" s="95"/>
      <c r="C63" s="84" t="s">
        <v>213</v>
      </c>
      <c r="D63" s="61" t="s">
        <v>205</v>
      </c>
      <c r="E63" s="59">
        <v>1</v>
      </c>
      <c r="F63" s="157">
        <v>82500</v>
      </c>
      <c r="G63" s="203">
        <f>+F63*E63</f>
        <v>82500</v>
      </c>
    </row>
    <row r="64" spans="2:7">
      <c r="B64" s="95"/>
      <c r="C64" s="85"/>
      <c r="D64" s="61"/>
      <c r="E64" s="65"/>
      <c r="F64" s="157"/>
      <c r="G64" s="203"/>
    </row>
    <row r="65" spans="2:7" ht="31.5" customHeight="1">
      <c r="B65" s="94">
        <v>3.6</v>
      </c>
      <c r="C65" s="86" t="str">
        <f>'PRESUPUESTO GRAL'!C25</f>
        <v>Armado + vaciado de columnetas de confinaiento  en concreto visto F'c 21 Mpa.</v>
      </c>
      <c r="D65" s="74" t="s">
        <v>13</v>
      </c>
      <c r="E65" s="75"/>
      <c r="F65" s="195"/>
      <c r="G65" s="205">
        <f>SUM(G67:G77)</f>
        <v>1480000</v>
      </c>
    </row>
    <row r="66" spans="2:7">
      <c r="B66" s="95"/>
      <c r="C66" s="83" t="s">
        <v>201</v>
      </c>
      <c r="D66" s="54"/>
      <c r="E66" s="55"/>
      <c r="F66" s="194"/>
      <c r="G66" s="202"/>
    </row>
    <row r="67" spans="2:7">
      <c r="B67" s="95"/>
      <c r="C67" s="90" t="s">
        <v>212</v>
      </c>
      <c r="D67" s="61" t="s">
        <v>223</v>
      </c>
      <c r="E67" s="58">
        <v>1</v>
      </c>
      <c r="F67" s="157">
        <v>20000</v>
      </c>
      <c r="G67" s="203">
        <f>+F67*E67</f>
        <v>20000</v>
      </c>
    </row>
    <row r="68" spans="2:7">
      <c r="B68" s="95"/>
      <c r="C68" s="90" t="s">
        <v>330</v>
      </c>
      <c r="D68" s="61" t="s">
        <v>223</v>
      </c>
      <c r="E68" s="58">
        <v>1</v>
      </c>
      <c r="F68" s="157">
        <v>350000</v>
      </c>
      <c r="G68" s="203">
        <f>+F68*E68</f>
        <v>350000</v>
      </c>
    </row>
    <row r="69" spans="2:7">
      <c r="B69" s="95"/>
      <c r="C69" s="90" t="s">
        <v>326</v>
      </c>
      <c r="D69" s="61" t="s">
        <v>223</v>
      </c>
      <c r="E69" s="61">
        <v>1</v>
      </c>
      <c r="F69" s="118">
        <v>90000</v>
      </c>
      <c r="G69" s="203">
        <f>+F69*E69</f>
        <v>90000</v>
      </c>
    </row>
    <row r="70" spans="2:7">
      <c r="B70" s="95"/>
      <c r="C70" s="83" t="s">
        <v>202</v>
      </c>
      <c r="D70" s="54"/>
      <c r="E70" s="55"/>
      <c r="F70" s="194"/>
      <c r="G70" s="202"/>
    </row>
    <row r="71" spans="2:7">
      <c r="B71" s="95"/>
      <c r="C71" s="84" t="s">
        <v>227</v>
      </c>
      <c r="D71" s="61" t="s">
        <v>13</v>
      </c>
      <c r="E71" s="59">
        <v>1</v>
      </c>
      <c r="F71" s="160">
        <v>470000</v>
      </c>
      <c r="G71" s="203">
        <f>+F71*E71</f>
        <v>470000</v>
      </c>
    </row>
    <row r="72" spans="2:7">
      <c r="B72" s="95"/>
      <c r="C72" s="84"/>
      <c r="D72" s="61"/>
      <c r="E72" s="59"/>
      <c r="F72" s="160"/>
      <c r="G72" s="203"/>
    </row>
    <row r="73" spans="2:7">
      <c r="B73" s="95"/>
      <c r="C73" s="83" t="s">
        <v>203</v>
      </c>
      <c r="D73" s="54"/>
      <c r="E73" s="55"/>
      <c r="F73" s="194"/>
      <c r="G73" s="202"/>
    </row>
    <row r="74" spans="2:7">
      <c r="B74" s="95"/>
      <c r="C74" s="84" t="s">
        <v>314</v>
      </c>
      <c r="D74" s="61"/>
      <c r="E74" s="207">
        <v>1</v>
      </c>
      <c r="F74" s="158">
        <v>120000</v>
      </c>
      <c r="G74" s="203">
        <f>+E74*F74</f>
        <v>120000</v>
      </c>
    </row>
    <row r="75" spans="2:7">
      <c r="B75" s="95"/>
      <c r="C75" s="83" t="s">
        <v>204</v>
      </c>
      <c r="D75" s="54"/>
      <c r="E75" s="55"/>
      <c r="F75" s="194"/>
      <c r="G75" s="202"/>
    </row>
    <row r="76" spans="2:7">
      <c r="B76" s="95"/>
      <c r="C76" s="114" t="s">
        <v>329</v>
      </c>
      <c r="D76" s="115" t="s">
        <v>226</v>
      </c>
      <c r="E76" s="116">
        <v>1</v>
      </c>
      <c r="F76" s="162">
        <v>430000</v>
      </c>
      <c r="G76" s="204">
        <f>+F76*E76</f>
        <v>430000</v>
      </c>
    </row>
    <row r="77" spans="2:7">
      <c r="B77" s="95"/>
      <c r="C77" s="84"/>
      <c r="D77" s="61"/>
      <c r="E77" s="59"/>
      <c r="F77" s="157"/>
      <c r="G77" s="204"/>
    </row>
    <row r="78" spans="2:7" ht="21">
      <c r="B78" s="94">
        <v>3.7</v>
      </c>
      <c r="C78" s="86" t="str">
        <f>'PRESUPUESTO GRAL'!C26</f>
        <v xml:space="preserve">Armado y vaciado de rampa en concreto visto F'c 21 Mpa. </v>
      </c>
      <c r="D78" s="74" t="s">
        <v>13</v>
      </c>
      <c r="E78" s="75"/>
      <c r="F78" s="195"/>
      <c r="G78" s="205">
        <f>SUM(G80:G90)</f>
        <v>1530000</v>
      </c>
    </row>
    <row r="79" spans="2:7">
      <c r="B79" s="95"/>
      <c r="C79" s="83" t="s">
        <v>201</v>
      </c>
      <c r="D79" s="54"/>
      <c r="E79" s="55"/>
      <c r="F79" s="194"/>
      <c r="G79" s="202"/>
    </row>
    <row r="80" spans="2:7">
      <c r="B80" s="95"/>
      <c r="C80" s="90" t="s">
        <v>212</v>
      </c>
      <c r="D80" s="58" t="s">
        <v>223</v>
      </c>
      <c r="E80" s="58">
        <v>1</v>
      </c>
      <c r="F80" s="157">
        <v>20000</v>
      </c>
      <c r="G80" s="203">
        <v>20000</v>
      </c>
    </row>
    <row r="81" spans="2:7">
      <c r="B81" s="95"/>
      <c r="C81" s="90" t="s">
        <v>330</v>
      </c>
      <c r="D81" s="58" t="s">
        <v>223</v>
      </c>
      <c r="E81" s="58">
        <v>1</v>
      </c>
      <c r="F81" s="157">
        <v>350000</v>
      </c>
      <c r="G81" s="203">
        <v>350000</v>
      </c>
    </row>
    <row r="82" spans="2:7">
      <c r="B82" s="95"/>
      <c r="C82" s="90" t="s">
        <v>326</v>
      </c>
      <c r="D82" s="61" t="s">
        <v>223</v>
      </c>
      <c r="E82" s="61">
        <v>1</v>
      </c>
      <c r="F82" s="118">
        <v>90000</v>
      </c>
      <c r="G82" s="203">
        <v>90000</v>
      </c>
    </row>
    <row r="83" spans="2:7">
      <c r="B83" s="95"/>
      <c r="C83" s="83" t="s">
        <v>202</v>
      </c>
      <c r="D83" s="54"/>
      <c r="E83" s="55"/>
      <c r="F83" s="194"/>
      <c r="G83" s="202"/>
    </row>
    <row r="84" spans="2:7">
      <c r="B84" s="95"/>
      <c r="C84" s="84" t="s">
        <v>227</v>
      </c>
      <c r="D84" s="61" t="s">
        <v>13</v>
      </c>
      <c r="E84" s="59">
        <v>1</v>
      </c>
      <c r="F84" s="160">
        <v>470000</v>
      </c>
      <c r="G84" s="203">
        <f>+F84*E84</f>
        <v>470000</v>
      </c>
    </row>
    <row r="85" spans="2:7">
      <c r="B85" s="95"/>
      <c r="C85" s="84"/>
      <c r="D85" s="61"/>
      <c r="E85" s="59"/>
      <c r="F85" s="160"/>
      <c r="G85" s="203"/>
    </row>
    <row r="86" spans="2:7">
      <c r="B86" s="95"/>
      <c r="C86" s="83" t="s">
        <v>203</v>
      </c>
      <c r="D86" s="54"/>
      <c r="E86" s="55"/>
      <c r="F86" s="194"/>
      <c r="G86" s="202"/>
    </row>
    <row r="87" spans="2:7">
      <c r="B87" s="95"/>
      <c r="C87" s="84" t="s">
        <v>314</v>
      </c>
      <c r="D87" s="61"/>
      <c r="E87" s="196">
        <v>1</v>
      </c>
      <c r="F87" s="158">
        <v>120000</v>
      </c>
      <c r="G87" s="203">
        <f>+E87*F87</f>
        <v>120000</v>
      </c>
    </row>
    <row r="88" spans="2:7">
      <c r="B88" s="95"/>
      <c r="C88" s="83" t="s">
        <v>204</v>
      </c>
      <c r="D88" s="54"/>
      <c r="E88" s="55"/>
      <c r="F88" s="194"/>
      <c r="G88" s="202"/>
    </row>
    <row r="89" spans="2:7">
      <c r="B89" s="95"/>
      <c r="C89" s="114" t="s">
        <v>324</v>
      </c>
      <c r="D89" s="115" t="s">
        <v>226</v>
      </c>
      <c r="E89" s="116">
        <v>1</v>
      </c>
      <c r="F89" s="162">
        <v>480000</v>
      </c>
      <c r="G89" s="204">
        <f>+F89*E89</f>
        <v>480000</v>
      </c>
    </row>
    <row r="90" spans="2:7">
      <c r="B90" s="109"/>
      <c r="C90" s="84"/>
      <c r="D90" s="61"/>
      <c r="E90" s="59"/>
      <c r="F90" s="157"/>
      <c r="G90" s="204"/>
    </row>
    <row r="91" spans="2:7" ht="25.5" customHeight="1">
      <c r="B91" s="94">
        <v>3.8</v>
      </c>
      <c r="C91" s="86" t="str">
        <f>'PRESUPUESTO GRAL'!C27</f>
        <v>Suministro e instalación de acero figurado fy 420 Mpa</v>
      </c>
      <c r="D91" s="74" t="s">
        <v>18</v>
      </c>
      <c r="E91" s="75"/>
      <c r="F91" s="195"/>
      <c r="G91" s="205">
        <f>SUM(G93:G103)</f>
        <v>11650</v>
      </c>
    </row>
    <row r="92" spans="2:7">
      <c r="B92" s="95"/>
      <c r="C92" s="83" t="s">
        <v>201</v>
      </c>
      <c r="D92" s="54"/>
      <c r="E92" s="55"/>
      <c r="F92" s="194"/>
      <c r="G92" s="202"/>
    </row>
    <row r="93" spans="2:7">
      <c r="B93" s="95"/>
      <c r="C93" s="84" t="s">
        <v>212</v>
      </c>
      <c r="D93" s="58" t="s">
        <v>223</v>
      </c>
      <c r="E93" s="58">
        <v>1</v>
      </c>
      <c r="F93" s="157">
        <v>1500</v>
      </c>
      <c r="G93" s="203">
        <f>+F93*E93</f>
        <v>1500</v>
      </c>
    </row>
    <row r="94" spans="2:7">
      <c r="B94" s="95"/>
      <c r="C94" s="84" t="s">
        <v>331</v>
      </c>
      <c r="D94" s="58"/>
      <c r="E94" s="58">
        <v>1</v>
      </c>
      <c r="F94" s="157">
        <v>1000</v>
      </c>
      <c r="G94" s="203">
        <f>+F94*E94</f>
        <v>1000</v>
      </c>
    </row>
    <row r="95" spans="2:7">
      <c r="B95" s="95"/>
      <c r="C95" s="84"/>
      <c r="D95" s="61"/>
      <c r="E95" s="61"/>
      <c r="F95" s="118"/>
      <c r="G95" s="203"/>
    </row>
    <row r="96" spans="2:7">
      <c r="B96" s="95"/>
      <c r="C96" s="83" t="s">
        <v>202</v>
      </c>
      <c r="D96" s="54"/>
      <c r="E96" s="55"/>
      <c r="F96" s="194"/>
      <c r="G96" s="202"/>
    </row>
    <row r="97" spans="2:7">
      <c r="B97" s="95"/>
      <c r="C97" s="84" t="s">
        <v>332</v>
      </c>
      <c r="D97" s="61"/>
      <c r="E97" s="59">
        <v>1</v>
      </c>
      <c r="F97" s="160">
        <v>6500</v>
      </c>
      <c r="G97" s="203">
        <f>+E97*F97</f>
        <v>6500</v>
      </c>
    </row>
    <row r="98" spans="2:7">
      <c r="B98" s="95"/>
      <c r="C98" s="84" t="s">
        <v>333</v>
      </c>
      <c r="D98" s="61"/>
      <c r="E98" s="59">
        <v>1</v>
      </c>
      <c r="F98" s="160">
        <v>650</v>
      </c>
      <c r="G98" s="203">
        <f>+E98*F98</f>
        <v>650</v>
      </c>
    </row>
    <row r="99" spans="2:7">
      <c r="B99" s="95"/>
      <c r="C99" s="83" t="s">
        <v>203</v>
      </c>
      <c r="D99" s="54"/>
      <c r="E99" s="55"/>
      <c r="F99" s="194"/>
      <c r="G99" s="202"/>
    </row>
    <row r="100" spans="2:7">
      <c r="B100" s="95"/>
      <c r="C100" s="84" t="s">
        <v>314</v>
      </c>
      <c r="D100" s="61"/>
      <c r="E100" s="196">
        <v>0</v>
      </c>
      <c r="F100" s="158">
        <v>1300</v>
      </c>
      <c r="G100" s="203">
        <f>+E100*F100</f>
        <v>0</v>
      </c>
    </row>
    <row r="101" spans="2:7">
      <c r="B101" s="95"/>
      <c r="C101" s="83" t="s">
        <v>204</v>
      </c>
      <c r="D101" s="54"/>
      <c r="E101" s="55"/>
      <c r="F101" s="194"/>
      <c r="G101" s="202"/>
    </row>
    <row r="102" spans="2:7">
      <c r="B102" s="95"/>
      <c r="C102" s="84" t="s">
        <v>225</v>
      </c>
      <c r="D102" s="61" t="s">
        <v>226</v>
      </c>
      <c r="E102" s="59">
        <v>1</v>
      </c>
      <c r="F102" s="157">
        <v>2000</v>
      </c>
      <c r="G102" s="204">
        <f>+F102*E102</f>
        <v>2000</v>
      </c>
    </row>
    <row r="103" spans="2:7">
      <c r="B103" s="109"/>
      <c r="C103" s="112"/>
      <c r="D103" s="78"/>
      <c r="E103" s="113"/>
      <c r="F103" s="162"/>
      <c r="G103" s="204"/>
    </row>
    <row r="104" spans="2:7" ht="27" customHeight="1">
      <c r="B104" s="94">
        <v>3.9</v>
      </c>
      <c r="C104" s="86" t="str">
        <f>'PRESUPUESTO GRAL'!C28</f>
        <v>Suministro e instalación de mallas electrosoldadas fy 493 Mpa</v>
      </c>
      <c r="D104" s="74" t="s">
        <v>18</v>
      </c>
      <c r="E104" s="75"/>
      <c r="F104" s="195"/>
      <c r="G104" s="205">
        <f>SUM(G106:G115)</f>
        <v>14400</v>
      </c>
    </row>
    <row r="105" spans="2:7">
      <c r="B105" s="95"/>
      <c r="C105" s="83" t="s">
        <v>201</v>
      </c>
      <c r="D105" s="54"/>
      <c r="E105" s="55"/>
      <c r="F105" s="194"/>
      <c r="G105" s="202"/>
    </row>
    <row r="106" spans="2:7">
      <c r="B106" s="95"/>
      <c r="C106" s="84" t="s">
        <v>212</v>
      </c>
      <c r="D106" s="58" t="s">
        <v>223</v>
      </c>
      <c r="E106" s="58">
        <v>1</v>
      </c>
      <c r="F106" s="157">
        <v>1500</v>
      </c>
      <c r="G106" s="203">
        <f>+F106*E106</f>
        <v>1500</v>
      </c>
    </row>
    <row r="107" spans="2:7">
      <c r="B107" s="95"/>
      <c r="C107" s="84" t="s">
        <v>331</v>
      </c>
      <c r="D107" s="58"/>
      <c r="E107" s="58">
        <v>1</v>
      </c>
      <c r="F107" s="157">
        <v>1000</v>
      </c>
      <c r="G107" s="203">
        <f>+F107*E107</f>
        <v>1000</v>
      </c>
    </row>
    <row r="108" spans="2:7">
      <c r="B108" s="95"/>
      <c r="C108" s="83" t="s">
        <v>202</v>
      </c>
      <c r="D108" s="54"/>
      <c r="E108" s="55"/>
      <c r="F108" s="194"/>
      <c r="G108" s="202"/>
    </row>
    <row r="109" spans="2:7">
      <c r="B109" s="95"/>
      <c r="C109" s="84" t="s">
        <v>332</v>
      </c>
      <c r="D109" s="61"/>
      <c r="E109" s="59">
        <v>1</v>
      </c>
      <c r="F109" s="160">
        <v>9000</v>
      </c>
      <c r="G109" s="203">
        <f>+E109*F109</f>
        <v>9000</v>
      </c>
    </row>
    <row r="110" spans="2:7">
      <c r="B110" s="95"/>
      <c r="C110" s="84" t="s">
        <v>333</v>
      </c>
      <c r="D110" s="61"/>
      <c r="E110" s="59">
        <v>1</v>
      </c>
      <c r="F110" s="160">
        <v>900</v>
      </c>
      <c r="G110" s="203">
        <f>+E110*F110</f>
        <v>900</v>
      </c>
    </row>
    <row r="111" spans="2:7">
      <c r="B111" s="95"/>
      <c r="C111" s="83" t="s">
        <v>203</v>
      </c>
      <c r="D111" s="54"/>
      <c r="E111" s="55"/>
      <c r="F111" s="194"/>
      <c r="G111" s="202"/>
    </row>
    <row r="112" spans="2:7">
      <c r="B112" s="95"/>
      <c r="C112" s="84" t="s">
        <v>314</v>
      </c>
      <c r="D112" s="61"/>
      <c r="E112" s="196">
        <v>0</v>
      </c>
      <c r="F112" s="158">
        <v>1300</v>
      </c>
      <c r="G112" s="203">
        <f>+E112*F112</f>
        <v>0</v>
      </c>
    </row>
    <row r="113" spans="2:7">
      <c r="B113" s="95"/>
      <c r="C113" s="83" t="s">
        <v>204</v>
      </c>
      <c r="D113" s="54"/>
      <c r="E113" s="55"/>
      <c r="F113" s="194"/>
      <c r="G113" s="202"/>
    </row>
    <row r="114" spans="2:7">
      <c r="B114" s="95"/>
      <c r="C114" s="84" t="s">
        <v>225</v>
      </c>
      <c r="D114" s="61" t="s">
        <v>226</v>
      </c>
      <c r="E114" s="59">
        <v>1</v>
      </c>
      <c r="F114" s="157">
        <v>2000</v>
      </c>
      <c r="G114" s="204">
        <f>+F114*E114</f>
        <v>2000</v>
      </c>
    </row>
    <row r="115" spans="2:7" ht="15" thickBot="1">
      <c r="B115" s="97"/>
      <c r="C115" s="98"/>
      <c r="D115" s="99"/>
      <c r="E115" s="100"/>
      <c r="F115" s="163"/>
      <c r="G115" s="20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B1:H110"/>
  <sheetViews>
    <sheetView topLeftCell="C1" workbookViewId="0">
      <selection activeCell="I1" sqref="I1:J1048576"/>
    </sheetView>
  </sheetViews>
  <sheetFormatPr baseColWidth="10" defaultRowHeight="14.5"/>
  <cols>
    <col min="3" max="3" width="41.81640625" style="79" customWidth="1"/>
    <col min="4" max="4" width="36.81640625" customWidth="1"/>
    <col min="6" max="6" width="14.81640625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>
      <c r="B4" s="104">
        <v>4</v>
      </c>
      <c r="C4" s="105" t="str">
        <f>'PRESUPUESTO GRAL'!C29</f>
        <v>ESTRUCTURA METALICA</v>
      </c>
      <c r="D4" s="71"/>
      <c r="E4" s="71"/>
      <c r="F4" s="71"/>
      <c r="G4" s="93"/>
    </row>
    <row r="5" spans="2:7" ht="87.75" customHeight="1">
      <c r="B5" s="94">
        <v>4.0999999999999996</v>
      </c>
      <c r="C5" s="88" t="str">
        <f>'PRESUPUESTO GRAL'!C30</f>
        <v>Suministro e instalación de estructuras metálicas para cubiertas. Incluye perfiles, platinas, pernos, anclajes, soldaduras y accesorios acorde con el diseño estructural. Incluye limpieza mecanica, pintura anticorrosiva y pintura de acabado de acabado final según planos estructurales.</v>
      </c>
      <c r="D5" s="72" t="s">
        <v>18</v>
      </c>
      <c r="E5" s="52"/>
      <c r="F5" s="53"/>
      <c r="G5" s="73">
        <f>SUM(G7:G16)</f>
        <v>42700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90" t="s">
        <v>334</v>
      </c>
      <c r="D7" s="58" t="s">
        <v>223</v>
      </c>
      <c r="E7" s="58">
        <v>1</v>
      </c>
      <c r="F7" s="64">
        <v>4000</v>
      </c>
      <c r="G7" s="60">
        <f>+E7*F7</f>
        <v>4000</v>
      </c>
    </row>
    <row r="8" spans="2:7" ht="15" customHeight="1">
      <c r="B8" s="95"/>
      <c r="C8" s="90" t="s">
        <v>212</v>
      </c>
      <c r="D8" s="58" t="s">
        <v>223</v>
      </c>
      <c r="E8" s="58">
        <v>1</v>
      </c>
      <c r="F8" s="64">
        <v>2000</v>
      </c>
      <c r="G8" s="60">
        <f t="shared" ref="G8:G9" si="0">+E8*F8</f>
        <v>2000</v>
      </c>
    </row>
    <row r="9" spans="2:7" ht="15" customHeight="1">
      <c r="B9" s="95"/>
      <c r="C9" s="90" t="s">
        <v>335</v>
      </c>
      <c r="D9" s="61" t="s">
        <v>223</v>
      </c>
      <c r="E9" s="61">
        <v>1</v>
      </c>
      <c r="F9" s="118">
        <v>3000</v>
      </c>
      <c r="G9" s="60">
        <f t="shared" si="0"/>
        <v>3000</v>
      </c>
    </row>
    <row r="10" spans="2:7" ht="15" customHeight="1">
      <c r="B10" s="95"/>
      <c r="C10" s="89" t="s">
        <v>202</v>
      </c>
      <c r="D10" s="54"/>
      <c r="E10" s="55"/>
      <c r="F10" s="56"/>
      <c r="G10" s="57"/>
    </row>
    <row r="11" spans="2:7" ht="15" customHeight="1">
      <c r="B11" s="95"/>
      <c r="C11" s="84" t="s">
        <v>229</v>
      </c>
      <c r="D11" s="61" t="s">
        <v>231</v>
      </c>
      <c r="E11" s="59">
        <v>1</v>
      </c>
      <c r="F11" s="63">
        <v>22000</v>
      </c>
      <c r="G11" s="211">
        <f>+F11*E11</f>
        <v>22000</v>
      </c>
    </row>
    <row r="12" spans="2:7">
      <c r="B12" s="95"/>
      <c r="C12" s="83" t="s">
        <v>203</v>
      </c>
      <c r="D12" s="54"/>
      <c r="E12" s="55"/>
      <c r="F12" s="56"/>
      <c r="G12" s="57"/>
    </row>
    <row r="13" spans="2:7">
      <c r="B13" s="95"/>
      <c r="C13" s="84" t="s">
        <v>314</v>
      </c>
      <c r="D13" s="61"/>
      <c r="E13" s="208">
        <v>4</v>
      </c>
      <c r="F13" s="158">
        <v>1300</v>
      </c>
      <c r="G13" s="60">
        <f>+E13*F13</f>
        <v>5200</v>
      </c>
    </row>
    <row r="14" spans="2:7">
      <c r="B14" s="95"/>
      <c r="C14" s="83" t="s">
        <v>204</v>
      </c>
      <c r="D14" s="54"/>
      <c r="E14" s="55"/>
      <c r="F14" s="56"/>
      <c r="G14" s="57"/>
    </row>
    <row r="15" spans="2:7">
      <c r="B15" s="95"/>
      <c r="C15" s="119" t="s">
        <v>230</v>
      </c>
      <c r="D15" s="120" t="s">
        <v>205</v>
      </c>
      <c r="E15" s="121">
        <v>1</v>
      </c>
      <c r="F15" s="117">
        <v>6500</v>
      </c>
      <c r="G15" s="60">
        <f>+F15*E15</f>
        <v>6500</v>
      </c>
    </row>
    <row r="16" spans="2:7" ht="15" thickBot="1">
      <c r="B16" s="97"/>
      <c r="C16" s="107"/>
      <c r="D16" s="99"/>
      <c r="E16" s="108"/>
      <c r="F16" s="101"/>
      <c r="G16" s="102"/>
    </row>
    <row r="17" spans="2:8" ht="15.75" customHeight="1">
      <c r="B17" s="106"/>
      <c r="C17"/>
      <c r="H17"/>
    </row>
    <row r="18" spans="2:8">
      <c r="B18" s="106"/>
      <c r="C18"/>
      <c r="H18"/>
    </row>
    <row r="19" spans="2:8">
      <c r="B19" s="106"/>
      <c r="C19"/>
      <c r="H19"/>
    </row>
    <row r="20" spans="2:8">
      <c r="B20" s="106"/>
      <c r="C20"/>
      <c r="H20"/>
    </row>
    <row r="21" spans="2:8">
      <c r="B21" s="106"/>
      <c r="C21"/>
      <c r="H21"/>
    </row>
    <row r="22" spans="2:8">
      <c r="B22" s="106"/>
      <c r="C22"/>
      <c r="H22"/>
    </row>
    <row r="23" spans="2:8">
      <c r="B23" s="106"/>
      <c r="C23"/>
      <c r="H23"/>
    </row>
    <row r="24" spans="2:8">
      <c r="B24" s="106"/>
      <c r="C24"/>
      <c r="H24"/>
    </row>
    <row r="25" spans="2:8">
      <c r="B25" s="106"/>
      <c r="C25"/>
      <c r="H25"/>
    </row>
    <row r="26" spans="2:8">
      <c r="B26" s="106"/>
      <c r="C26"/>
      <c r="H26"/>
    </row>
    <row r="27" spans="2:8">
      <c r="B27" s="106"/>
      <c r="C27"/>
      <c r="H27"/>
    </row>
    <row r="28" spans="2:8">
      <c r="B28" s="106"/>
      <c r="C28"/>
      <c r="H28"/>
    </row>
    <row r="29" spans="2:8" ht="39" customHeight="1">
      <c r="B29" s="106"/>
      <c r="C29"/>
      <c r="H29"/>
    </row>
    <row r="30" spans="2:8">
      <c r="B30" s="106"/>
      <c r="C30"/>
      <c r="H30"/>
    </row>
    <row r="31" spans="2:8">
      <c r="B31" s="106"/>
      <c r="C31"/>
      <c r="H31"/>
    </row>
    <row r="32" spans="2:8">
      <c r="B32" s="106"/>
      <c r="C32"/>
      <c r="H32"/>
    </row>
    <row r="33" spans="2:8">
      <c r="B33" s="106"/>
      <c r="C33"/>
      <c r="H33"/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B37" s="106"/>
      <c r="C37"/>
      <c r="H37"/>
    </row>
    <row r="38" spans="2:8">
      <c r="B38" s="106"/>
      <c r="C38"/>
      <c r="H38"/>
    </row>
    <row r="39" spans="2:8">
      <c r="B39" s="106"/>
      <c r="C39"/>
      <c r="H39"/>
    </row>
    <row r="40" spans="2:8">
      <c r="B40" s="106"/>
      <c r="C40"/>
      <c r="H40"/>
    </row>
    <row r="41" spans="2:8" ht="23.25" customHeight="1">
      <c r="B41" s="106"/>
      <c r="C41"/>
      <c r="H41"/>
    </row>
    <row r="42" spans="2:8">
      <c r="B42" s="106"/>
      <c r="C42"/>
      <c r="H42"/>
    </row>
    <row r="43" spans="2:8">
      <c r="B43" s="106"/>
      <c r="C43"/>
      <c r="H43"/>
    </row>
    <row r="44" spans="2:8">
      <c r="B44" s="106"/>
      <c r="C44"/>
      <c r="H44"/>
    </row>
    <row r="45" spans="2:8">
      <c r="B45" s="106"/>
      <c r="C45"/>
      <c r="H45"/>
    </row>
    <row r="46" spans="2:8">
      <c r="B46" s="106"/>
      <c r="C46"/>
      <c r="H46"/>
    </row>
    <row r="47" spans="2:8">
      <c r="B47" s="106"/>
      <c r="C47"/>
      <c r="H47"/>
    </row>
    <row r="48" spans="2:8">
      <c r="B48" s="106"/>
      <c r="C48"/>
      <c r="H48"/>
    </row>
    <row r="49" spans="2:8">
      <c r="B49" s="106"/>
      <c r="C49"/>
      <c r="H49"/>
    </row>
    <row r="50" spans="2:8">
      <c r="B50" s="106"/>
      <c r="C50"/>
      <c r="H50"/>
    </row>
    <row r="51" spans="2:8" ht="26.25" customHeight="1">
      <c r="B51" s="106"/>
      <c r="C51"/>
      <c r="H51"/>
    </row>
    <row r="52" spans="2:8">
      <c r="B52" s="106"/>
      <c r="C52"/>
      <c r="H52"/>
    </row>
    <row r="53" spans="2:8">
      <c r="B53" s="106"/>
      <c r="C53"/>
      <c r="H53"/>
    </row>
    <row r="54" spans="2:8">
      <c r="B54" s="106"/>
      <c r="C54"/>
      <c r="H54"/>
    </row>
    <row r="55" spans="2:8">
      <c r="B55" s="106"/>
      <c r="C55"/>
      <c r="H55"/>
    </row>
    <row r="56" spans="2:8">
      <c r="B56" s="106"/>
      <c r="C56"/>
      <c r="H56"/>
    </row>
    <row r="57" spans="2:8">
      <c r="B57" s="106"/>
      <c r="C57"/>
      <c r="H57"/>
    </row>
    <row r="58" spans="2:8">
      <c r="B58" s="106"/>
      <c r="C58"/>
      <c r="H58"/>
    </row>
    <row r="59" spans="2:8">
      <c r="B59" s="106"/>
      <c r="C59"/>
      <c r="H59"/>
    </row>
    <row r="60" spans="2:8">
      <c r="B60" s="106"/>
      <c r="C60"/>
      <c r="H60"/>
    </row>
    <row r="61" spans="2:8">
      <c r="B61" s="106"/>
      <c r="C61"/>
      <c r="H61"/>
    </row>
    <row r="62" spans="2:8">
      <c r="B62" s="106"/>
      <c r="C62"/>
      <c r="H62"/>
    </row>
    <row r="63" spans="2:8" ht="31.5" customHeight="1">
      <c r="B63" s="106"/>
      <c r="C63"/>
      <c r="H63"/>
    </row>
    <row r="64" spans="2:8">
      <c r="B64" s="106"/>
      <c r="C64"/>
      <c r="H64"/>
    </row>
    <row r="65" spans="2:8">
      <c r="B65" s="106"/>
      <c r="C65"/>
      <c r="H65"/>
    </row>
    <row r="66" spans="2:8">
      <c r="B66" s="106"/>
      <c r="C66"/>
      <c r="H66"/>
    </row>
    <row r="67" spans="2:8">
      <c r="B67" s="106"/>
      <c r="C67"/>
      <c r="H67"/>
    </row>
    <row r="68" spans="2:8">
      <c r="B68" s="106"/>
      <c r="C68"/>
      <c r="H68"/>
    </row>
    <row r="69" spans="2:8">
      <c r="B69" s="106"/>
      <c r="C69"/>
      <c r="H69"/>
    </row>
    <row r="70" spans="2:8">
      <c r="B70" s="106"/>
      <c r="C70"/>
      <c r="H70"/>
    </row>
    <row r="71" spans="2:8">
      <c r="B71" s="106"/>
      <c r="C71"/>
      <c r="H71"/>
    </row>
    <row r="72" spans="2:8">
      <c r="B72" s="106"/>
      <c r="C72"/>
      <c r="H72"/>
    </row>
    <row r="73" spans="2:8">
      <c r="B73" s="106"/>
      <c r="C73"/>
      <c r="H73"/>
    </row>
    <row r="74" spans="2:8">
      <c r="B74" s="106"/>
      <c r="C74"/>
      <c r="H74"/>
    </row>
    <row r="75" spans="2:8">
      <c r="B75" s="106"/>
      <c r="C75"/>
      <c r="H75"/>
    </row>
    <row r="76" spans="2:8">
      <c r="B76" s="106"/>
      <c r="C76"/>
      <c r="H76"/>
    </row>
    <row r="77" spans="2:8">
      <c r="B77" s="106"/>
      <c r="C77"/>
      <c r="H77"/>
    </row>
    <row r="78" spans="2:8">
      <c r="B78" s="106"/>
      <c r="C78"/>
      <c r="H78"/>
    </row>
    <row r="79" spans="2:8">
      <c r="B79" s="106"/>
      <c r="C79"/>
      <c r="H79"/>
    </row>
    <row r="80" spans="2:8">
      <c r="B80" s="106"/>
      <c r="C80"/>
      <c r="H80"/>
    </row>
    <row r="81" spans="2:8">
      <c r="B81" s="106"/>
      <c r="C81"/>
      <c r="H81"/>
    </row>
    <row r="82" spans="2:8">
      <c r="B82" s="106"/>
      <c r="C82"/>
      <c r="H82"/>
    </row>
    <row r="83" spans="2:8">
      <c r="B83" s="106"/>
      <c r="C83"/>
      <c r="H83"/>
    </row>
    <row r="84" spans="2:8">
      <c r="B84" s="106"/>
      <c r="C84"/>
      <c r="H84"/>
    </row>
    <row r="85" spans="2:8">
      <c r="B85" s="106"/>
      <c r="C85"/>
      <c r="H85"/>
    </row>
    <row r="86" spans="2:8">
      <c r="B86" s="106"/>
      <c r="C86"/>
      <c r="H86"/>
    </row>
    <row r="87" spans="2:8" ht="25.5" customHeight="1">
      <c r="B87" s="106"/>
      <c r="C87"/>
      <c r="H87"/>
    </row>
    <row r="88" spans="2:8">
      <c r="B88" s="106"/>
      <c r="C88"/>
      <c r="H88"/>
    </row>
    <row r="89" spans="2:8">
      <c r="B89" s="106"/>
      <c r="C89"/>
      <c r="H89"/>
    </row>
    <row r="90" spans="2:8">
      <c r="B90" s="106"/>
      <c r="C90"/>
      <c r="H90"/>
    </row>
    <row r="91" spans="2:8">
      <c r="B91" s="106"/>
      <c r="C91"/>
      <c r="H91"/>
    </row>
    <row r="92" spans="2:8">
      <c r="B92" s="106"/>
      <c r="C92"/>
      <c r="H92"/>
    </row>
    <row r="93" spans="2:8">
      <c r="B93" s="106"/>
      <c r="C93"/>
      <c r="H93"/>
    </row>
    <row r="94" spans="2:8">
      <c r="B94" s="106"/>
      <c r="C94"/>
      <c r="H94"/>
    </row>
    <row r="95" spans="2:8">
      <c r="B95" s="106"/>
      <c r="C95"/>
      <c r="H95"/>
    </row>
    <row r="96" spans="2:8">
      <c r="B96" s="106"/>
      <c r="C96"/>
      <c r="H96"/>
    </row>
    <row r="97" spans="2:8">
      <c r="B97" s="106"/>
      <c r="C97"/>
      <c r="H97"/>
    </row>
    <row r="98" spans="2:8">
      <c r="B98" s="106"/>
      <c r="C98"/>
      <c r="H98"/>
    </row>
    <row r="99" spans="2:8" ht="27" customHeight="1">
      <c r="B99" s="106"/>
      <c r="C99"/>
      <c r="H99"/>
    </row>
    <row r="100" spans="2:8">
      <c r="B100" s="106"/>
      <c r="C100"/>
      <c r="H100"/>
    </row>
    <row r="101" spans="2:8">
      <c r="B101" s="106"/>
      <c r="C101"/>
      <c r="H101"/>
    </row>
    <row r="102" spans="2:8">
      <c r="B102" s="106"/>
      <c r="C102"/>
      <c r="H102"/>
    </row>
    <row r="103" spans="2:8">
      <c r="B103" s="106"/>
      <c r="C103"/>
      <c r="H103"/>
    </row>
    <row r="104" spans="2:8">
      <c r="B104" s="106"/>
      <c r="C104"/>
      <c r="H104"/>
    </row>
    <row r="105" spans="2:8">
      <c r="B105" s="106"/>
      <c r="C105"/>
      <c r="H105"/>
    </row>
    <row r="106" spans="2:8">
      <c r="B106" s="106"/>
      <c r="C106"/>
      <c r="H106"/>
    </row>
    <row r="107" spans="2:8">
      <c r="B107" s="106"/>
      <c r="C107"/>
      <c r="H107"/>
    </row>
    <row r="108" spans="2:8">
      <c r="B108" s="106"/>
      <c r="C108"/>
      <c r="H108"/>
    </row>
    <row r="109" spans="2:8">
      <c r="B109" s="106"/>
      <c r="C109"/>
      <c r="H109"/>
    </row>
    <row r="110" spans="2:8">
      <c r="B110" s="106"/>
      <c r="C110"/>
      <c r="H1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B1:H38"/>
  <sheetViews>
    <sheetView topLeftCell="B1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5</v>
      </c>
      <c r="C4" s="105" t="s">
        <v>8</v>
      </c>
      <c r="D4" s="71"/>
      <c r="E4" s="71"/>
      <c r="F4" s="192"/>
      <c r="G4" s="93"/>
    </row>
    <row r="5" spans="2:7" ht="87" customHeight="1">
      <c r="B5" s="94">
        <v>5.0999999999999996</v>
      </c>
      <c r="C5" s="88" t="str">
        <f>'PRESUPUESTO GRAL'!C32</f>
        <v>Cubierta en teja termo acústica en UPVC (policroruro de vinilo no plastificado) con núcleo de polímero alto de fibra de carbono y recubrimiento en PMMA, color blanco. Incluye transporte y todos los accesorios requeridos para su correcta instalacion y funcionamiento.</v>
      </c>
      <c r="D5" s="72" t="s">
        <v>10</v>
      </c>
      <c r="E5" s="52"/>
      <c r="F5" s="193"/>
      <c r="G5" s="73">
        <f>SUM(G7:G15)</f>
        <v>211350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212</v>
      </c>
      <c r="D7" s="58"/>
      <c r="E7" s="58">
        <v>1</v>
      </c>
      <c r="F7" s="157">
        <v>20000</v>
      </c>
      <c r="G7" s="60">
        <f>+F7*E7</f>
        <v>20000</v>
      </c>
    </row>
    <row r="8" spans="2:7">
      <c r="B8" s="95"/>
      <c r="C8" s="90" t="s">
        <v>336</v>
      </c>
      <c r="D8" s="61"/>
      <c r="E8" s="61">
        <v>1</v>
      </c>
      <c r="F8" s="118">
        <v>25000</v>
      </c>
      <c r="G8" s="60">
        <f>+F8*E8</f>
        <v>25000</v>
      </c>
    </row>
    <row r="9" spans="2:7">
      <c r="B9" s="95"/>
      <c r="C9" s="89" t="s">
        <v>202</v>
      </c>
      <c r="D9" s="54"/>
      <c r="E9" s="55"/>
      <c r="F9" s="194"/>
      <c r="G9" s="57"/>
    </row>
    <row r="10" spans="2:7">
      <c r="B10" s="95"/>
      <c r="C10" s="213" t="s">
        <v>337</v>
      </c>
      <c r="D10" s="212"/>
      <c r="E10" s="59">
        <v>1</v>
      </c>
      <c r="F10" s="157">
        <v>75000</v>
      </c>
      <c r="G10" s="211">
        <f>+F10*E10</f>
        <v>75000</v>
      </c>
    </row>
    <row r="11" spans="2:7">
      <c r="B11" s="95"/>
      <c r="C11" s="84" t="s">
        <v>338</v>
      </c>
      <c r="D11" s="61"/>
      <c r="E11" s="59">
        <v>1</v>
      </c>
      <c r="F11" s="160">
        <v>11250</v>
      </c>
      <c r="G11" s="211">
        <f>+F11*E11</f>
        <v>11250</v>
      </c>
    </row>
    <row r="12" spans="2:7">
      <c r="B12" s="95"/>
      <c r="C12" s="83" t="s">
        <v>203</v>
      </c>
      <c r="D12" s="54"/>
      <c r="E12" s="55"/>
      <c r="F12" s="194"/>
      <c r="G12" s="57"/>
    </row>
    <row r="13" spans="2:7">
      <c r="B13" s="95"/>
      <c r="C13" s="84" t="s">
        <v>314</v>
      </c>
      <c r="D13" s="61"/>
      <c r="E13" s="196">
        <v>27</v>
      </c>
      <c r="F13" s="158">
        <v>1300</v>
      </c>
      <c r="G13" s="60">
        <f>+E13*F13</f>
        <v>35100</v>
      </c>
    </row>
    <row r="14" spans="2:7">
      <c r="B14" s="95"/>
      <c r="C14" s="83" t="s">
        <v>204</v>
      </c>
      <c r="D14" s="54"/>
      <c r="E14" s="55" t="s">
        <v>339</v>
      </c>
      <c r="F14" s="194"/>
      <c r="G14" s="57"/>
    </row>
    <row r="15" spans="2:7">
      <c r="B15" s="95"/>
      <c r="C15" s="119" t="s">
        <v>230</v>
      </c>
      <c r="D15" s="120" t="s">
        <v>205</v>
      </c>
      <c r="E15" s="121">
        <v>1</v>
      </c>
      <c r="F15" s="157">
        <v>45000</v>
      </c>
      <c r="G15" s="60">
        <f>+F15*E15</f>
        <v>45000</v>
      </c>
    </row>
    <row r="16" spans="2:7" ht="48.75" customHeight="1">
      <c r="B16" s="94">
        <v>5.2</v>
      </c>
      <c r="C16" s="82" t="str">
        <f>'PRESUPUESTO GRAL'!C33</f>
        <v>Mortero pendientado cubiertas. Mortero impermeabilizado 1:4. Incluye medias cañas perimetrales para remates de impermeabilizacion.</v>
      </c>
      <c r="D16" s="72" t="s">
        <v>10</v>
      </c>
      <c r="E16" s="52"/>
      <c r="F16" s="193"/>
      <c r="G16" s="73">
        <f>SUM(G18:G27)</f>
        <v>192540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22" t="s">
        <v>232</v>
      </c>
      <c r="D18" s="58" t="s">
        <v>233</v>
      </c>
      <c r="E18" s="58">
        <v>1</v>
      </c>
      <c r="F18" s="157">
        <v>74340</v>
      </c>
      <c r="G18" s="60">
        <f>+F18*E18</f>
        <v>74340</v>
      </c>
    </row>
    <row r="19" spans="2:7">
      <c r="B19" s="95"/>
      <c r="C19" s="122" t="s">
        <v>234</v>
      </c>
      <c r="D19" s="61" t="s">
        <v>233</v>
      </c>
      <c r="E19" s="61">
        <v>1</v>
      </c>
      <c r="F19" s="157">
        <v>65000</v>
      </c>
      <c r="G19" s="60">
        <f>+F19*E19</f>
        <v>65000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84"/>
      <c r="D21" s="61"/>
      <c r="E21" s="59"/>
      <c r="F21" s="160"/>
      <c r="G21" s="60"/>
    </row>
    <row r="22" spans="2:7">
      <c r="B22" s="95"/>
      <c r="C22" s="84"/>
      <c r="D22" s="61"/>
      <c r="E22" s="59"/>
      <c r="F22" s="160"/>
      <c r="G22" s="60"/>
    </row>
    <row r="23" spans="2:7">
      <c r="B23" s="95"/>
      <c r="C23" s="83" t="s">
        <v>203</v>
      </c>
      <c r="D23" s="54"/>
      <c r="E23" s="55"/>
      <c r="F23" s="194"/>
      <c r="G23" s="57"/>
    </row>
    <row r="24" spans="2:7">
      <c r="B24" s="95"/>
      <c r="C24" s="84" t="s">
        <v>314</v>
      </c>
      <c r="D24" s="61"/>
      <c r="E24" s="59">
        <v>11</v>
      </c>
      <c r="F24" s="158">
        <v>1300</v>
      </c>
      <c r="G24" s="60">
        <f>+E24*F24</f>
        <v>14300</v>
      </c>
    </row>
    <row r="25" spans="2:7">
      <c r="B25" s="95"/>
      <c r="C25" s="83" t="s">
        <v>204</v>
      </c>
      <c r="D25" s="54"/>
      <c r="E25" s="55"/>
      <c r="F25" s="194"/>
      <c r="G25" s="57"/>
    </row>
    <row r="26" spans="2:7">
      <c r="B26" s="95"/>
      <c r="C26" s="122" t="s">
        <v>218</v>
      </c>
      <c r="D26" s="61" t="s">
        <v>205</v>
      </c>
      <c r="E26" s="59">
        <v>1</v>
      </c>
      <c r="F26" s="157">
        <v>38900</v>
      </c>
      <c r="G26" s="60">
        <f>+F26*E26</f>
        <v>38900</v>
      </c>
    </row>
    <row r="27" spans="2:7">
      <c r="B27" s="95"/>
      <c r="C27" s="85"/>
      <c r="D27" s="61"/>
      <c r="E27" s="65"/>
      <c r="F27" s="157"/>
      <c r="G27" s="60"/>
    </row>
    <row r="28" spans="2:7" ht="21">
      <c r="B28" s="94">
        <v>5.3</v>
      </c>
      <c r="C28" s="82" t="str">
        <f>'PRESUPUESTO GRAL'!C34</f>
        <v xml:space="preserve">Cielo raso plano en drywall, incluye estructura de soporte en aluminio instalado y pintado </v>
      </c>
      <c r="D28" s="72" t="s">
        <v>10</v>
      </c>
      <c r="E28" s="52"/>
      <c r="F28" s="193"/>
      <c r="G28" s="73">
        <f>SUM(G30:G38)</f>
        <v>109000</v>
      </c>
    </row>
    <row r="29" spans="2:7">
      <c r="B29" s="95"/>
      <c r="C29" s="83" t="s">
        <v>201</v>
      </c>
      <c r="D29" s="54"/>
      <c r="E29" s="55"/>
      <c r="F29" s="194"/>
      <c r="G29" s="57"/>
    </row>
    <row r="30" spans="2:7">
      <c r="B30" s="95"/>
      <c r="C30" s="84" t="s">
        <v>229</v>
      </c>
      <c r="D30" s="58" t="s">
        <v>3</v>
      </c>
      <c r="E30" s="58">
        <v>1</v>
      </c>
      <c r="F30" s="160">
        <v>29000</v>
      </c>
      <c r="G30" s="60">
        <f>+F30*E30</f>
        <v>29000</v>
      </c>
    </row>
    <row r="31" spans="2:7">
      <c r="B31" s="95"/>
      <c r="C31" s="84"/>
      <c r="D31" s="61"/>
      <c r="E31" s="61"/>
      <c r="F31" s="160"/>
      <c r="G31" s="123"/>
    </row>
    <row r="32" spans="2:7">
      <c r="B32" s="95"/>
      <c r="C32" s="83" t="s">
        <v>202</v>
      </c>
      <c r="D32" s="54"/>
      <c r="E32" s="55"/>
      <c r="F32" s="194"/>
      <c r="G32" s="57"/>
    </row>
    <row r="33" spans="2:8">
      <c r="B33" s="95"/>
      <c r="C33" s="84" t="s">
        <v>346</v>
      </c>
      <c r="D33" s="61"/>
      <c r="E33" s="59">
        <v>1</v>
      </c>
      <c r="F33" s="160">
        <v>25000</v>
      </c>
      <c r="G33" s="214">
        <f>+E33*F33</f>
        <v>25000</v>
      </c>
      <c r="H33"/>
    </row>
    <row r="34" spans="2:8">
      <c r="B34" s="95"/>
      <c r="C34" s="84" t="s">
        <v>347</v>
      </c>
      <c r="D34" s="61"/>
      <c r="E34" s="59">
        <v>1</v>
      </c>
      <c r="F34" s="160">
        <v>20000</v>
      </c>
      <c r="G34" s="60">
        <f>+E34*F34</f>
        <v>20000</v>
      </c>
    </row>
    <row r="35" spans="2:8">
      <c r="B35" s="95"/>
      <c r="C35" s="83" t="s">
        <v>203</v>
      </c>
      <c r="D35" s="54"/>
      <c r="E35" s="55"/>
      <c r="F35" s="194"/>
      <c r="G35" s="57"/>
    </row>
    <row r="36" spans="2:8">
      <c r="B36" s="95"/>
      <c r="C36" s="84" t="s">
        <v>314</v>
      </c>
      <c r="D36" s="61"/>
      <c r="E36" s="59">
        <v>10</v>
      </c>
      <c r="F36" s="158">
        <v>1300</v>
      </c>
      <c r="G36" s="60">
        <f>+E36*F36</f>
        <v>13000</v>
      </c>
    </row>
    <row r="37" spans="2:8">
      <c r="B37" s="95"/>
      <c r="C37" s="83" t="s">
        <v>204</v>
      </c>
      <c r="D37" s="54"/>
      <c r="E37" s="55"/>
      <c r="F37" s="194"/>
      <c r="G37" s="57"/>
    </row>
    <row r="38" spans="2:8" ht="15" thickBot="1">
      <c r="B38" s="97"/>
      <c r="C38" s="124" t="s">
        <v>230</v>
      </c>
      <c r="D38" s="125" t="s">
        <v>205</v>
      </c>
      <c r="E38" s="126">
        <v>1</v>
      </c>
      <c r="F38" s="163">
        <v>22000</v>
      </c>
      <c r="G38" s="102">
        <f>+F38*E38</f>
        <v>22000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B1:H44"/>
  <sheetViews>
    <sheetView topLeftCell="C1" zoomScaleNormal="100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 ht="32.25" customHeight="1">
      <c r="B4" s="104">
        <v>6</v>
      </c>
      <c r="C4" s="105" t="str">
        <f>'PRESUPUESTO GRAL'!C35</f>
        <v>MAMPOSTERIA, DIVISIONES Y ELEMENTOS NO ESTRUCTURALES</v>
      </c>
      <c r="D4" s="71"/>
      <c r="E4" s="71"/>
      <c r="F4" s="71"/>
      <c r="G4" s="93"/>
    </row>
    <row r="5" spans="2:7" ht="60.75" customHeight="1">
      <c r="B5" s="94">
        <v>6.1</v>
      </c>
      <c r="C5" s="88" t="str">
        <f>'PRESUPUESTO GRAL'!C36</f>
        <v>Muro en bloque Bloque cemento 10x19x39cm. Muros divisorios y machones. Incluye refuerzo horizontal y remates laterales en poron + sellador tipo Sikaflex de Sika o equivalente.</v>
      </c>
      <c r="D5" s="72" t="s">
        <v>10</v>
      </c>
      <c r="E5" s="52"/>
      <c r="F5" s="53"/>
      <c r="G5" s="73">
        <f>SUM(G7:G19)</f>
        <v>224540</v>
      </c>
    </row>
    <row r="6" spans="2:7">
      <c r="B6" s="95"/>
      <c r="C6" s="89" t="s">
        <v>201</v>
      </c>
      <c r="D6" s="54"/>
      <c r="E6" s="55"/>
      <c r="F6" s="56"/>
      <c r="G6" s="57"/>
    </row>
    <row r="7" spans="2:7">
      <c r="B7" s="95"/>
      <c r="C7" s="90" t="s">
        <v>212</v>
      </c>
      <c r="D7" s="61" t="s">
        <v>223</v>
      </c>
      <c r="E7" s="58">
        <v>1</v>
      </c>
      <c r="F7" s="64">
        <v>15000</v>
      </c>
      <c r="G7" s="60">
        <f>+F7*E7</f>
        <v>15000</v>
      </c>
    </row>
    <row r="8" spans="2:7">
      <c r="B8" s="95"/>
      <c r="C8" s="90" t="s">
        <v>352</v>
      </c>
      <c r="D8" s="61" t="s">
        <v>223</v>
      </c>
      <c r="E8" s="58">
        <v>1</v>
      </c>
      <c r="F8" s="64">
        <v>25000</v>
      </c>
      <c r="G8" s="60">
        <f t="shared" ref="G8:G9" si="0">+F8*E8</f>
        <v>25000</v>
      </c>
    </row>
    <row r="9" spans="2:7">
      <c r="B9" s="95"/>
      <c r="C9" s="90" t="s">
        <v>353</v>
      </c>
      <c r="D9" s="61" t="s">
        <v>223</v>
      </c>
      <c r="E9" s="58">
        <v>1</v>
      </c>
      <c r="F9" s="64">
        <v>15000</v>
      </c>
      <c r="G9" s="60">
        <f t="shared" si="0"/>
        <v>15000</v>
      </c>
    </row>
    <row r="10" spans="2:7">
      <c r="B10" s="95"/>
      <c r="C10" s="89" t="s">
        <v>202</v>
      </c>
      <c r="D10" s="54"/>
      <c r="E10" s="55"/>
      <c r="F10" s="56"/>
      <c r="G10" s="57"/>
    </row>
    <row r="11" spans="2:7">
      <c r="B11" s="95"/>
      <c r="C11" s="90" t="s">
        <v>348</v>
      </c>
      <c r="D11" s="61"/>
      <c r="E11" s="58">
        <v>1</v>
      </c>
      <c r="F11" s="64">
        <v>56000</v>
      </c>
      <c r="G11" s="60">
        <f>+F11*E11</f>
        <v>56000</v>
      </c>
    </row>
    <row r="12" spans="2:7">
      <c r="B12" s="95"/>
      <c r="C12" s="90" t="s">
        <v>349</v>
      </c>
      <c r="D12" s="61"/>
      <c r="E12" s="58">
        <v>1</v>
      </c>
      <c r="F12" s="64">
        <v>17640</v>
      </c>
      <c r="G12" s="60">
        <f t="shared" ref="G12:G14" si="1">+F12*E12</f>
        <v>17640</v>
      </c>
    </row>
    <row r="13" spans="2:7">
      <c r="B13" s="95"/>
      <c r="C13" s="90" t="s">
        <v>350</v>
      </c>
      <c r="D13" s="61"/>
      <c r="E13" s="58">
        <v>1</v>
      </c>
      <c r="F13" s="64">
        <v>25000</v>
      </c>
      <c r="G13" s="60">
        <f t="shared" si="1"/>
        <v>25000</v>
      </c>
    </row>
    <row r="14" spans="2:7">
      <c r="B14" s="95"/>
      <c r="C14" s="90" t="s">
        <v>351</v>
      </c>
      <c r="D14" s="61"/>
      <c r="E14" s="61">
        <v>1</v>
      </c>
      <c r="F14" s="64">
        <v>4500</v>
      </c>
      <c r="G14" s="60">
        <f t="shared" si="1"/>
        <v>4500</v>
      </c>
    </row>
    <row r="15" spans="2:7">
      <c r="B15" s="95"/>
      <c r="C15" s="83" t="s">
        <v>203</v>
      </c>
      <c r="D15" s="54"/>
      <c r="E15" s="55"/>
      <c r="F15" s="56"/>
      <c r="G15" s="57"/>
    </row>
    <row r="16" spans="2:7">
      <c r="B16" s="95"/>
      <c r="C16" s="84" t="s">
        <v>314</v>
      </c>
      <c r="D16" s="61"/>
      <c r="E16" s="196">
        <v>28</v>
      </c>
      <c r="F16" s="158">
        <v>1300</v>
      </c>
      <c r="G16" s="60">
        <f>+E16*F16</f>
        <v>36400</v>
      </c>
    </row>
    <row r="17" spans="2:7">
      <c r="B17" s="95"/>
      <c r="C17" s="83" t="s">
        <v>204</v>
      </c>
      <c r="D17" s="54"/>
      <c r="E17" s="55"/>
      <c r="F17" s="56"/>
      <c r="G17" s="57"/>
    </row>
    <row r="18" spans="2:7">
      <c r="B18" s="95"/>
      <c r="C18" s="114" t="s">
        <v>224</v>
      </c>
      <c r="D18" s="115" t="s">
        <v>226</v>
      </c>
      <c r="E18" s="121">
        <v>1</v>
      </c>
      <c r="F18" s="64">
        <v>20000</v>
      </c>
      <c r="G18" s="60">
        <f>+F18*E18</f>
        <v>20000</v>
      </c>
    </row>
    <row r="19" spans="2:7">
      <c r="B19" s="95"/>
      <c r="C19" s="84" t="s">
        <v>225</v>
      </c>
      <c r="D19" s="61" t="s">
        <v>226</v>
      </c>
      <c r="E19" s="127">
        <v>1</v>
      </c>
      <c r="F19" s="128">
        <v>10000</v>
      </c>
      <c r="G19" s="60">
        <f>+F19*E19</f>
        <v>10000</v>
      </c>
    </row>
    <row r="20" spans="2:7" ht="60.75" customHeight="1">
      <c r="B20" s="94">
        <v>6.2</v>
      </c>
      <c r="C20" s="82" t="str">
        <f>'PRESUPUESTO GRAL'!C37</f>
        <v>Sobrecimiento en bloque de concreto formato 10x19x40 color gris f'm 12 Mpa. 1 hilada. Incluye pañete con mortero 1:4 con impermeabilizante integral Sika 1 de Sika o equivalente</v>
      </c>
      <c r="D20" s="72" t="s">
        <v>19</v>
      </c>
      <c r="E20" s="52"/>
      <c r="F20" s="53"/>
      <c r="G20" s="73">
        <f>SUM(G22:G33)</f>
        <v>73740</v>
      </c>
    </row>
    <row r="21" spans="2:7">
      <c r="B21" s="95"/>
      <c r="C21" s="83" t="s">
        <v>201</v>
      </c>
      <c r="D21" s="54"/>
      <c r="E21" s="55"/>
      <c r="F21" s="56"/>
      <c r="G21" s="57"/>
    </row>
    <row r="22" spans="2:7">
      <c r="B22" s="95"/>
      <c r="C22" s="90" t="s">
        <v>212</v>
      </c>
      <c r="D22" s="58"/>
      <c r="E22" s="58">
        <v>1</v>
      </c>
      <c r="F22" s="64">
        <v>4000</v>
      </c>
      <c r="G22" s="60">
        <f>+F22*E22</f>
        <v>4000</v>
      </c>
    </row>
    <row r="23" spans="2:7">
      <c r="B23" s="95"/>
      <c r="C23" s="90" t="s">
        <v>352</v>
      </c>
      <c r="D23" s="58"/>
      <c r="E23" s="58">
        <v>1</v>
      </c>
      <c r="F23" s="64">
        <v>10000</v>
      </c>
      <c r="G23" s="60">
        <f t="shared" ref="G23:G24" si="2">+F23*E23</f>
        <v>10000</v>
      </c>
    </row>
    <row r="24" spans="2:7">
      <c r="B24" s="95"/>
      <c r="C24" s="84" t="s">
        <v>353</v>
      </c>
      <c r="D24" s="61"/>
      <c r="E24" s="58">
        <v>1</v>
      </c>
      <c r="F24" s="64">
        <v>5000</v>
      </c>
      <c r="G24" s="60">
        <f t="shared" si="2"/>
        <v>5000</v>
      </c>
    </row>
    <row r="25" spans="2:7">
      <c r="B25" s="95"/>
      <c r="C25" s="83" t="s">
        <v>202</v>
      </c>
      <c r="D25" s="54"/>
      <c r="E25" s="55"/>
      <c r="F25" s="56"/>
      <c r="G25" s="57"/>
    </row>
    <row r="26" spans="2:7">
      <c r="B26" s="95"/>
      <c r="C26" s="84" t="s">
        <v>348</v>
      </c>
      <c r="D26" s="61"/>
      <c r="E26" s="59">
        <v>1</v>
      </c>
      <c r="F26" s="63">
        <v>16000</v>
      </c>
      <c r="G26" s="60">
        <f>+F26*E26</f>
        <v>16000</v>
      </c>
    </row>
    <row r="27" spans="2:7">
      <c r="B27" s="95"/>
      <c r="C27" s="84" t="s">
        <v>349</v>
      </c>
      <c r="D27" s="61"/>
      <c r="E27" s="59">
        <v>1</v>
      </c>
      <c r="F27" s="63">
        <v>5040</v>
      </c>
      <c r="G27" s="60">
        <f t="shared" ref="G27:G28" si="3">+F27*E27</f>
        <v>5040</v>
      </c>
    </row>
    <row r="28" spans="2:7">
      <c r="B28" s="95"/>
      <c r="C28" s="84" t="s">
        <v>350</v>
      </c>
      <c r="D28" s="61"/>
      <c r="E28" s="59">
        <v>1</v>
      </c>
      <c r="F28" s="63">
        <v>12000</v>
      </c>
      <c r="G28" s="60">
        <f t="shared" si="3"/>
        <v>12000</v>
      </c>
    </row>
    <row r="29" spans="2:7">
      <c r="B29" s="95"/>
      <c r="C29" s="83" t="s">
        <v>203</v>
      </c>
      <c r="D29" s="54"/>
      <c r="E29" s="55"/>
      <c r="F29" s="56"/>
      <c r="G29" s="57"/>
    </row>
    <row r="30" spans="2:7">
      <c r="B30" s="95"/>
      <c r="C30" s="84" t="s">
        <v>314</v>
      </c>
      <c r="D30" s="61"/>
      <c r="E30" s="196">
        <v>9</v>
      </c>
      <c r="F30" s="158">
        <v>1300</v>
      </c>
      <c r="G30" s="60">
        <f>+E30*F30</f>
        <v>11700</v>
      </c>
    </row>
    <row r="31" spans="2:7">
      <c r="B31" s="95"/>
      <c r="C31" s="83" t="s">
        <v>204</v>
      </c>
      <c r="D31" s="54"/>
      <c r="E31" s="55"/>
      <c r="F31" s="56"/>
      <c r="G31" s="57"/>
    </row>
    <row r="32" spans="2:7">
      <c r="B32" s="95"/>
      <c r="C32" s="114" t="s">
        <v>224</v>
      </c>
      <c r="D32" s="115" t="s">
        <v>226</v>
      </c>
      <c r="E32" s="121">
        <v>1</v>
      </c>
      <c r="F32" s="64">
        <v>5000</v>
      </c>
      <c r="G32" s="60">
        <f>+F32*E32</f>
        <v>5000</v>
      </c>
    </row>
    <row r="33" spans="2:8" ht="15" thickBot="1">
      <c r="B33" s="97"/>
      <c r="C33" s="107" t="s">
        <v>225</v>
      </c>
      <c r="D33" s="99" t="s">
        <v>226</v>
      </c>
      <c r="E33" s="129">
        <v>1</v>
      </c>
      <c r="F33" s="101">
        <v>5000</v>
      </c>
      <c r="G33" s="102">
        <f>+F33*E33</f>
        <v>5000</v>
      </c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B37" s="106"/>
      <c r="C37"/>
      <c r="H37"/>
    </row>
    <row r="38" spans="2:8">
      <c r="B38" s="106"/>
      <c r="C38"/>
      <c r="H38"/>
    </row>
    <row r="39" spans="2:8">
      <c r="C39"/>
      <c r="H39"/>
    </row>
    <row r="40" spans="2:8">
      <c r="B40" s="106"/>
      <c r="C40"/>
      <c r="H40"/>
    </row>
    <row r="41" spans="2:8">
      <c r="B41" s="106"/>
      <c r="C41"/>
      <c r="H41"/>
    </row>
    <row r="42" spans="2:8">
      <c r="B42" s="106"/>
      <c r="C42"/>
      <c r="H42"/>
    </row>
    <row r="43" spans="2:8">
      <c r="B43" s="106"/>
      <c r="C43"/>
      <c r="H43"/>
    </row>
    <row r="44" spans="2:8">
      <c r="B44" s="106"/>
      <c r="C44"/>
      <c r="H4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B1:H111"/>
  <sheetViews>
    <sheetView topLeftCell="A52" zoomScale="85" zoomScaleNormal="85" workbookViewId="0">
      <selection activeCell="I52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4.81640625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>
      <c r="B4" s="104">
        <v>7</v>
      </c>
      <c r="C4" s="105" t="str">
        <f>'PRESUPUESTO GRAL'!C38</f>
        <v>RECUBRIMIENTOS</v>
      </c>
      <c r="D4" s="71"/>
      <c r="E4" s="71"/>
      <c r="F4" s="71"/>
      <c r="G4" s="93"/>
    </row>
    <row r="5" spans="2:7" ht="32.25" customHeight="1">
      <c r="B5" s="215">
        <v>7.1</v>
      </c>
      <c r="C5" s="88" t="str">
        <f>'PRESUPUESTO GRAL'!C39</f>
        <v>Pañete de muros. Incluye lineales, fajas, filetes y ranuras.</v>
      </c>
      <c r="D5" s="72" t="s">
        <v>13</v>
      </c>
      <c r="E5" s="52"/>
      <c r="F5" s="53"/>
      <c r="G5" s="73">
        <f>SUM(G7:G16)</f>
        <v>56400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216" t="s">
        <v>352</v>
      </c>
      <c r="D7" s="58" t="s">
        <v>226</v>
      </c>
      <c r="E7" s="58">
        <v>1</v>
      </c>
      <c r="F7" s="64">
        <v>8000</v>
      </c>
      <c r="G7" s="60">
        <f>+F7*E7</f>
        <v>8000</v>
      </c>
    </row>
    <row r="8" spans="2:7" ht="15" customHeight="1">
      <c r="B8" s="95"/>
      <c r="C8" s="216" t="s">
        <v>354</v>
      </c>
      <c r="D8" s="58"/>
      <c r="E8" s="58">
        <v>1</v>
      </c>
      <c r="F8" s="64">
        <v>6000</v>
      </c>
      <c r="G8" s="60">
        <f t="shared" ref="G8:G9" si="0">+F8*E8</f>
        <v>6000</v>
      </c>
    </row>
    <row r="9" spans="2:7" ht="15" customHeight="1">
      <c r="B9" s="95"/>
      <c r="C9" s="122" t="s">
        <v>212</v>
      </c>
      <c r="D9" s="61"/>
      <c r="E9" s="61">
        <v>1</v>
      </c>
      <c r="F9" s="118">
        <v>5000</v>
      </c>
      <c r="G9" s="60">
        <f t="shared" si="0"/>
        <v>5000</v>
      </c>
    </row>
    <row r="10" spans="2:7" ht="15" customHeight="1">
      <c r="B10" s="95"/>
      <c r="C10" s="89" t="s">
        <v>202</v>
      </c>
      <c r="D10" s="54"/>
      <c r="E10" s="55"/>
      <c r="F10" s="56"/>
      <c r="G10" s="57"/>
    </row>
    <row r="11" spans="2:7" ht="15" customHeight="1">
      <c r="B11" s="95"/>
      <c r="C11" s="133" t="s">
        <v>235</v>
      </c>
      <c r="D11" s="61" t="s">
        <v>3</v>
      </c>
      <c r="E11" s="59">
        <v>1</v>
      </c>
      <c r="F11" s="63">
        <v>12000</v>
      </c>
      <c r="G11" s="60">
        <f>+F11*E11</f>
        <v>12000</v>
      </c>
    </row>
    <row r="12" spans="2:7">
      <c r="B12" s="95"/>
      <c r="C12" s="83" t="s">
        <v>203</v>
      </c>
      <c r="D12" s="54"/>
      <c r="E12" s="55"/>
      <c r="F12" s="56"/>
      <c r="G12" s="57"/>
    </row>
    <row r="13" spans="2:7">
      <c r="B13" s="95"/>
      <c r="C13" s="84" t="s">
        <v>314</v>
      </c>
      <c r="D13" s="61"/>
      <c r="E13" s="196">
        <v>8</v>
      </c>
      <c r="F13" s="158">
        <v>1300</v>
      </c>
      <c r="G13" s="60">
        <f>+F13*E13</f>
        <v>10400</v>
      </c>
    </row>
    <row r="14" spans="2:7">
      <c r="B14" s="95"/>
      <c r="C14" s="83" t="s">
        <v>204</v>
      </c>
      <c r="D14" s="54"/>
      <c r="E14" s="55"/>
      <c r="F14" s="56"/>
      <c r="G14" s="57"/>
    </row>
    <row r="15" spans="2:7">
      <c r="B15" s="95"/>
      <c r="C15" s="130" t="s">
        <v>236</v>
      </c>
      <c r="D15" s="115" t="s">
        <v>205</v>
      </c>
      <c r="E15" s="116">
        <v>1</v>
      </c>
      <c r="F15" s="117">
        <v>15000</v>
      </c>
      <c r="G15" s="60">
        <f>+F15*E15</f>
        <v>15000</v>
      </c>
    </row>
    <row r="16" spans="2:7">
      <c r="B16" s="95"/>
      <c r="C16" s="84"/>
      <c r="D16" s="61"/>
      <c r="E16" s="59"/>
      <c r="F16" s="64"/>
      <c r="G16" s="60"/>
    </row>
    <row r="17" spans="2:7" ht="32.25" customHeight="1">
      <c r="B17" s="94">
        <v>7.2</v>
      </c>
      <c r="C17" s="82" t="str">
        <f>'PRESUPUESTO GRAL'!C40</f>
        <v>Estuco plastico muros. Incluye fajas, filetes y ranuras</v>
      </c>
      <c r="D17" s="72" t="s">
        <v>13</v>
      </c>
      <c r="E17" s="52"/>
      <c r="F17" s="53"/>
      <c r="G17" s="73">
        <f>SUM(G19:G28)</f>
        <v>44300</v>
      </c>
    </row>
    <row r="18" spans="2:7">
      <c r="B18" s="95"/>
      <c r="C18" s="83" t="s">
        <v>201</v>
      </c>
      <c r="D18" s="54"/>
      <c r="E18" s="55"/>
      <c r="F18" s="56"/>
      <c r="G18" s="57"/>
    </row>
    <row r="19" spans="2:7">
      <c r="B19" s="95"/>
      <c r="C19" s="90" t="s">
        <v>352</v>
      </c>
      <c r="D19" s="58"/>
      <c r="E19" s="58">
        <v>1</v>
      </c>
      <c r="F19" s="64">
        <v>8000</v>
      </c>
      <c r="G19" s="60">
        <f>+F19*E19</f>
        <v>8000</v>
      </c>
    </row>
    <row r="20" spans="2:7">
      <c r="B20" s="95"/>
      <c r="C20" s="90" t="s">
        <v>212</v>
      </c>
      <c r="D20" s="61"/>
      <c r="E20" s="61">
        <v>1</v>
      </c>
      <c r="F20" s="118">
        <v>4500</v>
      </c>
      <c r="G20" s="60">
        <f>+F20*E20</f>
        <v>4500</v>
      </c>
    </row>
    <row r="21" spans="2:7">
      <c r="B21" s="95"/>
      <c r="C21" s="83" t="s">
        <v>202</v>
      </c>
      <c r="D21" s="54"/>
      <c r="E21" s="55"/>
      <c r="F21" s="56"/>
      <c r="G21" s="57"/>
    </row>
    <row r="22" spans="2:7">
      <c r="B22" s="95"/>
      <c r="C22" s="84" t="s">
        <v>355</v>
      </c>
      <c r="D22" s="61"/>
      <c r="E22" s="59">
        <v>1</v>
      </c>
      <c r="F22" s="63">
        <v>9000</v>
      </c>
      <c r="G22" s="60">
        <f>+F22*E22</f>
        <v>9000</v>
      </c>
    </row>
    <row r="23" spans="2:7">
      <c r="B23" s="95"/>
      <c r="C23" s="84"/>
      <c r="D23" s="61"/>
      <c r="E23" s="59"/>
      <c r="F23" s="63"/>
      <c r="G23" s="60"/>
    </row>
    <row r="24" spans="2:7">
      <c r="B24" s="95"/>
      <c r="C24" s="83" t="s">
        <v>203</v>
      </c>
      <c r="D24" s="54"/>
      <c r="E24" s="55"/>
      <c r="F24" s="56"/>
      <c r="G24" s="57"/>
    </row>
    <row r="25" spans="2:7">
      <c r="B25" s="95"/>
      <c r="C25" s="84" t="s">
        <v>314</v>
      </c>
      <c r="D25" s="61"/>
      <c r="E25" s="196">
        <v>6</v>
      </c>
      <c r="F25" s="158">
        <v>1300</v>
      </c>
      <c r="G25" s="60">
        <f>+F25*E25</f>
        <v>7800</v>
      </c>
    </row>
    <row r="26" spans="2:7">
      <c r="B26" s="95"/>
      <c r="C26" s="83" t="s">
        <v>204</v>
      </c>
      <c r="D26" s="54"/>
      <c r="E26" s="55"/>
      <c r="F26" s="56"/>
      <c r="G26" s="57"/>
    </row>
    <row r="27" spans="2:7">
      <c r="B27" s="95"/>
      <c r="C27" s="130" t="s">
        <v>236</v>
      </c>
      <c r="D27" s="115" t="s">
        <v>205</v>
      </c>
      <c r="E27" s="116">
        <v>1</v>
      </c>
      <c r="F27" s="117">
        <v>15000</v>
      </c>
      <c r="G27" s="60">
        <f>+F27*E27</f>
        <v>15000</v>
      </c>
    </row>
    <row r="28" spans="2:7">
      <c r="B28" s="95"/>
      <c r="C28" s="84"/>
      <c r="D28" s="61"/>
      <c r="E28" s="59"/>
      <c r="F28" s="64"/>
      <c r="G28" s="60"/>
    </row>
    <row r="29" spans="2:7" ht="42" customHeight="1">
      <c r="B29" s="94">
        <v>7.3</v>
      </c>
      <c r="C29" s="82" t="str">
        <f>'PRESUPUESTO GRAL'!C41</f>
        <v>Pintura muros  con pintura tipo 1 para interiores de alta durabilidad - tres manos. Colores según detalle de arquitectura.</v>
      </c>
      <c r="D29" s="72" t="s">
        <v>13</v>
      </c>
      <c r="E29" s="52"/>
      <c r="F29" s="53"/>
      <c r="G29" s="73">
        <f>SUM(G31:G39)</f>
        <v>41200</v>
      </c>
    </row>
    <row r="30" spans="2:7">
      <c r="B30" s="95"/>
      <c r="C30" s="83" t="s">
        <v>201</v>
      </c>
      <c r="D30" s="54"/>
      <c r="E30" s="55"/>
      <c r="F30" s="56"/>
      <c r="G30" s="57"/>
    </row>
    <row r="31" spans="2:7">
      <c r="B31" s="95"/>
      <c r="C31" s="90" t="s">
        <v>352</v>
      </c>
      <c r="D31" s="58"/>
      <c r="E31" s="58">
        <v>1</v>
      </c>
      <c r="F31" s="64">
        <v>5000</v>
      </c>
      <c r="G31" s="60">
        <f>+F31*E31</f>
        <v>5000</v>
      </c>
    </row>
    <row r="32" spans="2:7">
      <c r="B32" s="95"/>
      <c r="C32" s="90" t="s">
        <v>212</v>
      </c>
      <c r="D32" s="61"/>
      <c r="E32" s="61">
        <v>1</v>
      </c>
      <c r="F32" s="118">
        <v>3000</v>
      </c>
      <c r="G32" s="60">
        <f>+F32*E32</f>
        <v>3000</v>
      </c>
    </row>
    <row r="33" spans="2:8">
      <c r="B33" s="95"/>
      <c r="C33" s="83" t="s">
        <v>202</v>
      </c>
      <c r="D33" s="54"/>
      <c r="E33" s="55"/>
      <c r="F33" s="56"/>
      <c r="G33" s="57"/>
    </row>
    <row r="34" spans="2:8">
      <c r="B34" s="95"/>
      <c r="C34" s="84" t="s">
        <v>237</v>
      </c>
      <c r="D34" s="61"/>
      <c r="E34" s="61">
        <v>1</v>
      </c>
      <c r="F34" s="118">
        <v>16000</v>
      </c>
      <c r="G34" s="60">
        <f>+F34*E34</f>
        <v>16000</v>
      </c>
      <c r="H34"/>
    </row>
    <row r="35" spans="2:8">
      <c r="B35" s="95"/>
      <c r="C35" s="84"/>
      <c r="D35" s="61"/>
      <c r="E35" s="59"/>
      <c r="F35" s="63"/>
      <c r="G35" s="60"/>
    </row>
    <row r="36" spans="2:8">
      <c r="B36" s="95"/>
      <c r="C36" s="83" t="s">
        <v>203</v>
      </c>
      <c r="D36" s="54"/>
      <c r="E36" s="55"/>
      <c r="F36" s="56"/>
      <c r="G36" s="57"/>
    </row>
    <row r="37" spans="2:8">
      <c r="B37" s="95"/>
      <c r="C37" s="84" t="s">
        <v>314</v>
      </c>
      <c r="D37" s="61"/>
      <c r="E37" s="196">
        <v>4</v>
      </c>
      <c r="F37" s="158">
        <v>1300</v>
      </c>
      <c r="G37" s="60">
        <f>+F37*E37</f>
        <v>5200</v>
      </c>
    </row>
    <row r="38" spans="2:8">
      <c r="B38" s="95"/>
      <c r="C38" s="83" t="s">
        <v>204</v>
      </c>
      <c r="D38" s="54"/>
      <c r="E38" s="55"/>
      <c r="F38" s="56"/>
      <c r="G38" s="57"/>
    </row>
    <row r="39" spans="2:8">
      <c r="B39" s="109"/>
      <c r="C39" s="87" t="s">
        <v>225</v>
      </c>
      <c r="D39" s="78" t="s">
        <v>226</v>
      </c>
      <c r="E39" s="110">
        <v>1</v>
      </c>
      <c r="F39" s="77">
        <v>12000</v>
      </c>
      <c r="G39" s="96">
        <f>+F39*E39</f>
        <v>12000</v>
      </c>
    </row>
    <row r="40" spans="2:8">
      <c r="B40" s="109"/>
      <c r="C40" s="131"/>
      <c r="D40" s="132"/>
      <c r="E40" s="132"/>
      <c r="F40" s="132"/>
      <c r="G40" s="135"/>
    </row>
    <row r="41" spans="2:8" ht="52.5" customHeight="1">
      <c r="B41" s="94">
        <v>7.4</v>
      </c>
      <c r="C41" s="86" t="str">
        <f>'PRESUPUESTO GRAL'!C42</f>
        <v>Pintura muros  pintura acrilica base de agua para exteriores de alta durabilidad - tres manos. Colores según detalle de arquitectura.</v>
      </c>
      <c r="D41" s="74" t="s">
        <v>10</v>
      </c>
      <c r="E41" s="75"/>
      <c r="F41" s="76"/>
      <c r="G41" s="111">
        <f>SUM(G43:G50)</f>
        <v>59800</v>
      </c>
    </row>
    <row r="42" spans="2:8">
      <c r="B42" s="95"/>
      <c r="C42" s="89" t="s">
        <v>201</v>
      </c>
      <c r="D42" s="54" t="s">
        <v>228</v>
      </c>
      <c r="E42" s="55"/>
      <c r="F42" s="56"/>
      <c r="G42" s="57"/>
    </row>
    <row r="43" spans="2:8">
      <c r="B43" s="95"/>
      <c r="C43" s="90" t="s">
        <v>352</v>
      </c>
      <c r="D43" s="58"/>
      <c r="E43" s="58">
        <v>1</v>
      </c>
      <c r="F43" s="64">
        <v>5000</v>
      </c>
      <c r="G43" s="60">
        <f>+F43*E43</f>
        <v>5000</v>
      </c>
    </row>
    <row r="44" spans="2:8">
      <c r="B44" s="95"/>
      <c r="C44" s="90" t="s">
        <v>212</v>
      </c>
      <c r="D44" s="61"/>
      <c r="E44" s="61">
        <v>1</v>
      </c>
      <c r="F44" s="118">
        <v>3000</v>
      </c>
      <c r="G44" s="60">
        <f>+F44*E44</f>
        <v>3000</v>
      </c>
    </row>
    <row r="45" spans="2:8">
      <c r="B45" s="95"/>
      <c r="C45" s="89" t="s">
        <v>202</v>
      </c>
      <c r="D45" s="54"/>
      <c r="E45" s="55"/>
      <c r="F45" s="56"/>
      <c r="G45" s="57"/>
    </row>
    <row r="46" spans="2:8">
      <c r="B46" s="95"/>
      <c r="C46" s="84" t="s">
        <v>356</v>
      </c>
      <c r="D46" s="61" t="s">
        <v>3</v>
      </c>
      <c r="E46" s="59">
        <v>1</v>
      </c>
      <c r="F46" s="63">
        <v>24000</v>
      </c>
      <c r="G46" s="60">
        <f>+F46*E46</f>
        <v>24000</v>
      </c>
    </row>
    <row r="47" spans="2:8">
      <c r="B47" s="95"/>
      <c r="C47" s="83" t="s">
        <v>203</v>
      </c>
      <c r="D47" s="54"/>
      <c r="E47" s="55"/>
      <c r="F47" s="56"/>
      <c r="G47" s="57"/>
    </row>
    <row r="48" spans="2:8">
      <c r="B48" s="95"/>
      <c r="C48" s="84" t="s">
        <v>314</v>
      </c>
      <c r="D48" s="61"/>
      <c r="E48" s="196">
        <v>6</v>
      </c>
      <c r="F48" s="158">
        <v>1300</v>
      </c>
      <c r="G48" s="60">
        <f>+F48*E48</f>
        <v>7800</v>
      </c>
    </row>
    <row r="49" spans="2:7">
      <c r="B49" s="95"/>
      <c r="C49" s="83" t="s">
        <v>204</v>
      </c>
      <c r="D49" s="54"/>
      <c r="E49" s="55"/>
      <c r="F49" s="56"/>
      <c r="G49" s="57"/>
    </row>
    <row r="50" spans="2:7">
      <c r="B50" s="95"/>
      <c r="C50" s="84" t="s">
        <v>213</v>
      </c>
      <c r="D50" s="61" t="s">
        <v>205</v>
      </c>
      <c r="E50" s="59">
        <v>1</v>
      </c>
      <c r="F50" s="77">
        <v>20000</v>
      </c>
      <c r="G50" s="96">
        <f>+F50*E50</f>
        <v>20000</v>
      </c>
    </row>
    <row r="51" spans="2:7" ht="64.5" customHeight="1">
      <c r="B51" s="94">
        <v>7.5</v>
      </c>
      <c r="C51" s="86" t="str">
        <f>'PRESUPUESTO GRAL'!C43</f>
        <v>Nomenclatura de acceso a aulas y baños. Pictograma de 0.70x1.20 m. según detalle de arquitectura. Pintura acrilica base de agua para exteriores de alta durabilidad - tres manos.</v>
      </c>
      <c r="D51" s="74" t="s">
        <v>3</v>
      </c>
      <c r="E51" s="75"/>
      <c r="F51" s="76"/>
      <c r="G51" s="111">
        <f>SUM(G53:G62)</f>
        <v>66500</v>
      </c>
    </row>
    <row r="52" spans="2:7">
      <c r="B52" s="95"/>
      <c r="C52" s="83" t="s">
        <v>201</v>
      </c>
      <c r="D52" s="54"/>
      <c r="E52" s="55"/>
      <c r="F52" s="56"/>
      <c r="G52" s="57"/>
    </row>
    <row r="53" spans="2:7">
      <c r="B53" s="95"/>
      <c r="C53" s="84" t="s">
        <v>212</v>
      </c>
      <c r="D53" s="58"/>
      <c r="E53" s="58">
        <v>1</v>
      </c>
      <c r="F53" s="64">
        <v>5000</v>
      </c>
      <c r="G53" s="60">
        <f>+F53*E53</f>
        <v>5000</v>
      </c>
    </row>
    <row r="54" spans="2:7">
      <c r="B54" s="95"/>
      <c r="C54" s="84"/>
      <c r="D54" s="61"/>
      <c r="E54" s="61"/>
      <c r="F54" s="62"/>
      <c r="G54" s="60"/>
    </row>
    <row r="55" spans="2:7">
      <c r="B55" s="95"/>
      <c r="C55" s="83"/>
      <c r="D55" s="54"/>
      <c r="E55" s="55"/>
      <c r="F55" s="56"/>
      <c r="G55" s="57"/>
    </row>
    <row r="56" spans="2:7">
      <c r="B56" s="95"/>
      <c r="C56" s="84" t="s">
        <v>238</v>
      </c>
      <c r="D56" s="61" t="s">
        <v>3</v>
      </c>
      <c r="E56" s="59">
        <v>1</v>
      </c>
      <c r="F56" s="63">
        <v>30000</v>
      </c>
      <c r="G56" s="60">
        <f>+F56*E56</f>
        <v>30000</v>
      </c>
    </row>
    <row r="57" spans="2:7">
      <c r="B57" s="95"/>
      <c r="C57" s="84"/>
      <c r="D57" s="61"/>
      <c r="E57" s="59"/>
      <c r="F57" s="63"/>
      <c r="G57" s="60"/>
    </row>
    <row r="58" spans="2:7">
      <c r="B58" s="95"/>
      <c r="C58" s="83" t="s">
        <v>203</v>
      </c>
      <c r="D58" s="54"/>
      <c r="E58" s="55"/>
      <c r="F58" s="56"/>
      <c r="G58" s="57"/>
    </row>
    <row r="59" spans="2:7">
      <c r="B59" s="95"/>
      <c r="C59" s="84" t="s">
        <v>314</v>
      </c>
      <c r="D59" s="61"/>
      <c r="E59" s="196">
        <v>5</v>
      </c>
      <c r="F59" s="158">
        <v>1300</v>
      </c>
      <c r="G59" s="60">
        <f>+F59*E59</f>
        <v>6500</v>
      </c>
    </row>
    <row r="60" spans="2:7">
      <c r="B60" s="95"/>
      <c r="C60" s="83" t="s">
        <v>204</v>
      </c>
      <c r="D60" s="54"/>
      <c r="E60" s="55"/>
      <c r="F60" s="56"/>
      <c r="G60" s="57"/>
    </row>
    <row r="61" spans="2:7">
      <c r="B61" s="95"/>
      <c r="C61" s="84" t="s">
        <v>213</v>
      </c>
      <c r="D61" s="61" t="s">
        <v>205</v>
      </c>
      <c r="E61" s="59">
        <v>1</v>
      </c>
      <c r="F61" s="64">
        <v>25000</v>
      </c>
      <c r="G61" s="60">
        <f>+F61*E61</f>
        <v>25000</v>
      </c>
    </row>
    <row r="62" spans="2:7">
      <c r="B62" s="95"/>
      <c r="C62" s="85"/>
      <c r="D62" s="61"/>
      <c r="E62" s="65"/>
      <c r="F62" s="64"/>
      <c r="G62" s="60"/>
    </row>
    <row r="63" spans="2:7" ht="99" customHeight="1">
      <c r="B63" s="94">
        <v>7.6</v>
      </c>
      <c r="C63" s="86" t="str">
        <f>'PRESUPUESTO GRAL'!C44</f>
        <v>Enchape en baños y cocina. Cerámica color blanco formato 20.5x20.5 cm de Corona o equivalente segun detalle de arquitectura. Incluye adhesivo y boquilla de base cementosa tipo Pegacor Cerámico  y Concolor Junta Universal de Corona o equivalente + remate superior en moldura PVC según detalle de arquitectura.</v>
      </c>
      <c r="D63" s="74" t="s">
        <v>10</v>
      </c>
      <c r="E63" s="75"/>
      <c r="F63" s="76"/>
      <c r="G63" s="111">
        <f>SUM(G65:G75)</f>
        <v>127900</v>
      </c>
    </row>
    <row r="64" spans="2:7">
      <c r="B64" s="95"/>
      <c r="C64" s="83" t="s">
        <v>201</v>
      </c>
      <c r="D64" s="54"/>
      <c r="E64" s="55"/>
      <c r="F64" s="56"/>
      <c r="G64" s="57"/>
    </row>
    <row r="65" spans="2:8">
      <c r="B65" s="95"/>
      <c r="C65" s="90" t="s">
        <v>212</v>
      </c>
      <c r="D65" s="58"/>
      <c r="E65" s="58">
        <v>1</v>
      </c>
      <c r="F65" s="64">
        <v>12000</v>
      </c>
      <c r="G65" s="60">
        <f>+F65*E65</f>
        <v>12000</v>
      </c>
    </row>
    <row r="66" spans="2:8">
      <c r="B66" s="95"/>
      <c r="C66" s="90" t="s">
        <v>357</v>
      </c>
      <c r="D66" s="61"/>
      <c r="E66" s="58">
        <v>1</v>
      </c>
      <c r="F66" s="64">
        <v>5000</v>
      </c>
      <c r="G66" s="60">
        <f>+F66*E66</f>
        <v>5000</v>
      </c>
    </row>
    <row r="67" spans="2:8">
      <c r="B67" s="95"/>
      <c r="C67" s="83" t="s">
        <v>202</v>
      </c>
      <c r="D67" s="54"/>
      <c r="E67" s="55"/>
      <c r="F67" s="56"/>
      <c r="G67" s="57"/>
    </row>
    <row r="68" spans="2:8">
      <c r="B68" s="95"/>
      <c r="C68" s="84" t="s">
        <v>358</v>
      </c>
      <c r="D68" s="61" t="s">
        <v>3</v>
      </c>
      <c r="E68" s="59">
        <v>1</v>
      </c>
      <c r="F68" s="63">
        <v>54200</v>
      </c>
      <c r="G68" s="60">
        <f>+F68*E68</f>
        <v>54200</v>
      </c>
    </row>
    <row r="69" spans="2:8">
      <c r="B69" s="95"/>
      <c r="C69" s="84" t="s">
        <v>359</v>
      </c>
      <c r="D69" s="61" t="s">
        <v>3</v>
      </c>
      <c r="E69" s="59">
        <v>1</v>
      </c>
      <c r="F69" s="63">
        <v>15000</v>
      </c>
      <c r="G69" s="60">
        <f>+F69*E69</f>
        <v>15000</v>
      </c>
    </row>
    <row r="70" spans="2:8">
      <c r="B70" s="95"/>
      <c r="C70" s="84" t="s">
        <v>360</v>
      </c>
      <c r="D70" s="61" t="s">
        <v>3</v>
      </c>
      <c r="E70" s="59">
        <v>1</v>
      </c>
      <c r="F70" s="63">
        <v>10000</v>
      </c>
      <c r="G70" s="60">
        <f>+F70*E70</f>
        <v>10000</v>
      </c>
    </row>
    <row r="71" spans="2:8">
      <c r="B71" s="95"/>
      <c r="C71" s="83" t="s">
        <v>203</v>
      </c>
      <c r="D71" s="54"/>
      <c r="E71" s="55"/>
      <c r="F71" s="56"/>
      <c r="G71" s="57"/>
    </row>
    <row r="72" spans="2:8">
      <c r="B72" s="95"/>
      <c r="C72" s="84" t="s">
        <v>314</v>
      </c>
      <c r="D72" s="61"/>
      <c r="E72" s="196">
        <v>9</v>
      </c>
      <c r="F72" s="158">
        <v>1300</v>
      </c>
      <c r="G72" s="60">
        <f>+F72*E72</f>
        <v>11700</v>
      </c>
    </row>
    <row r="73" spans="2:8">
      <c r="B73" s="95"/>
      <c r="C73" s="83" t="s">
        <v>204</v>
      </c>
      <c r="D73" s="54"/>
      <c r="E73" s="55"/>
      <c r="F73" s="56"/>
      <c r="G73" s="57"/>
    </row>
    <row r="74" spans="2:8">
      <c r="B74" s="95"/>
      <c r="C74" s="114"/>
      <c r="D74" s="115"/>
      <c r="E74" s="116"/>
      <c r="F74" s="77"/>
      <c r="G74" s="96"/>
    </row>
    <row r="75" spans="2:8" ht="15" thickBot="1">
      <c r="B75" s="97"/>
      <c r="C75" s="107" t="s">
        <v>225</v>
      </c>
      <c r="D75" s="99" t="s">
        <v>226</v>
      </c>
      <c r="E75" s="108">
        <v>1</v>
      </c>
      <c r="F75" s="101">
        <v>20000</v>
      </c>
      <c r="G75" s="102">
        <f>+F75*E75</f>
        <v>20000</v>
      </c>
    </row>
    <row r="76" spans="2:8">
      <c r="B76" s="106"/>
      <c r="C76"/>
      <c r="H76"/>
    </row>
    <row r="77" spans="2:8">
      <c r="B77" s="106"/>
      <c r="C77"/>
      <c r="H77"/>
    </row>
    <row r="78" spans="2:8">
      <c r="B78" s="106"/>
      <c r="C78"/>
      <c r="H78"/>
    </row>
    <row r="79" spans="2:8">
      <c r="B79" s="106"/>
      <c r="C79"/>
      <c r="H79"/>
    </row>
    <row r="80" spans="2:8">
      <c r="B80" s="106"/>
      <c r="C80"/>
      <c r="H80"/>
    </row>
    <row r="81" spans="2:8">
      <c r="B81" s="106"/>
      <c r="C81"/>
      <c r="H81"/>
    </row>
    <row r="82" spans="2:8">
      <c r="B82" s="106"/>
      <c r="C82"/>
      <c r="H82"/>
    </row>
    <row r="83" spans="2:8">
      <c r="B83" s="106"/>
      <c r="C83"/>
      <c r="H83"/>
    </row>
    <row r="84" spans="2:8">
      <c r="B84" s="106"/>
      <c r="C84"/>
      <c r="H84"/>
    </row>
    <row r="85" spans="2:8">
      <c r="B85" s="106"/>
      <c r="C85"/>
      <c r="H85"/>
    </row>
    <row r="86" spans="2:8">
      <c r="B86" s="106"/>
      <c r="C86"/>
      <c r="H86"/>
    </row>
    <row r="87" spans="2:8">
      <c r="B87" s="106"/>
      <c r="C87"/>
      <c r="H87"/>
    </row>
    <row r="88" spans="2:8" ht="25.5" customHeight="1">
      <c r="B88" s="106"/>
      <c r="C88"/>
      <c r="H88"/>
    </row>
    <row r="89" spans="2:8">
      <c r="B89" s="106"/>
      <c r="C89"/>
      <c r="H89"/>
    </row>
    <row r="90" spans="2:8">
      <c r="B90" s="106"/>
      <c r="C90"/>
      <c r="H90"/>
    </row>
    <row r="91" spans="2:8">
      <c r="B91" s="106"/>
      <c r="C91"/>
      <c r="H91"/>
    </row>
    <row r="92" spans="2:8">
      <c r="B92" s="106"/>
      <c r="C92"/>
      <c r="H92"/>
    </row>
    <row r="93" spans="2:8">
      <c r="B93" s="106"/>
      <c r="C93"/>
      <c r="H93"/>
    </row>
    <row r="94" spans="2:8">
      <c r="B94" s="106"/>
      <c r="C94"/>
      <c r="H94"/>
    </row>
    <row r="95" spans="2:8">
      <c r="B95" s="106"/>
      <c r="C95"/>
      <c r="H95"/>
    </row>
    <row r="96" spans="2:8">
      <c r="B96" s="106"/>
      <c r="C96"/>
      <c r="H96"/>
    </row>
    <row r="97" spans="2:8">
      <c r="B97" s="106"/>
      <c r="C97"/>
      <c r="H97"/>
    </row>
    <row r="98" spans="2:8">
      <c r="B98" s="106"/>
      <c r="C98"/>
      <c r="H98"/>
    </row>
    <row r="99" spans="2:8">
      <c r="B99" s="106"/>
      <c r="C99"/>
      <c r="H99"/>
    </row>
    <row r="100" spans="2:8" ht="27" customHeight="1">
      <c r="B100" s="106"/>
      <c r="C100"/>
      <c r="H100"/>
    </row>
    <row r="101" spans="2:8">
      <c r="B101" s="106"/>
      <c r="C101"/>
      <c r="H101"/>
    </row>
    <row r="102" spans="2:8">
      <c r="B102" s="106"/>
      <c r="C102"/>
      <c r="H102"/>
    </row>
    <row r="103" spans="2:8">
      <c r="B103" s="106"/>
      <c r="C103"/>
      <c r="H103"/>
    </row>
    <row r="104" spans="2:8">
      <c r="B104" s="106"/>
      <c r="C104"/>
      <c r="H104"/>
    </row>
    <row r="105" spans="2:8">
      <c r="B105" s="106"/>
      <c r="C105"/>
      <c r="H105"/>
    </row>
    <row r="106" spans="2:8">
      <c r="B106" s="106"/>
      <c r="C106"/>
      <c r="H106"/>
    </row>
    <row r="107" spans="2:8">
      <c r="B107" s="106"/>
      <c r="C107"/>
      <c r="H107"/>
    </row>
    <row r="108" spans="2:8">
      <c r="B108" s="106"/>
      <c r="C108"/>
      <c r="H108"/>
    </row>
    <row r="109" spans="2:8">
      <c r="B109" s="106"/>
      <c r="C109"/>
      <c r="H109"/>
    </row>
    <row r="110" spans="2:8">
      <c r="B110" s="106"/>
      <c r="C110"/>
      <c r="H110"/>
    </row>
    <row r="111" spans="2:8">
      <c r="B111" s="106"/>
      <c r="C111"/>
      <c r="H11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/>
  </sheetPr>
  <dimension ref="B1:H42"/>
  <sheetViews>
    <sheetView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 ht="32.25" customHeight="1">
      <c r="B4" s="104">
        <v>8</v>
      </c>
      <c r="C4" s="105" t="str">
        <f>'PRESUPUESTO GRAL'!C45</f>
        <v>PISOS Y ZOCALOS</v>
      </c>
      <c r="D4" s="71"/>
      <c r="E4" s="71"/>
      <c r="F4" s="192"/>
      <c r="G4" s="93"/>
    </row>
    <row r="5" spans="2:7" ht="73.5" customHeight="1">
      <c r="B5" s="94">
        <v>8.1</v>
      </c>
      <c r="C5" s="88" t="str">
        <f>'PRESUPUESTO GRAL'!C46</f>
        <v>Piso en concreto pulido y enducrecido. Concreto F'c 28 Mpa - E: 0.10 m. con endurecedor de cuarzo tipo Sikafloor 3 Quartz top color gris claro. Pulido con allanadora de piso y dilataciones cortadas segun detalle de arquitectura</v>
      </c>
      <c r="D5" s="72" t="s">
        <v>10</v>
      </c>
      <c r="E5" s="52"/>
      <c r="F5" s="193"/>
      <c r="G5" s="73">
        <f>SUM(G7:G19)</f>
        <v>243500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212</v>
      </c>
      <c r="D7" s="58"/>
      <c r="E7" s="58">
        <v>1</v>
      </c>
      <c r="F7" s="157">
        <v>10000</v>
      </c>
      <c r="G7" s="60">
        <f t="shared" ref="G7:G9" si="0">+F7*E7</f>
        <v>10000</v>
      </c>
    </row>
    <row r="8" spans="2:7">
      <c r="B8" s="95"/>
      <c r="C8" s="90" t="s">
        <v>340</v>
      </c>
      <c r="D8" s="58"/>
      <c r="E8" s="58">
        <v>1</v>
      </c>
      <c r="F8" s="157">
        <v>15000</v>
      </c>
      <c r="G8" s="60">
        <f t="shared" si="0"/>
        <v>15000</v>
      </c>
    </row>
    <row r="9" spans="2:7">
      <c r="B9" s="95"/>
      <c r="C9" s="90" t="s">
        <v>341</v>
      </c>
      <c r="D9" s="58"/>
      <c r="E9" s="58">
        <v>1</v>
      </c>
      <c r="F9" s="157">
        <v>20000</v>
      </c>
      <c r="G9" s="60">
        <f t="shared" si="0"/>
        <v>20000</v>
      </c>
    </row>
    <row r="10" spans="2:7">
      <c r="B10" s="95"/>
      <c r="C10" s="90" t="s">
        <v>342</v>
      </c>
      <c r="D10" s="58"/>
      <c r="E10" s="58">
        <v>1</v>
      </c>
      <c r="F10" s="157">
        <v>10000</v>
      </c>
      <c r="G10" s="60">
        <f t="shared" ref="G10" si="1">+F10*E10</f>
        <v>10000</v>
      </c>
    </row>
    <row r="11" spans="2:7">
      <c r="B11" s="95"/>
      <c r="C11" s="89" t="s">
        <v>202</v>
      </c>
      <c r="D11" s="54"/>
      <c r="E11" s="55"/>
      <c r="F11" s="194"/>
      <c r="G11" s="57"/>
    </row>
    <row r="12" spans="2:7">
      <c r="B12" s="95"/>
      <c r="C12" s="213" t="s">
        <v>343</v>
      </c>
      <c r="D12" s="212"/>
      <c r="E12" s="59">
        <v>1</v>
      </c>
      <c r="F12" s="160">
        <v>66000</v>
      </c>
      <c r="G12" s="211">
        <f t="shared" ref="G12:G13" si="2">+F12*E12</f>
        <v>66000</v>
      </c>
    </row>
    <row r="13" spans="2:7">
      <c r="B13" s="95"/>
      <c r="C13" s="213" t="s">
        <v>344</v>
      </c>
      <c r="D13" s="212"/>
      <c r="E13" s="59">
        <v>1</v>
      </c>
      <c r="F13" s="160">
        <v>20000</v>
      </c>
      <c r="G13" s="211">
        <f t="shared" si="2"/>
        <v>20000</v>
      </c>
    </row>
    <row r="14" spans="2:7">
      <c r="B14" s="95"/>
      <c r="C14" s="84" t="s">
        <v>345</v>
      </c>
      <c r="D14" s="61" t="s">
        <v>13</v>
      </c>
      <c r="E14" s="59">
        <v>1</v>
      </c>
      <c r="F14" s="160">
        <v>25000</v>
      </c>
      <c r="G14" s="211">
        <f>+F14*E14</f>
        <v>25000</v>
      </c>
    </row>
    <row r="15" spans="2:7">
      <c r="B15" s="95"/>
      <c r="C15" s="83" t="s">
        <v>203</v>
      </c>
      <c r="D15" s="54"/>
      <c r="E15" s="55"/>
      <c r="F15" s="194"/>
      <c r="G15" s="57"/>
    </row>
    <row r="16" spans="2:7">
      <c r="B16" s="95"/>
      <c r="C16" s="84" t="s">
        <v>314</v>
      </c>
      <c r="D16" s="61"/>
      <c r="E16" s="196">
        <v>25</v>
      </c>
      <c r="F16" s="158">
        <v>1300</v>
      </c>
      <c r="G16" s="60">
        <f>+F16*E16</f>
        <v>32500</v>
      </c>
    </row>
    <row r="17" spans="2:8">
      <c r="B17" s="95"/>
      <c r="C17" s="83" t="s">
        <v>204</v>
      </c>
      <c r="D17" s="54"/>
      <c r="E17" s="55"/>
      <c r="F17" s="194"/>
      <c r="G17" s="57"/>
    </row>
    <row r="18" spans="2:8">
      <c r="B18" s="95"/>
      <c r="C18" s="114" t="s">
        <v>224</v>
      </c>
      <c r="D18" s="115" t="s">
        <v>226</v>
      </c>
      <c r="E18" s="121">
        <v>1</v>
      </c>
      <c r="F18" s="157">
        <v>25000</v>
      </c>
      <c r="G18" s="60">
        <f>+F18*E18</f>
        <v>25000</v>
      </c>
    </row>
    <row r="19" spans="2:8" ht="15" thickBot="1">
      <c r="B19" s="97"/>
      <c r="C19" s="107" t="s">
        <v>225</v>
      </c>
      <c r="D19" s="99" t="s">
        <v>226</v>
      </c>
      <c r="E19" s="129">
        <v>1</v>
      </c>
      <c r="F19" s="209">
        <v>20000</v>
      </c>
      <c r="G19" s="102">
        <f>+F19*E19</f>
        <v>20000</v>
      </c>
    </row>
    <row r="20" spans="2:8" ht="60.75" customHeight="1">
      <c r="B20" s="106"/>
      <c r="C20"/>
      <c r="H20"/>
    </row>
    <row r="21" spans="2:8">
      <c r="B21" s="106"/>
      <c r="C21"/>
      <c r="H21"/>
    </row>
    <row r="22" spans="2:8">
      <c r="B22" s="106"/>
      <c r="C22"/>
      <c r="H22"/>
    </row>
    <row r="23" spans="2:8">
      <c r="B23" s="106"/>
      <c r="C23"/>
      <c r="H23"/>
    </row>
    <row r="24" spans="2:8">
      <c r="B24" s="106"/>
      <c r="C24"/>
      <c r="H24"/>
    </row>
    <row r="25" spans="2:8">
      <c r="B25" s="106"/>
      <c r="C25"/>
      <c r="H25"/>
    </row>
    <row r="26" spans="2:8">
      <c r="B26" s="106"/>
      <c r="C26"/>
      <c r="H26"/>
    </row>
    <row r="27" spans="2:8">
      <c r="B27" s="106"/>
      <c r="C27"/>
      <c r="H27"/>
    </row>
    <row r="28" spans="2:8">
      <c r="B28" s="106"/>
      <c r="C28"/>
      <c r="H28"/>
    </row>
    <row r="29" spans="2:8">
      <c r="B29" s="106"/>
      <c r="C29"/>
      <c r="H29"/>
    </row>
    <row r="30" spans="2:8">
      <c r="B30" s="106"/>
      <c r="C30"/>
      <c r="H30"/>
    </row>
    <row r="31" spans="2:8">
      <c r="B31" s="106"/>
      <c r="C31"/>
      <c r="H31"/>
    </row>
    <row r="32" spans="2:8">
      <c r="B32" s="106"/>
      <c r="C32"/>
      <c r="H32"/>
    </row>
    <row r="33" spans="2:8">
      <c r="B33" s="106"/>
      <c r="C33"/>
      <c r="H33"/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C37"/>
      <c r="H37"/>
    </row>
    <row r="38" spans="2:8">
      <c r="B38" s="106"/>
      <c r="C38"/>
      <c r="H38"/>
    </row>
    <row r="39" spans="2:8">
      <c r="B39" s="106"/>
      <c r="C39"/>
      <c r="H39"/>
    </row>
    <row r="40" spans="2:8">
      <c r="B40" s="106"/>
      <c r="C40"/>
      <c r="H40"/>
    </row>
    <row r="41" spans="2:8">
      <c r="B41" s="106"/>
      <c r="C41"/>
      <c r="H41"/>
    </row>
    <row r="42" spans="2:8">
      <c r="B42" s="106"/>
      <c r="C42"/>
      <c r="H4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/>
  </sheetPr>
  <dimension ref="B1:H110"/>
  <sheetViews>
    <sheetView topLeftCell="D94" workbookViewId="0">
      <selection activeCell="I94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4.81640625" style="190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9</v>
      </c>
      <c r="C4" s="105" t="str">
        <f>'PRESUPUESTO GRAL'!C47</f>
        <v>BAÑOS Y COCINAS</v>
      </c>
      <c r="D4" s="71"/>
      <c r="E4" s="71"/>
      <c r="F4" s="192"/>
      <c r="G4" s="93"/>
    </row>
    <row r="5" spans="2:7" ht="72.75" customHeight="1">
      <c r="B5" s="94">
        <v>9.1</v>
      </c>
      <c r="C5" s="88" t="str">
        <f>'PRESUPUESTO GRAL'!C48</f>
        <v>Orinal Ref. O43101001 Gotta Entrada posterior con válvula antivandálica de empotrar tipo push Ref.: 751290001 color blanco de Corona o equivalente. Incluye todos los accesorios requeridos para su correcta instalacion y funcionamiento.</v>
      </c>
      <c r="D5" s="72" t="s">
        <v>3</v>
      </c>
      <c r="E5" s="52"/>
      <c r="F5" s="193"/>
      <c r="G5" s="73">
        <f>SUM(G7:G15)</f>
        <v>1467000</v>
      </c>
    </row>
    <row r="6" spans="2:7">
      <c r="B6" s="95"/>
      <c r="C6" s="89" t="s">
        <v>201</v>
      </c>
      <c r="D6" s="54"/>
      <c r="E6" s="55"/>
      <c r="F6" s="194"/>
      <c r="G6" s="57"/>
    </row>
    <row r="7" spans="2:7" ht="15" customHeight="1">
      <c r="B7" s="95"/>
      <c r="C7" s="139" t="s">
        <v>212</v>
      </c>
      <c r="D7" s="132"/>
      <c r="E7" s="218">
        <v>1</v>
      </c>
      <c r="F7" s="165">
        <v>150000</v>
      </c>
      <c r="G7" s="217">
        <f>+F7*E7</f>
        <v>150000</v>
      </c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194"/>
      <c r="G9" s="57"/>
    </row>
    <row r="10" spans="2:7" ht="15" customHeight="1">
      <c r="B10" s="95"/>
      <c r="C10" s="90" t="s">
        <v>239</v>
      </c>
      <c r="D10" s="58" t="s">
        <v>3</v>
      </c>
      <c r="E10" s="58">
        <v>1</v>
      </c>
      <c r="F10" s="157">
        <v>700000</v>
      </c>
      <c r="G10" s="60">
        <f>+F10*E10</f>
        <v>700000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219"/>
      <c r="E12" s="220">
        <v>90</v>
      </c>
      <c r="F12" s="158">
        <v>1300</v>
      </c>
      <c r="G12" s="221">
        <f>+F12*E12</f>
        <v>117000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225</v>
      </c>
      <c r="D14" s="61" t="s">
        <v>226</v>
      </c>
      <c r="E14" s="121">
        <v>1</v>
      </c>
      <c r="F14" s="157">
        <v>500000</v>
      </c>
      <c r="G14" s="60">
        <f>+F14*E14</f>
        <v>500000</v>
      </c>
    </row>
    <row r="15" spans="2:7">
      <c r="B15" s="95"/>
      <c r="C15" s="136"/>
      <c r="D15" s="137"/>
      <c r="E15" s="138"/>
      <c r="F15" s="159"/>
      <c r="G15" s="60"/>
    </row>
    <row r="16" spans="2:7" ht="83.25" customHeight="1">
      <c r="B16" s="94">
        <v>9.1999999999999993</v>
      </c>
      <c r="C16" s="82" t="str">
        <f>'PRESUPUESTO GRAL'!C49</f>
        <v>Sanitario para baño PMR Ref.: 013191001 Taza Adriatica entrada posterior color blanco con válvula antivandálica de empotrar tipo push Ref. 751250001 de Corona o equivalente. Incluye todos los accesorios requeridos para su correcta instalacion y funcionamiento.</v>
      </c>
      <c r="D16" s="72" t="s">
        <v>3</v>
      </c>
      <c r="E16" s="52"/>
      <c r="F16" s="193"/>
      <c r="G16" s="73">
        <f>SUM(G19:G28)</f>
        <v>1431300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39" t="s">
        <v>212</v>
      </c>
      <c r="D18" s="132"/>
      <c r="E18" s="218">
        <v>1</v>
      </c>
      <c r="F18" s="165">
        <v>150000</v>
      </c>
      <c r="G18" s="217">
        <f>+F18*E18</f>
        <v>150000</v>
      </c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90" t="s">
        <v>361</v>
      </c>
      <c r="D21" s="58" t="s">
        <v>3</v>
      </c>
      <c r="E21" s="58">
        <v>1</v>
      </c>
      <c r="F21" s="157">
        <v>900000</v>
      </c>
      <c r="G21" s="60">
        <f>+F21*E21</f>
        <v>900000</v>
      </c>
    </row>
    <row r="22" spans="2:7">
      <c r="B22" s="95"/>
      <c r="C22" s="90" t="s">
        <v>362</v>
      </c>
      <c r="D22" s="58"/>
      <c r="E22" s="58">
        <v>1</v>
      </c>
      <c r="F22" s="157">
        <v>30000</v>
      </c>
      <c r="G22" s="60">
        <f>+F22*E22</f>
        <v>30000</v>
      </c>
    </row>
    <row r="23" spans="2:7">
      <c r="B23" s="95"/>
      <c r="C23" s="84"/>
      <c r="D23" s="61"/>
      <c r="E23" s="59"/>
      <c r="F23" s="160"/>
      <c r="G23" s="60"/>
    </row>
    <row r="24" spans="2:7">
      <c r="B24" s="95"/>
      <c r="C24" s="83" t="s">
        <v>203</v>
      </c>
      <c r="D24" s="54"/>
      <c r="E24" s="55"/>
      <c r="F24" s="194"/>
      <c r="G24" s="57"/>
    </row>
    <row r="25" spans="2:7">
      <c r="B25" s="95"/>
      <c r="C25" s="84" t="s">
        <v>314</v>
      </c>
      <c r="D25" s="61"/>
      <c r="E25" s="59">
        <v>1</v>
      </c>
      <c r="F25" s="158">
        <v>1300</v>
      </c>
      <c r="G25" s="60">
        <f>+F25*E25</f>
        <v>1300</v>
      </c>
    </row>
    <row r="26" spans="2:7">
      <c r="B26" s="95"/>
      <c r="C26" s="83" t="s">
        <v>204</v>
      </c>
      <c r="D26" s="54"/>
      <c r="E26" s="55"/>
      <c r="F26" s="194"/>
      <c r="G26" s="57"/>
    </row>
    <row r="27" spans="2:7">
      <c r="B27" s="95"/>
      <c r="C27" s="114"/>
      <c r="D27" s="115"/>
      <c r="E27" s="116"/>
      <c r="F27" s="161"/>
      <c r="G27" s="60"/>
    </row>
    <row r="28" spans="2:7">
      <c r="B28" s="95"/>
      <c r="C28" s="84" t="s">
        <v>225</v>
      </c>
      <c r="D28" s="61" t="s">
        <v>226</v>
      </c>
      <c r="E28" s="59">
        <v>1</v>
      </c>
      <c r="F28" s="157">
        <v>500000</v>
      </c>
      <c r="G28" s="60">
        <f>+F28*E28</f>
        <v>500000</v>
      </c>
    </row>
    <row r="29" spans="2:7" ht="66" customHeight="1">
      <c r="B29" s="94">
        <v>9.3000000000000007</v>
      </c>
      <c r="C29" s="82" t="str">
        <f>'PRESUPUESTO GRAL'!C50</f>
        <v>Grifería para lavamanos institucional Ref. MX1020001 Push Mesa Max de Corona o equivalente con sistema push antivandálico. Incluye todos los accesorios para su instalacion y correcto funcionamiento.</v>
      </c>
      <c r="D29" s="72" t="s">
        <v>3</v>
      </c>
      <c r="E29" s="52"/>
      <c r="F29" s="193"/>
      <c r="G29" s="73">
        <f>SUM(G31:G40)</f>
        <v>551300</v>
      </c>
    </row>
    <row r="30" spans="2:7">
      <c r="B30" s="95"/>
      <c r="C30" s="83" t="s">
        <v>201</v>
      </c>
      <c r="D30" s="54"/>
      <c r="E30" s="55"/>
      <c r="F30" s="194"/>
      <c r="G30" s="57"/>
    </row>
    <row r="31" spans="2:7">
      <c r="B31" s="95"/>
      <c r="C31" s="139" t="s">
        <v>212</v>
      </c>
      <c r="D31" s="132"/>
      <c r="E31" s="218">
        <v>1</v>
      </c>
      <c r="F31" s="165">
        <v>100000</v>
      </c>
      <c r="G31" s="217">
        <f>+F31*E31</f>
        <v>100000</v>
      </c>
    </row>
    <row r="32" spans="2:7">
      <c r="B32" s="95"/>
      <c r="C32" s="90"/>
      <c r="D32" s="61"/>
      <c r="E32" s="61"/>
      <c r="F32" s="118"/>
      <c r="G32" s="60"/>
    </row>
    <row r="33" spans="2:8">
      <c r="B33" s="95"/>
      <c r="C33" s="83" t="s">
        <v>202</v>
      </c>
      <c r="D33" s="54"/>
      <c r="E33" s="55"/>
      <c r="F33" s="194"/>
      <c r="G33" s="57"/>
    </row>
    <row r="34" spans="2:8">
      <c r="B34" s="95"/>
      <c r="C34" s="84" t="s">
        <v>240</v>
      </c>
      <c r="D34" s="61" t="s">
        <v>3</v>
      </c>
      <c r="E34" s="196">
        <v>1</v>
      </c>
      <c r="F34" s="160">
        <v>250000</v>
      </c>
      <c r="G34" s="60">
        <f>+F34*E34</f>
        <v>250000</v>
      </c>
      <c r="H34"/>
    </row>
    <row r="35" spans="2:8">
      <c r="B35" s="95"/>
      <c r="C35" s="84"/>
      <c r="D35" s="61"/>
      <c r="E35" s="59"/>
      <c r="F35" s="160"/>
      <c r="G35" s="60"/>
    </row>
    <row r="36" spans="2:8">
      <c r="B36" s="95"/>
      <c r="C36" s="83" t="s">
        <v>203</v>
      </c>
      <c r="D36" s="54"/>
      <c r="E36" s="55"/>
      <c r="F36" s="194"/>
      <c r="G36" s="57"/>
    </row>
    <row r="37" spans="2:8">
      <c r="B37" s="95"/>
      <c r="C37" s="84" t="s">
        <v>314</v>
      </c>
      <c r="D37" s="61"/>
      <c r="E37" s="59">
        <v>1</v>
      </c>
      <c r="F37" s="158">
        <v>1300</v>
      </c>
      <c r="G37" s="60">
        <f>+F37*E37</f>
        <v>1300</v>
      </c>
    </row>
    <row r="38" spans="2:8">
      <c r="B38" s="95"/>
      <c r="C38" s="83" t="s">
        <v>204</v>
      </c>
      <c r="D38" s="54"/>
      <c r="E38" s="55"/>
      <c r="F38" s="194"/>
      <c r="G38" s="57"/>
    </row>
    <row r="39" spans="2:8">
      <c r="B39" s="109"/>
      <c r="C39" s="114"/>
      <c r="D39" s="115"/>
      <c r="E39" s="116"/>
      <c r="F39" s="161"/>
      <c r="G39" s="96"/>
    </row>
    <row r="40" spans="2:8">
      <c r="B40" s="109"/>
      <c r="C40" s="84" t="s">
        <v>329</v>
      </c>
      <c r="D40" s="61" t="s">
        <v>226</v>
      </c>
      <c r="E40" s="59">
        <v>1</v>
      </c>
      <c r="F40" s="157">
        <v>200000</v>
      </c>
      <c r="G40" s="96">
        <f>+F40*E40</f>
        <v>200000</v>
      </c>
    </row>
    <row r="41" spans="2:8" ht="64.5" customHeight="1">
      <c r="B41" s="94">
        <v>9.4</v>
      </c>
      <c r="C41" s="86" t="str">
        <f>'PRESUPUESTO GRAL'!C51</f>
        <v>Barras de seguridad recta de 18" en acero inoxidable para baño PMR Ref. 706550001 de Corona o equivalente. Incluye todos los accesorios requeridos para su correcta instalacion y funcionamiento.</v>
      </c>
      <c r="D41" s="74" t="s">
        <v>3</v>
      </c>
      <c r="E41" s="75"/>
      <c r="F41" s="195"/>
      <c r="G41" s="111">
        <f>SUM(G43:G50)</f>
        <v>375100</v>
      </c>
    </row>
    <row r="42" spans="2:8">
      <c r="B42" s="95"/>
      <c r="C42" s="89" t="s">
        <v>201</v>
      </c>
      <c r="D42" s="54"/>
      <c r="E42" s="55"/>
      <c r="F42" s="194"/>
      <c r="G42" s="57"/>
    </row>
    <row r="43" spans="2:8">
      <c r="B43" s="95"/>
      <c r="C43" s="139" t="s">
        <v>212</v>
      </c>
      <c r="D43" s="132"/>
      <c r="E43" s="218">
        <v>1</v>
      </c>
      <c r="F43" s="165">
        <v>40000</v>
      </c>
      <c r="G43" s="217">
        <f>+F43*E43</f>
        <v>40000</v>
      </c>
    </row>
    <row r="44" spans="2:8">
      <c r="B44" s="95"/>
      <c r="C44" s="84"/>
      <c r="D44" s="61"/>
      <c r="E44" s="61"/>
      <c r="F44" s="118"/>
      <c r="G44" s="60"/>
    </row>
    <row r="45" spans="2:8">
      <c r="B45" s="95"/>
      <c r="C45" s="89" t="s">
        <v>202</v>
      </c>
      <c r="D45" s="54"/>
      <c r="E45" s="55"/>
      <c r="F45" s="194"/>
      <c r="G45" s="57"/>
    </row>
    <row r="46" spans="2:8">
      <c r="B46" s="95"/>
      <c r="C46" s="84" t="s">
        <v>241</v>
      </c>
      <c r="D46" s="61" t="s">
        <v>3</v>
      </c>
      <c r="E46" s="59">
        <v>1</v>
      </c>
      <c r="F46" s="160">
        <v>200000</v>
      </c>
      <c r="G46" s="96">
        <f>+F46*E46</f>
        <v>200000</v>
      </c>
    </row>
    <row r="47" spans="2:8">
      <c r="B47" s="95"/>
      <c r="C47" s="83" t="s">
        <v>203</v>
      </c>
      <c r="D47" s="54"/>
      <c r="E47" s="55"/>
      <c r="F47" s="194"/>
      <c r="G47" s="57"/>
    </row>
    <row r="48" spans="2:8">
      <c r="B48" s="95"/>
      <c r="C48" s="84" t="s">
        <v>314</v>
      </c>
      <c r="D48" s="61"/>
      <c r="E48" s="59">
        <v>27</v>
      </c>
      <c r="F48" s="158">
        <v>1300</v>
      </c>
      <c r="G48" s="60">
        <f>+F48*E48</f>
        <v>35100</v>
      </c>
    </row>
    <row r="49" spans="2:7">
      <c r="B49" s="95"/>
      <c r="C49" s="83" t="s">
        <v>204</v>
      </c>
      <c r="D49" s="54"/>
      <c r="E49" s="55"/>
      <c r="F49" s="194"/>
      <c r="G49" s="57"/>
    </row>
    <row r="50" spans="2:7">
      <c r="B50" s="95"/>
      <c r="C50" s="84" t="s">
        <v>225</v>
      </c>
      <c r="D50" s="61" t="s">
        <v>226</v>
      </c>
      <c r="E50" s="59">
        <v>1</v>
      </c>
      <c r="F50" s="157">
        <v>100000</v>
      </c>
      <c r="G50" s="96">
        <f>+F50*E50</f>
        <v>100000</v>
      </c>
    </row>
    <row r="51" spans="2:7" ht="66.75" customHeight="1">
      <c r="B51" s="94">
        <v>9.5</v>
      </c>
      <c r="C51" s="86" t="str">
        <f>'PRESUPUESTO GRAL'!C52</f>
        <v>Dispensador de papel higienico en acero inoxidable antivandálico de cierre con llave Ref. 706670001 de Corona o equivalente. Incluye todos los accesorios requeridos para su correcta instalacion y funcionamiento.</v>
      </c>
      <c r="D51" s="74" t="s">
        <v>3</v>
      </c>
      <c r="E51" s="75"/>
      <c r="F51" s="195"/>
      <c r="G51" s="111">
        <f>SUM(G53:G62)</f>
        <v>474200</v>
      </c>
    </row>
    <row r="52" spans="2:7">
      <c r="B52" s="95"/>
      <c r="C52" s="83" t="s">
        <v>201</v>
      </c>
      <c r="D52" s="54"/>
      <c r="E52" s="55"/>
      <c r="F52" s="194"/>
      <c r="G52" s="57"/>
    </row>
    <row r="53" spans="2:7">
      <c r="B53" s="95"/>
      <c r="C53" s="139" t="s">
        <v>212</v>
      </c>
      <c r="D53" s="132"/>
      <c r="E53" s="218">
        <v>1</v>
      </c>
      <c r="F53" s="165">
        <v>40000</v>
      </c>
      <c r="G53" s="217">
        <f>+F53*E53</f>
        <v>40000</v>
      </c>
    </row>
    <row r="54" spans="2:7">
      <c r="B54" s="95"/>
      <c r="C54" s="84"/>
      <c r="D54" s="61"/>
      <c r="E54" s="61"/>
      <c r="F54" s="118"/>
      <c r="G54" s="60"/>
    </row>
    <row r="55" spans="2:7">
      <c r="B55" s="95"/>
      <c r="C55" s="83" t="s">
        <v>202</v>
      </c>
      <c r="D55" s="54"/>
      <c r="E55" s="55"/>
      <c r="F55" s="194"/>
      <c r="G55" s="57"/>
    </row>
    <row r="56" spans="2:7">
      <c r="B56" s="95"/>
      <c r="C56" s="84" t="s">
        <v>242</v>
      </c>
      <c r="D56" s="61" t="s">
        <v>3</v>
      </c>
      <c r="E56" s="59">
        <v>1</v>
      </c>
      <c r="F56" s="160">
        <v>240000</v>
      </c>
      <c r="G56" s="60">
        <f>+F56*E56</f>
        <v>240000</v>
      </c>
    </row>
    <row r="57" spans="2:7">
      <c r="B57" s="95"/>
      <c r="C57" s="84"/>
      <c r="D57" s="61"/>
      <c r="E57" s="59"/>
      <c r="F57" s="160"/>
      <c r="G57" s="60"/>
    </row>
    <row r="58" spans="2:7">
      <c r="B58" s="95"/>
      <c r="C58" s="83" t="s">
        <v>203</v>
      </c>
      <c r="D58" s="54"/>
      <c r="E58" s="55"/>
      <c r="F58" s="194"/>
      <c r="G58" s="57"/>
    </row>
    <row r="59" spans="2:7">
      <c r="B59" s="95"/>
      <c r="C59" s="84" t="s">
        <v>314</v>
      </c>
      <c r="D59" s="61"/>
      <c r="E59" s="59">
        <v>34</v>
      </c>
      <c r="F59" s="158">
        <v>1300</v>
      </c>
      <c r="G59" s="60">
        <f>+F59*E59</f>
        <v>44200</v>
      </c>
    </row>
    <row r="60" spans="2:7">
      <c r="B60" s="95"/>
      <c r="C60" s="83" t="s">
        <v>204</v>
      </c>
      <c r="D60" s="54"/>
      <c r="E60" s="55"/>
      <c r="F60" s="194"/>
      <c r="G60" s="57"/>
    </row>
    <row r="61" spans="2:7">
      <c r="B61" s="95"/>
      <c r="C61" s="84" t="s">
        <v>225</v>
      </c>
      <c r="D61" s="61" t="s">
        <v>226</v>
      </c>
      <c r="E61" s="59">
        <v>1</v>
      </c>
      <c r="F61" s="157">
        <v>150000</v>
      </c>
      <c r="G61" s="60">
        <f>+F61*E61</f>
        <v>150000</v>
      </c>
    </row>
    <row r="62" spans="2:7">
      <c r="B62" s="95"/>
      <c r="C62" s="85"/>
      <c r="D62" s="61"/>
      <c r="E62" s="65"/>
      <c r="F62" s="157"/>
      <c r="G62" s="60"/>
    </row>
    <row r="63" spans="2:7" ht="46.5" customHeight="1">
      <c r="B63" s="94">
        <v>9.6</v>
      </c>
      <c r="C63" s="86" t="str">
        <f>'PRESUPUESTO GRAL'!C53</f>
        <v>Papelera metálica en acero inoxidable Ref. 706630001 de Corona o equivalente. Incluye todos los accesorios requeridos para su correcta instalacion y funcionamiento.</v>
      </c>
      <c r="D63" s="74" t="s">
        <v>3</v>
      </c>
      <c r="E63" s="75"/>
      <c r="F63" s="195"/>
      <c r="G63" s="111">
        <f>SUM(G65:G74)</f>
        <v>715000</v>
      </c>
    </row>
    <row r="64" spans="2:7">
      <c r="B64" s="95"/>
      <c r="C64" s="83" t="s">
        <v>201</v>
      </c>
      <c r="D64" s="54"/>
      <c r="E64" s="55"/>
      <c r="F64" s="194"/>
      <c r="G64" s="57"/>
    </row>
    <row r="65" spans="2:7">
      <c r="B65" s="95"/>
      <c r="C65" s="139" t="s">
        <v>212</v>
      </c>
      <c r="D65" s="132"/>
      <c r="E65" s="218">
        <v>1</v>
      </c>
      <c r="F65" s="165">
        <v>60000</v>
      </c>
      <c r="G65" s="217">
        <f>+F65*E65</f>
        <v>60000</v>
      </c>
    </row>
    <row r="66" spans="2:7">
      <c r="B66" s="95"/>
      <c r="C66" s="90"/>
      <c r="D66" s="61"/>
      <c r="E66" s="61"/>
      <c r="F66" s="118"/>
      <c r="G66" s="60"/>
    </row>
    <row r="67" spans="2:7">
      <c r="B67" s="95"/>
      <c r="C67" s="83" t="s">
        <v>202</v>
      </c>
      <c r="D67" s="54"/>
      <c r="E67" s="55"/>
      <c r="F67" s="194"/>
      <c r="G67" s="57"/>
    </row>
    <row r="68" spans="2:7">
      <c r="B68" s="95"/>
      <c r="C68" s="84" t="s">
        <v>243</v>
      </c>
      <c r="D68" s="61" t="s">
        <v>3</v>
      </c>
      <c r="E68" s="59">
        <v>1</v>
      </c>
      <c r="F68" s="160">
        <v>290000</v>
      </c>
      <c r="G68" s="60">
        <f>+F68*E68</f>
        <v>290000</v>
      </c>
    </row>
    <row r="69" spans="2:7">
      <c r="B69" s="95"/>
      <c r="C69" s="84"/>
      <c r="D69" s="61"/>
      <c r="E69" s="59"/>
      <c r="F69" s="160"/>
      <c r="G69" s="60"/>
    </row>
    <row r="70" spans="2:7">
      <c r="B70" s="95"/>
      <c r="C70" s="83" t="s">
        <v>203</v>
      </c>
      <c r="D70" s="54"/>
      <c r="E70" s="55"/>
      <c r="F70" s="194"/>
      <c r="G70" s="57"/>
    </row>
    <row r="71" spans="2:7">
      <c r="B71" s="95"/>
      <c r="C71" s="84" t="s">
        <v>314</v>
      </c>
      <c r="D71" s="61"/>
      <c r="E71" s="59">
        <v>50</v>
      </c>
      <c r="F71" s="158">
        <v>1300</v>
      </c>
      <c r="G71" s="60">
        <f>+F71*E71</f>
        <v>65000</v>
      </c>
    </row>
    <row r="72" spans="2:7">
      <c r="B72" s="95"/>
      <c r="C72" s="83" t="s">
        <v>204</v>
      </c>
      <c r="D72" s="54"/>
      <c r="E72" s="55"/>
      <c r="F72" s="194"/>
      <c r="G72" s="57"/>
    </row>
    <row r="73" spans="2:7">
      <c r="B73" s="95"/>
      <c r="C73" s="114"/>
      <c r="D73" s="115"/>
      <c r="E73" s="116"/>
      <c r="F73" s="162"/>
      <c r="G73" s="96"/>
    </row>
    <row r="74" spans="2:7">
      <c r="B74" s="95"/>
      <c r="C74" s="84" t="s">
        <v>225</v>
      </c>
      <c r="D74" s="61" t="s">
        <v>226</v>
      </c>
      <c r="E74" s="59">
        <v>1</v>
      </c>
      <c r="F74" s="157">
        <v>300000</v>
      </c>
      <c r="G74" s="96">
        <f>+F74*E74</f>
        <v>300000</v>
      </c>
    </row>
    <row r="75" spans="2:7" ht="66" customHeight="1">
      <c r="B75" s="94">
        <v>9.6999999999999993</v>
      </c>
      <c r="C75" s="86" t="str">
        <f>'PRESUPUESTO GRAL'!C54</f>
        <v>Dispensador de jabón expuesto de accionamiento tipo push en acero inoxidable Ref. 706520001 de Corona o equivalente. Incluye todos los accesorios requeridos para su correcta instalacion y funcionamiento.</v>
      </c>
      <c r="D75" s="74" t="s">
        <v>3</v>
      </c>
      <c r="E75" s="75"/>
      <c r="F75" s="195"/>
      <c r="G75" s="111">
        <f>SUM(G77:G86)</f>
        <v>617200</v>
      </c>
    </row>
    <row r="76" spans="2:7">
      <c r="B76" s="95"/>
      <c r="C76" s="83" t="s">
        <v>201</v>
      </c>
      <c r="D76" s="54"/>
      <c r="E76" s="55"/>
      <c r="F76" s="194"/>
      <c r="G76" s="57"/>
    </row>
    <row r="77" spans="2:7">
      <c r="B77" s="95"/>
      <c r="C77" s="139" t="s">
        <v>212</v>
      </c>
      <c r="D77" s="132"/>
      <c r="E77" s="218">
        <v>1</v>
      </c>
      <c r="F77" s="165">
        <v>60000</v>
      </c>
      <c r="G77" s="217">
        <f>+F77*E77</f>
        <v>60000</v>
      </c>
    </row>
    <row r="78" spans="2:7">
      <c r="B78" s="95"/>
      <c r="C78" s="90"/>
      <c r="D78" s="61"/>
      <c r="E78" s="61"/>
      <c r="F78" s="118"/>
      <c r="G78" s="60"/>
    </row>
    <row r="79" spans="2:7">
      <c r="B79" s="95"/>
      <c r="C79" s="83" t="s">
        <v>202</v>
      </c>
      <c r="D79" s="54"/>
      <c r="E79" s="55"/>
      <c r="F79" s="194"/>
      <c r="G79" s="57"/>
    </row>
    <row r="80" spans="2:7">
      <c r="B80" s="95"/>
      <c r="C80" s="84" t="s">
        <v>244</v>
      </c>
      <c r="D80" s="61" t="s">
        <v>3</v>
      </c>
      <c r="E80" s="59">
        <v>1</v>
      </c>
      <c r="F80" s="160">
        <v>200000</v>
      </c>
      <c r="G80" s="60">
        <f>+F80*E80</f>
        <v>200000</v>
      </c>
    </row>
    <row r="81" spans="2:7">
      <c r="B81" s="95"/>
      <c r="C81" s="84"/>
      <c r="D81" s="61"/>
      <c r="E81" s="59"/>
      <c r="F81" s="160"/>
      <c r="G81" s="60"/>
    </row>
    <row r="82" spans="2:7">
      <c r="B82" s="95"/>
      <c r="C82" s="83" t="s">
        <v>203</v>
      </c>
      <c r="D82" s="54"/>
      <c r="E82" s="55"/>
      <c r="F82" s="194"/>
      <c r="G82" s="57"/>
    </row>
    <row r="83" spans="2:7">
      <c r="B83" s="95"/>
      <c r="C83" s="84" t="s">
        <v>314</v>
      </c>
      <c r="D83" s="61"/>
      <c r="E83" s="59">
        <v>44</v>
      </c>
      <c r="F83" s="158">
        <v>1300</v>
      </c>
      <c r="G83" s="60">
        <f>+F83*E83</f>
        <v>57200</v>
      </c>
    </row>
    <row r="84" spans="2:7">
      <c r="B84" s="95"/>
      <c r="C84" s="83" t="s">
        <v>204</v>
      </c>
      <c r="D84" s="54"/>
      <c r="E84" s="55"/>
      <c r="F84" s="194"/>
      <c r="G84" s="57"/>
    </row>
    <row r="85" spans="2:7">
      <c r="B85" s="95"/>
      <c r="C85" s="114"/>
      <c r="D85" s="115"/>
      <c r="E85" s="116"/>
      <c r="F85" s="162"/>
      <c r="G85" s="96"/>
    </row>
    <row r="86" spans="2:7">
      <c r="B86" s="109"/>
      <c r="C86" s="84" t="s">
        <v>225</v>
      </c>
      <c r="D86" s="61" t="s">
        <v>226</v>
      </c>
      <c r="E86" s="59">
        <v>1</v>
      </c>
      <c r="F86" s="157">
        <v>300000</v>
      </c>
      <c r="G86" s="96">
        <f>+F86*E86</f>
        <v>300000</v>
      </c>
    </row>
    <row r="87" spans="2:7" ht="64.5" customHeight="1">
      <c r="B87" s="94">
        <v>9.8000000000000007</v>
      </c>
      <c r="C87" s="86" t="str">
        <f>'PRESUPUESTO GRAL'!C55</f>
        <v>Dispensador de toallas de papel en acero inoxidable Ref. 706150001 de Corona o equivalente. Incluye todos los accesorios requeridos para su correcta instalacion y funcionamiento.</v>
      </c>
      <c r="D87" s="74" t="s">
        <v>3</v>
      </c>
      <c r="E87" s="75"/>
      <c r="F87" s="195"/>
      <c r="G87" s="111">
        <f>SUM(G89:G98)</f>
        <v>562000</v>
      </c>
    </row>
    <row r="88" spans="2:7">
      <c r="B88" s="95"/>
      <c r="C88" s="83" t="s">
        <v>201</v>
      </c>
      <c r="D88" s="54"/>
      <c r="E88" s="55"/>
      <c r="F88" s="194"/>
      <c r="G88" s="57"/>
    </row>
    <row r="89" spans="2:7">
      <c r="B89" s="95"/>
      <c r="C89" s="139" t="s">
        <v>212</v>
      </c>
      <c r="D89" s="132"/>
      <c r="E89" s="218">
        <v>1</v>
      </c>
      <c r="F89" s="165">
        <v>60000</v>
      </c>
      <c r="G89" s="217">
        <f>+F89*E89</f>
        <v>60000</v>
      </c>
    </row>
    <row r="90" spans="2:7">
      <c r="B90" s="95"/>
      <c r="C90" s="84"/>
      <c r="D90" s="61"/>
      <c r="E90" s="61"/>
      <c r="F90" s="118"/>
      <c r="G90" s="60"/>
    </row>
    <row r="91" spans="2:7">
      <c r="B91" s="95"/>
      <c r="C91" s="83" t="s">
        <v>202</v>
      </c>
      <c r="D91" s="54"/>
      <c r="E91" s="55"/>
      <c r="F91" s="194"/>
      <c r="G91" s="57"/>
    </row>
    <row r="92" spans="2:7">
      <c r="B92" s="95"/>
      <c r="C92" s="84" t="s">
        <v>245</v>
      </c>
      <c r="D92" s="61" t="s">
        <v>3</v>
      </c>
      <c r="E92" s="59">
        <v>1</v>
      </c>
      <c r="F92" s="157">
        <v>300000</v>
      </c>
      <c r="G92" s="96">
        <f>+F92*E92</f>
        <v>300000</v>
      </c>
    </row>
    <row r="93" spans="2:7">
      <c r="B93" s="95"/>
      <c r="C93" s="84"/>
      <c r="D93" s="61"/>
      <c r="E93" s="59"/>
      <c r="F93" s="160"/>
      <c r="G93" s="60"/>
    </row>
    <row r="94" spans="2:7">
      <c r="B94" s="95"/>
      <c r="C94" s="83" t="s">
        <v>203</v>
      </c>
      <c r="D94" s="54"/>
      <c r="E94" s="55"/>
      <c r="F94" s="194"/>
      <c r="G94" s="57"/>
    </row>
    <row r="95" spans="2:7">
      <c r="B95" s="95"/>
      <c r="C95" s="84" t="s">
        <v>314</v>
      </c>
      <c r="D95" s="61"/>
      <c r="E95" s="59">
        <v>40</v>
      </c>
      <c r="F95" s="158">
        <v>1300</v>
      </c>
      <c r="G95" s="60">
        <f>+F95*E95</f>
        <v>52000</v>
      </c>
    </row>
    <row r="96" spans="2:7">
      <c r="B96" s="95"/>
      <c r="C96" s="83" t="s">
        <v>204</v>
      </c>
      <c r="D96" s="54"/>
      <c r="E96" s="55"/>
      <c r="F96" s="194"/>
      <c r="G96" s="57"/>
    </row>
    <row r="97" spans="2:7">
      <c r="B97" s="95"/>
      <c r="C97" s="84" t="s">
        <v>225</v>
      </c>
      <c r="D97" s="61" t="s">
        <v>226</v>
      </c>
      <c r="E97" s="59">
        <v>1</v>
      </c>
      <c r="F97" s="157">
        <v>150000</v>
      </c>
      <c r="G97" s="96">
        <f>+F97*E97</f>
        <v>150000</v>
      </c>
    </row>
    <row r="98" spans="2:7">
      <c r="B98" s="109"/>
      <c r="C98" s="112"/>
      <c r="D98" s="78"/>
      <c r="E98" s="113"/>
      <c r="F98" s="162"/>
      <c r="G98" s="96"/>
    </row>
    <row r="99" spans="2:7" ht="39.75" customHeight="1">
      <c r="B99" s="94">
        <v>9.9</v>
      </c>
      <c r="C99" s="86" t="str">
        <f>'PRESUPUESTO GRAL'!C56</f>
        <v>Rejilla de piso clasica acero inoxidable 10x10 cm 3x2" anticucarachas de Corona o equivalente</v>
      </c>
      <c r="D99" s="74" t="s">
        <v>3</v>
      </c>
      <c r="E99" s="75"/>
      <c r="F99" s="195"/>
      <c r="G99" s="111">
        <f>SUM(G101:G110)</f>
        <v>94100</v>
      </c>
    </row>
    <row r="100" spans="2:7">
      <c r="B100" s="95"/>
      <c r="C100" s="83" t="s">
        <v>201</v>
      </c>
      <c r="D100" s="54"/>
      <c r="E100" s="55"/>
      <c r="F100" s="194"/>
      <c r="G100" s="57"/>
    </row>
    <row r="101" spans="2:7">
      <c r="B101" s="95"/>
      <c r="C101" s="139" t="s">
        <v>212</v>
      </c>
      <c r="D101" s="132"/>
      <c r="E101" s="218">
        <v>1</v>
      </c>
      <c r="F101" s="165">
        <v>5000</v>
      </c>
      <c r="G101" s="217">
        <f>+F101*E101</f>
        <v>5000</v>
      </c>
    </row>
    <row r="102" spans="2:7">
      <c r="B102" s="95"/>
      <c r="C102" s="84"/>
      <c r="D102" s="61"/>
      <c r="E102" s="61"/>
      <c r="F102" s="118"/>
      <c r="G102" s="60"/>
    </row>
    <row r="103" spans="2:7">
      <c r="B103" s="95"/>
      <c r="C103" s="83" t="s">
        <v>202</v>
      </c>
      <c r="D103" s="54"/>
      <c r="E103" s="55"/>
      <c r="F103" s="194"/>
      <c r="G103" s="57"/>
    </row>
    <row r="104" spans="2:7">
      <c r="B104" s="95"/>
      <c r="C104" s="84" t="s">
        <v>246</v>
      </c>
      <c r="D104" s="61" t="s">
        <v>3</v>
      </c>
      <c r="E104" s="59">
        <v>1</v>
      </c>
      <c r="F104" s="157">
        <v>50000</v>
      </c>
      <c r="G104" s="96">
        <f>+F104*E104</f>
        <v>50000</v>
      </c>
    </row>
    <row r="105" spans="2:7">
      <c r="B105" s="95"/>
      <c r="C105" s="84"/>
      <c r="D105" s="61"/>
      <c r="E105" s="59"/>
      <c r="F105" s="160"/>
      <c r="G105" s="60"/>
    </row>
    <row r="106" spans="2:7">
      <c r="B106" s="95"/>
      <c r="C106" s="83" t="s">
        <v>203</v>
      </c>
      <c r="D106" s="54"/>
      <c r="E106" s="55"/>
      <c r="F106" s="194"/>
      <c r="G106" s="57"/>
    </row>
    <row r="107" spans="2:7">
      <c r="B107" s="95"/>
      <c r="C107" s="84" t="s">
        <v>314</v>
      </c>
      <c r="D107" s="61"/>
      <c r="E107" s="59">
        <v>7</v>
      </c>
      <c r="F107" s="158">
        <v>1300</v>
      </c>
      <c r="G107" s="60">
        <f>+F107*E107</f>
        <v>9100</v>
      </c>
    </row>
    <row r="108" spans="2:7">
      <c r="B108" s="95"/>
      <c r="C108" s="83" t="s">
        <v>204</v>
      </c>
      <c r="D108" s="54"/>
      <c r="E108" s="55"/>
      <c r="F108" s="194"/>
      <c r="G108" s="57"/>
    </row>
    <row r="109" spans="2:7">
      <c r="B109" s="95"/>
      <c r="C109" s="84" t="s">
        <v>225</v>
      </c>
      <c r="D109" s="61" t="s">
        <v>226</v>
      </c>
      <c r="E109" s="59">
        <v>1</v>
      </c>
      <c r="F109" s="157">
        <v>30000</v>
      </c>
      <c r="G109" s="96">
        <f>+F109*E109</f>
        <v>30000</v>
      </c>
    </row>
    <row r="110" spans="2:7" ht="15" thickBot="1">
      <c r="B110" s="97"/>
      <c r="C110" s="98"/>
      <c r="D110" s="99"/>
      <c r="E110" s="100"/>
      <c r="F110" s="163"/>
      <c r="G110" s="10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/>
  </sheetPr>
  <dimension ref="B1:H236"/>
  <sheetViews>
    <sheetView topLeftCell="C1" workbookViewId="0">
      <selection activeCell="J1" sqref="J1:K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5.1796875" style="190" bestFit="1" customWidth="1"/>
    <col min="7" max="7" width="14.1796875" customWidth="1"/>
    <col min="8" max="8" width="12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10</v>
      </c>
      <c r="C4" s="105" t="str">
        <f>'PRESUPUESTO GRAL'!C57</f>
        <v>INSTALACIONES HIDROSANITARIAS</v>
      </c>
      <c r="D4" s="71"/>
      <c r="E4" s="71"/>
      <c r="F4" s="192"/>
      <c r="G4" s="93"/>
    </row>
    <row r="5" spans="2:7" ht="32.25" customHeight="1">
      <c r="B5" s="94">
        <v>10.1</v>
      </c>
      <c r="C5" s="88" t="s">
        <v>123</v>
      </c>
      <c r="D5" s="72" t="s">
        <v>19</v>
      </c>
      <c r="E5" s="52"/>
      <c r="F5" s="193"/>
      <c r="G5" s="73">
        <f>SUM(G8:G15)</f>
        <v>18298</v>
      </c>
    </row>
    <row r="6" spans="2:7">
      <c r="B6" s="95"/>
      <c r="C6" s="89" t="s">
        <v>201</v>
      </c>
      <c r="D6" s="54"/>
      <c r="E6" s="55"/>
      <c r="F6" s="194"/>
      <c r="G6" s="57"/>
    </row>
    <row r="7" spans="2:7" ht="15" customHeight="1">
      <c r="B7" s="95"/>
      <c r="C7" s="139"/>
      <c r="D7" s="132"/>
      <c r="E7" s="140"/>
      <c r="F7" s="210"/>
      <c r="G7" s="60"/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194"/>
      <c r="G9" s="57"/>
    </row>
    <row r="10" spans="2:7" ht="15" customHeight="1">
      <c r="B10" s="95"/>
      <c r="C10" s="90" t="s">
        <v>247</v>
      </c>
      <c r="D10" s="58" t="s">
        <v>3</v>
      </c>
      <c r="E10" s="58">
        <v>1</v>
      </c>
      <c r="F10" s="157">
        <v>11250</v>
      </c>
      <c r="G10" s="60">
        <f>+F10*E10</f>
        <v>11250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61"/>
      <c r="E12" s="59">
        <v>1</v>
      </c>
      <c r="F12" s="158">
        <v>1300</v>
      </c>
      <c r="G12" s="60">
        <f>+E12*F12</f>
        <v>1300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225</v>
      </c>
      <c r="D14" s="61" t="s">
        <v>226</v>
      </c>
      <c r="E14" s="121">
        <v>1</v>
      </c>
      <c r="F14" s="157">
        <v>5748</v>
      </c>
      <c r="G14" s="60">
        <f>+F14*E14</f>
        <v>5748</v>
      </c>
    </row>
    <row r="15" spans="2:7">
      <c r="B15" s="95"/>
      <c r="C15" s="136"/>
      <c r="D15" s="137"/>
      <c r="E15" s="138"/>
      <c r="F15" s="159"/>
      <c r="G15" s="60"/>
    </row>
    <row r="16" spans="2:7" ht="27.75" customHeight="1">
      <c r="B16" s="94">
        <v>10.199999999999999</v>
      </c>
      <c r="C16" s="82" t="s">
        <v>124</v>
      </c>
      <c r="D16" s="72" t="s">
        <v>3</v>
      </c>
      <c r="E16" s="52"/>
      <c r="F16" s="193"/>
      <c r="G16" s="73">
        <f>SUM(G19:G27)</f>
        <v>14525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31"/>
      <c r="D18" s="132"/>
      <c r="E18" s="132"/>
      <c r="F18" s="210"/>
      <c r="G18" s="135"/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90" t="s">
        <v>248</v>
      </c>
      <c r="D21" s="58" t="s">
        <v>3</v>
      </c>
      <c r="E21" s="58">
        <v>1</v>
      </c>
      <c r="F21" s="157">
        <v>9400</v>
      </c>
      <c r="G21" s="60">
        <f>+F21*E21</f>
        <v>9400</v>
      </c>
    </row>
    <row r="22" spans="2:7">
      <c r="B22" s="95"/>
      <c r="C22" s="84"/>
      <c r="D22" s="61"/>
      <c r="E22" s="59"/>
      <c r="F22" s="160"/>
      <c r="G22" s="60"/>
    </row>
    <row r="23" spans="2:7">
      <c r="B23" s="95"/>
      <c r="C23" s="83" t="s">
        <v>203</v>
      </c>
      <c r="D23" s="54"/>
      <c r="E23" s="55"/>
      <c r="F23" s="194"/>
      <c r="G23" s="57"/>
    </row>
    <row r="24" spans="2:7">
      <c r="B24" s="95"/>
      <c r="C24" s="84" t="s">
        <v>314</v>
      </c>
      <c r="D24" s="61"/>
      <c r="E24" s="59">
        <v>1</v>
      </c>
      <c r="F24" s="158">
        <v>1300</v>
      </c>
      <c r="G24" s="60">
        <f>+E24*F24</f>
        <v>1300</v>
      </c>
    </row>
    <row r="25" spans="2:7">
      <c r="B25" s="95"/>
      <c r="C25" s="83" t="s">
        <v>204</v>
      </c>
      <c r="D25" s="54"/>
      <c r="E25" s="55"/>
      <c r="F25" s="194"/>
      <c r="G25" s="57"/>
    </row>
    <row r="26" spans="2:7">
      <c r="B26" s="95"/>
      <c r="C26" s="114"/>
      <c r="D26" s="115"/>
      <c r="E26" s="116"/>
      <c r="F26" s="161"/>
      <c r="G26" s="60"/>
    </row>
    <row r="27" spans="2:7">
      <c r="B27" s="95"/>
      <c r="C27" s="84" t="s">
        <v>225</v>
      </c>
      <c r="D27" s="61" t="s">
        <v>226</v>
      </c>
      <c r="E27" s="59">
        <v>1</v>
      </c>
      <c r="F27" s="157">
        <v>3825</v>
      </c>
      <c r="G27" s="60">
        <f>+F27*E27</f>
        <v>3825</v>
      </c>
    </row>
    <row r="28" spans="2:7" ht="30.75" customHeight="1">
      <c r="B28" s="94">
        <v>10.3</v>
      </c>
      <c r="C28" s="82" t="s">
        <v>125</v>
      </c>
      <c r="D28" s="72" t="s">
        <v>19</v>
      </c>
      <c r="E28" s="52"/>
      <c r="F28" s="193"/>
      <c r="G28" s="73">
        <f>SUM(G30:G39)</f>
        <v>10029</v>
      </c>
    </row>
    <row r="29" spans="2:7">
      <c r="B29" s="95"/>
      <c r="C29" s="83" t="s">
        <v>201</v>
      </c>
      <c r="D29" s="54"/>
      <c r="E29" s="55"/>
      <c r="F29" s="194"/>
      <c r="G29" s="57"/>
    </row>
    <row r="30" spans="2:7">
      <c r="B30" s="95"/>
      <c r="C30" s="90"/>
      <c r="D30" s="58"/>
      <c r="E30" s="58"/>
      <c r="F30" s="157"/>
      <c r="G30" s="60"/>
    </row>
    <row r="31" spans="2:7">
      <c r="B31" s="95"/>
      <c r="C31" s="90"/>
      <c r="D31" s="61"/>
      <c r="E31" s="61"/>
      <c r="F31" s="118"/>
      <c r="G31" s="60"/>
    </row>
    <row r="32" spans="2:7">
      <c r="B32" s="95"/>
      <c r="C32" s="83" t="s">
        <v>202</v>
      </c>
      <c r="D32" s="54"/>
      <c r="E32" s="55"/>
      <c r="F32" s="194"/>
      <c r="G32" s="57"/>
    </row>
    <row r="33" spans="2:7">
      <c r="B33" s="95"/>
      <c r="C33" s="84" t="s">
        <v>125</v>
      </c>
      <c r="D33" s="61" t="s">
        <v>3</v>
      </c>
      <c r="E33" s="59">
        <v>1</v>
      </c>
      <c r="F33" s="160">
        <v>6729</v>
      </c>
      <c r="G33" s="60">
        <f>+F33*E33</f>
        <v>6729</v>
      </c>
    </row>
    <row r="34" spans="2:7">
      <c r="B34" s="95"/>
      <c r="C34" s="84"/>
      <c r="D34" s="61"/>
      <c r="E34" s="59"/>
      <c r="F34" s="160"/>
      <c r="G34" s="60"/>
    </row>
    <row r="35" spans="2:7">
      <c r="B35" s="95"/>
      <c r="C35" s="83" t="s">
        <v>203</v>
      </c>
      <c r="D35" s="54"/>
      <c r="E35" s="55"/>
      <c r="F35" s="194"/>
      <c r="G35" s="57"/>
    </row>
    <row r="36" spans="2:7">
      <c r="B36" s="95"/>
      <c r="C36" s="84" t="s">
        <v>314</v>
      </c>
      <c r="D36" s="61"/>
      <c r="E36" s="59">
        <v>1</v>
      </c>
      <c r="F36" s="158">
        <v>1300</v>
      </c>
      <c r="G36" s="60">
        <f>+E36*F36</f>
        <v>1300</v>
      </c>
    </row>
    <row r="37" spans="2:7">
      <c r="B37" s="95"/>
      <c r="C37" s="83" t="s">
        <v>204</v>
      </c>
      <c r="D37" s="54"/>
      <c r="E37" s="55"/>
      <c r="F37" s="194"/>
      <c r="G37" s="57"/>
    </row>
    <row r="38" spans="2:7">
      <c r="B38" s="109"/>
      <c r="C38" s="114"/>
      <c r="D38" s="115"/>
      <c r="E38" s="116"/>
      <c r="F38" s="161"/>
      <c r="G38" s="96"/>
    </row>
    <row r="39" spans="2:7">
      <c r="B39" s="109"/>
      <c r="C39" s="84" t="s">
        <v>225</v>
      </c>
      <c r="D39" s="61" t="s">
        <v>226</v>
      </c>
      <c r="E39" s="59">
        <v>1</v>
      </c>
      <c r="F39" s="157">
        <v>2000</v>
      </c>
      <c r="G39" s="96">
        <f>+F39*E39</f>
        <v>2000</v>
      </c>
    </row>
    <row r="40" spans="2:7" ht="30.75" customHeight="1">
      <c r="B40" s="94">
        <v>10.4</v>
      </c>
      <c r="C40" s="86" t="s">
        <v>126</v>
      </c>
      <c r="D40" s="74" t="s">
        <v>3</v>
      </c>
      <c r="E40" s="75"/>
      <c r="F40" s="195"/>
      <c r="G40" s="111">
        <f>SUM(G42:G49)</f>
        <v>7741</v>
      </c>
    </row>
    <row r="41" spans="2:7">
      <c r="B41" s="95"/>
      <c r="C41" s="89" t="s">
        <v>201</v>
      </c>
      <c r="D41" s="54"/>
      <c r="E41" s="55"/>
      <c r="F41" s="194"/>
      <c r="G41" s="57"/>
    </row>
    <row r="42" spans="2:7">
      <c r="B42" s="95"/>
      <c r="C42" s="84"/>
      <c r="D42" s="58"/>
      <c r="E42" s="58"/>
      <c r="F42" s="157"/>
      <c r="G42" s="60"/>
    </row>
    <row r="43" spans="2:7">
      <c r="B43" s="95"/>
      <c r="C43" s="84"/>
      <c r="D43" s="61"/>
      <c r="E43" s="61"/>
      <c r="F43" s="118"/>
      <c r="G43" s="60"/>
    </row>
    <row r="44" spans="2:7">
      <c r="B44" s="95"/>
      <c r="C44" s="89" t="s">
        <v>202</v>
      </c>
      <c r="D44" s="54"/>
      <c r="E44" s="55"/>
      <c r="F44" s="194"/>
      <c r="G44" s="57"/>
    </row>
    <row r="45" spans="2:7">
      <c r="B45" s="95"/>
      <c r="C45" s="84" t="s">
        <v>249</v>
      </c>
      <c r="D45" s="61" t="s">
        <v>3</v>
      </c>
      <c r="E45" s="59">
        <v>1</v>
      </c>
      <c r="F45" s="160">
        <v>4441</v>
      </c>
      <c r="G45" s="96">
        <f>+F45*E45</f>
        <v>4441</v>
      </c>
    </row>
    <row r="46" spans="2:7">
      <c r="B46" s="95"/>
      <c r="C46" s="83" t="s">
        <v>203</v>
      </c>
      <c r="D46" s="54"/>
      <c r="E46" s="55"/>
      <c r="F46" s="194"/>
      <c r="G46" s="57"/>
    </row>
    <row r="47" spans="2:7">
      <c r="B47" s="95"/>
      <c r="C47" s="84" t="s">
        <v>314</v>
      </c>
      <c r="D47" s="61"/>
      <c r="E47" s="59">
        <v>1</v>
      </c>
      <c r="F47" s="158">
        <v>1300</v>
      </c>
      <c r="G47" s="60">
        <f>+E47*F47</f>
        <v>1300</v>
      </c>
    </row>
    <row r="48" spans="2:7">
      <c r="B48" s="95"/>
      <c r="C48" s="83" t="s">
        <v>204</v>
      </c>
      <c r="D48" s="54"/>
      <c r="E48" s="55"/>
      <c r="F48" s="194"/>
      <c r="G48" s="57"/>
    </row>
    <row r="49" spans="2:7">
      <c r="B49" s="95"/>
      <c r="C49" s="84" t="s">
        <v>225</v>
      </c>
      <c r="D49" s="61" t="s">
        <v>226</v>
      </c>
      <c r="E49" s="59">
        <v>1</v>
      </c>
      <c r="F49" s="157">
        <v>2000</v>
      </c>
      <c r="G49" s="96">
        <f>+F49*E49</f>
        <v>2000</v>
      </c>
    </row>
    <row r="50" spans="2:7" ht="32.25" customHeight="1">
      <c r="B50" s="94">
        <v>10.5</v>
      </c>
      <c r="C50" s="86" t="s">
        <v>127</v>
      </c>
      <c r="D50" s="74" t="s">
        <v>19</v>
      </c>
      <c r="E50" s="75"/>
      <c r="F50" s="195"/>
      <c r="G50" s="111">
        <f>SUM(G52:G61)</f>
        <v>8320</v>
      </c>
    </row>
    <row r="51" spans="2:7">
      <c r="B51" s="95"/>
      <c r="C51" s="83" t="s">
        <v>201</v>
      </c>
      <c r="D51" s="54"/>
      <c r="E51" s="55"/>
      <c r="F51" s="194"/>
      <c r="G51" s="57"/>
    </row>
    <row r="52" spans="2:7">
      <c r="B52" s="95"/>
      <c r="C52" s="84"/>
      <c r="D52" s="58"/>
      <c r="E52" s="58"/>
      <c r="F52" s="157"/>
      <c r="G52" s="60"/>
    </row>
    <row r="53" spans="2:7">
      <c r="B53" s="95"/>
      <c r="C53" s="84"/>
      <c r="D53" s="61"/>
      <c r="E53" s="61"/>
      <c r="F53" s="118"/>
      <c r="G53" s="60"/>
    </row>
    <row r="54" spans="2:7">
      <c r="B54" s="95"/>
      <c r="C54" s="83" t="s">
        <v>202</v>
      </c>
      <c r="D54" s="54"/>
      <c r="E54" s="55"/>
      <c r="F54" s="194"/>
      <c r="G54" s="57"/>
    </row>
    <row r="55" spans="2:7">
      <c r="B55" s="95"/>
      <c r="C55" s="84" t="s">
        <v>250</v>
      </c>
      <c r="D55" s="61" t="s">
        <v>3</v>
      </c>
      <c r="E55" s="59">
        <v>1</v>
      </c>
      <c r="F55" s="160">
        <v>5020</v>
      </c>
      <c r="G55" s="60">
        <f>+F55*E55</f>
        <v>5020</v>
      </c>
    </row>
    <row r="56" spans="2:7">
      <c r="B56" s="95"/>
      <c r="C56" s="84"/>
      <c r="D56" s="61"/>
      <c r="E56" s="59"/>
      <c r="F56" s="160"/>
      <c r="G56" s="60"/>
    </row>
    <row r="57" spans="2:7">
      <c r="B57" s="95"/>
      <c r="C57" s="83" t="s">
        <v>203</v>
      </c>
      <c r="D57" s="54"/>
      <c r="E57" s="55"/>
      <c r="F57" s="194"/>
      <c r="G57" s="57"/>
    </row>
    <row r="58" spans="2:7">
      <c r="B58" s="95"/>
      <c r="C58" s="84" t="s">
        <v>314</v>
      </c>
      <c r="D58" s="61"/>
      <c r="E58" s="59">
        <v>1</v>
      </c>
      <c r="F58" s="158">
        <v>1300</v>
      </c>
      <c r="G58" s="60">
        <f>+E58*F58</f>
        <v>1300</v>
      </c>
    </row>
    <row r="59" spans="2:7">
      <c r="B59" s="95"/>
      <c r="C59" s="83" t="s">
        <v>204</v>
      </c>
      <c r="D59" s="54"/>
      <c r="E59" s="55"/>
      <c r="F59" s="194"/>
      <c r="G59" s="57"/>
    </row>
    <row r="60" spans="2:7">
      <c r="B60" s="95"/>
      <c r="C60" s="84" t="s">
        <v>225</v>
      </c>
      <c r="D60" s="61" t="s">
        <v>226</v>
      </c>
      <c r="E60" s="59">
        <v>1</v>
      </c>
      <c r="F60" s="157">
        <v>2000</v>
      </c>
      <c r="G60" s="60">
        <f>+F60*E60</f>
        <v>2000</v>
      </c>
    </row>
    <row r="61" spans="2:7">
      <c r="B61" s="95"/>
      <c r="C61" s="85"/>
      <c r="D61" s="61"/>
      <c r="E61" s="65"/>
      <c r="F61" s="157"/>
      <c r="G61" s="60"/>
    </row>
    <row r="62" spans="2:7" ht="46.5" customHeight="1">
      <c r="B62" s="94">
        <v>10.6</v>
      </c>
      <c r="C62" s="86" t="s">
        <v>128</v>
      </c>
      <c r="D62" s="74" t="s">
        <v>3</v>
      </c>
      <c r="E62" s="75"/>
      <c r="F62" s="195"/>
      <c r="G62" s="111">
        <f>SUM(G64:G73)</f>
        <v>6322</v>
      </c>
    </row>
    <row r="63" spans="2:7">
      <c r="B63" s="95"/>
      <c r="C63" s="83" t="s">
        <v>201</v>
      </c>
      <c r="D63" s="54"/>
      <c r="E63" s="55"/>
      <c r="F63" s="194"/>
      <c r="G63" s="57"/>
    </row>
    <row r="64" spans="2:7">
      <c r="B64" s="95"/>
      <c r="C64" s="90"/>
      <c r="D64" s="58"/>
      <c r="E64" s="58"/>
      <c r="F64" s="157"/>
      <c r="G64" s="60"/>
    </row>
    <row r="65" spans="2:7">
      <c r="B65" s="95"/>
      <c r="C65" s="90"/>
      <c r="D65" s="61"/>
      <c r="E65" s="61"/>
      <c r="F65" s="118"/>
      <c r="G65" s="60"/>
    </row>
    <row r="66" spans="2:7">
      <c r="B66" s="95"/>
      <c r="C66" s="83" t="s">
        <v>202</v>
      </c>
      <c r="D66" s="54"/>
      <c r="E66" s="55"/>
      <c r="F66" s="194"/>
      <c r="G66" s="57"/>
    </row>
    <row r="67" spans="2:7">
      <c r="B67" s="95"/>
      <c r="C67" s="84" t="s">
        <v>251</v>
      </c>
      <c r="D67" s="61" t="s">
        <v>3</v>
      </c>
      <c r="E67" s="59">
        <v>1</v>
      </c>
      <c r="F67" s="160">
        <v>4022</v>
      </c>
      <c r="G67" s="60">
        <f>+F67*E67</f>
        <v>4022</v>
      </c>
    </row>
    <row r="68" spans="2:7">
      <c r="B68" s="95"/>
      <c r="C68" s="84"/>
      <c r="D68" s="61"/>
      <c r="E68" s="59"/>
      <c r="F68" s="160"/>
      <c r="G68" s="60"/>
    </row>
    <row r="69" spans="2:7">
      <c r="B69" s="95"/>
      <c r="C69" s="83" t="s">
        <v>203</v>
      </c>
      <c r="D69" s="54"/>
      <c r="E69" s="55"/>
      <c r="F69" s="194"/>
      <c r="G69" s="57"/>
    </row>
    <row r="70" spans="2:7">
      <c r="B70" s="95"/>
      <c r="C70" s="84" t="s">
        <v>314</v>
      </c>
      <c r="D70" s="61"/>
      <c r="E70" s="59">
        <v>1</v>
      </c>
      <c r="F70" s="158">
        <v>1300</v>
      </c>
      <c r="G70" s="60">
        <f>+E70*F70</f>
        <v>1300</v>
      </c>
    </row>
    <row r="71" spans="2:7">
      <c r="B71" s="95"/>
      <c r="C71" s="83" t="s">
        <v>204</v>
      </c>
      <c r="D71" s="54"/>
      <c r="E71" s="55"/>
      <c r="F71" s="194"/>
      <c r="G71" s="57"/>
    </row>
    <row r="72" spans="2:7">
      <c r="B72" s="95"/>
      <c r="C72" s="114"/>
      <c r="D72" s="115"/>
      <c r="E72" s="116"/>
      <c r="F72" s="162"/>
      <c r="G72" s="96"/>
    </row>
    <row r="73" spans="2:7">
      <c r="B73" s="95"/>
      <c r="C73" s="84" t="s">
        <v>225</v>
      </c>
      <c r="D73" s="61" t="s">
        <v>226</v>
      </c>
      <c r="E73" s="59">
        <v>1</v>
      </c>
      <c r="F73" s="157">
        <v>1000</v>
      </c>
      <c r="G73" s="96">
        <f>+F73*E73</f>
        <v>1000</v>
      </c>
    </row>
    <row r="74" spans="2:7" ht="35.25" customHeight="1">
      <c r="B74" s="94">
        <v>10.7</v>
      </c>
      <c r="C74" s="86" t="s">
        <v>101</v>
      </c>
      <c r="D74" s="74" t="s">
        <v>19</v>
      </c>
      <c r="E74" s="75"/>
      <c r="F74" s="195"/>
      <c r="G74" s="111">
        <f>SUM(G76:G85)</f>
        <v>8871</v>
      </c>
    </row>
    <row r="75" spans="2:7">
      <c r="B75" s="95"/>
      <c r="C75" s="83" t="s">
        <v>201</v>
      </c>
      <c r="D75" s="54"/>
      <c r="E75" s="55"/>
      <c r="F75" s="194"/>
      <c r="G75" s="57"/>
    </row>
    <row r="76" spans="2:7">
      <c r="B76" s="95"/>
      <c r="C76" s="90"/>
      <c r="D76" s="58"/>
      <c r="E76" s="58"/>
      <c r="F76" s="157"/>
      <c r="G76" s="60"/>
    </row>
    <row r="77" spans="2:7">
      <c r="B77" s="95"/>
      <c r="C77" s="90"/>
      <c r="D77" s="61"/>
      <c r="E77" s="61"/>
      <c r="F77" s="118"/>
      <c r="G77" s="60"/>
    </row>
    <row r="78" spans="2:7">
      <c r="B78" s="95"/>
      <c r="C78" s="83" t="s">
        <v>202</v>
      </c>
      <c r="D78" s="54"/>
      <c r="E78" s="55"/>
      <c r="F78" s="194"/>
      <c r="G78" s="57"/>
    </row>
    <row r="79" spans="2:7">
      <c r="B79" s="95"/>
      <c r="C79" s="84" t="s">
        <v>252</v>
      </c>
      <c r="D79" s="61" t="s">
        <v>3</v>
      </c>
      <c r="E79" s="59">
        <v>1</v>
      </c>
      <c r="F79" s="160">
        <v>5571</v>
      </c>
      <c r="G79" s="60">
        <f>+F79*E79</f>
        <v>5571</v>
      </c>
    </row>
    <row r="80" spans="2:7">
      <c r="B80" s="95"/>
      <c r="C80" s="84"/>
      <c r="D80" s="61"/>
      <c r="E80" s="59"/>
      <c r="F80" s="160"/>
      <c r="G80" s="60"/>
    </row>
    <row r="81" spans="2:7">
      <c r="B81" s="95"/>
      <c r="C81" s="83" t="s">
        <v>203</v>
      </c>
      <c r="D81" s="54"/>
      <c r="E81" s="55"/>
      <c r="F81" s="194"/>
      <c r="G81" s="57"/>
    </row>
    <row r="82" spans="2:7">
      <c r="B82" s="95"/>
      <c r="C82" s="84" t="s">
        <v>314</v>
      </c>
      <c r="D82" s="61"/>
      <c r="E82" s="59">
        <v>1</v>
      </c>
      <c r="F82" s="158">
        <v>1300</v>
      </c>
      <c r="G82" s="60">
        <f>+E82*F82</f>
        <v>1300</v>
      </c>
    </row>
    <row r="83" spans="2:7">
      <c r="B83" s="95"/>
      <c r="C83" s="83" t="s">
        <v>204</v>
      </c>
      <c r="D83" s="54"/>
      <c r="E83" s="55"/>
      <c r="F83" s="194"/>
      <c r="G83" s="57"/>
    </row>
    <row r="84" spans="2:7">
      <c r="B84" s="95"/>
      <c r="C84" s="114"/>
      <c r="D84" s="115"/>
      <c r="E84" s="116"/>
      <c r="F84" s="162"/>
      <c r="G84" s="96"/>
    </row>
    <row r="85" spans="2:7">
      <c r="B85" s="109"/>
      <c r="C85" s="84" t="s">
        <v>225</v>
      </c>
      <c r="D85" s="61" t="s">
        <v>226</v>
      </c>
      <c r="E85" s="59">
        <v>1</v>
      </c>
      <c r="F85" s="157">
        <v>2000</v>
      </c>
      <c r="G85" s="96">
        <f>+F85*E85</f>
        <v>2000</v>
      </c>
    </row>
    <row r="86" spans="2:7" ht="35.25" customHeight="1">
      <c r="B86" s="94">
        <v>10.8</v>
      </c>
      <c r="C86" s="86" t="s">
        <v>102</v>
      </c>
      <c r="D86" s="74" t="s">
        <v>3</v>
      </c>
      <c r="E86" s="75"/>
      <c r="F86" s="195"/>
      <c r="G86" s="111">
        <f>SUM(G88:G97)</f>
        <v>5803</v>
      </c>
    </row>
    <row r="87" spans="2:7">
      <c r="B87" s="95"/>
      <c r="C87" s="83" t="s">
        <v>201</v>
      </c>
      <c r="D87" s="54"/>
      <c r="E87" s="55"/>
      <c r="F87" s="194"/>
      <c r="G87" s="57"/>
    </row>
    <row r="88" spans="2:7">
      <c r="B88" s="95"/>
      <c r="C88" s="84"/>
      <c r="D88" s="58"/>
      <c r="E88" s="58"/>
      <c r="F88" s="157"/>
      <c r="G88" s="60"/>
    </row>
    <row r="89" spans="2:7">
      <c r="B89" s="95"/>
      <c r="C89" s="84"/>
      <c r="D89" s="61"/>
      <c r="E89" s="61"/>
      <c r="F89" s="118"/>
      <c r="G89" s="60"/>
    </row>
    <row r="90" spans="2:7">
      <c r="B90" s="95"/>
      <c r="C90" s="83" t="s">
        <v>202</v>
      </c>
      <c r="D90" s="54"/>
      <c r="E90" s="55"/>
      <c r="F90" s="194"/>
      <c r="G90" s="57"/>
    </row>
    <row r="91" spans="2:7">
      <c r="B91" s="95"/>
      <c r="C91" s="84" t="s">
        <v>253</v>
      </c>
      <c r="D91" s="61" t="s">
        <v>3</v>
      </c>
      <c r="E91" s="59">
        <v>1</v>
      </c>
      <c r="F91" s="157">
        <v>3503</v>
      </c>
      <c r="G91" s="96">
        <f>+F91*E91</f>
        <v>3503</v>
      </c>
    </row>
    <row r="92" spans="2:7">
      <c r="B92" s="95"/>
      <c r="C92" s="84"/>
      <c r="D92" s="61"/>
      <c r="E92" s="59"/>
      <c r="F92" s="160"/>
      <c r="G92" s="60"/>
    </row>
    <row r="93" spans="2:7">
      <c r="B93" s="95"/>
      <c r="C93" s="83" t="s">
        <v>203</v>
      </c>
      <c r="D93" s="54"/>
      <c r="E93" s="55"/>
      <c r="F93" s="194"/>
      <c r="G93" s="57"/>
    </row>
    <row r="94" spans="2:7">
      <c r="B94" s="95"/>
      <c r="C94" s="84" t="s">
        <v>314</v>
      </c>
      <c r="D94" s="61"/>
      <c r="E94" s="59">
        <v>1</v>
      </c>
      <c r="F94" s="158">
        <v>1300</v>
      </c>
      <c r="G94" s="60">
        <f>+E94*F94</f>
        <v>1300</v>
      </c>
    </row>
    <row r="95" spans="2:7">
      <c r="B95" s="95"/>
      <c r="C95" s="83" t="s">
        <v>204</v>
      </c>
      <c r="D95" s="54"/>
      <c r="E95" s="55"/>
      <c r="F95" s="194"/>
      <c r="G95" s="57"/>
    </row>
    <row r="96" spans="2:7">
      <c r="B96" s="95"/>
      <c r="C96" s="84" t="s">
        <v>225</v>
      </c>
      <c r="D96" s="61" t="s">
        <v>226</v>
      </c>
      <c r="E96" s="59">
        <v>1</v>
      </c>
      <c r="F96" s="157">
        <v>1000</v>
      </c>
      <c r="G96" s="96">
        <f>+F96*E96</f>
        <v>1000</v>
      </c>
    </row>
    <row r="97" spans="2:7">
      <c r="B97" s="109"/>
      <c r="C97" s="112"/>
      <c r="D97" s="78"/>
      <c r="E97" s="113"/>
      <c r="F97" s="162"/>
      <c r="G97" s="96"/>
    </row>
    <row r="98" spans="2:7" ht="21" customHeight="1">
      <c r="B98" s="94">
        <v>10.9</v>
      </c>
      <c r="C98" s="86" t="s">
        <v>103</v>
      </c>
      <c r="D98" s="74" t="s">
        <v>3</v>
      </c>
      <c r="E98" s="75"/>
      <c r="F98" s="195"/>
      <c r="G98" s="111">
        <f>SUM(G100:G109)</f>
        <v>30525</v>
      </c>
    </row>
    <row r="99" spans="2:7">
      <c r="B99" s="95"/>
      <c r="C99" s="83" t="s">
        <v>201</v>
      </c>
      <c r="D99" s="54"/>
      <c r="E99" s="55"/>
      <c r="F99" s="194"/>
      <c r="G99" s="57"/>
    </row>
    <row r="100" spans="2:7">
      <c r="B100" s="95"/>
      <c r="C100" s="84"/>
      <c r="D100" s="58"/>
      <c r="E100" s="58"/>
      <c r="F100" s="157"/>
      <c r="G100" s="60"/>
    </row>
    <row r="101" spans="2:7">
      <c r="B101" s="95"/>
      <c r="C101" s="84"/>
      <c r="D101" s="61"/>
      <c r="E101" s="61"/>
      <c r="F101" s="118"/>
      <c r="G101" s="60"/>
    </row>
    <row r="102" spans="2:7">
      <c r="B102" s="95"/>
      <c r="C102" s="83" t="s">
        <v>202</v>
      </c>
      <c r="D102" s="54"/>
      <c r="E102" s="55"/>
      <c r="F102" s="194"/>
      <c r="G102" s="57"/>
    </row>
    <row r="103" spans="2:7">
      <c r="B103" s="95"/>
      <c r="C103" s="84" t="s">
        <v>103</v>
      </c>
      <c r="D103" s="61" t="s">
        <v>3</v>
      </c>
      <c r="E103" s="59">
        <v>1</v>
      </c>
      <c r="F103" s="157">
        <v>20225</v>
      </c>
      <c r="G103" s="96">
        <f>+F103*E103</f>
        <v>20225</v>
      </c>
    </row>
    <row r="104" spans="2:7">
      <c r="B104" s="95"/>
      <c r="C104" s="84"/>
      <c r="D104" s="61"/>
      <c r="E104" s="59"/>
      <c r="F104" s="160"/>
      <c r="G104" s="60"/>
    </row>
    <row r="105" spans="2:7">
      <c r="B105" s="95"/>
      <c r="C105" s="83" t="s">
        <v>203</v>
      </c>
      <c r="D105" s="54"/>
      <c r="E105" s="55"/>
      <c r="F105" s="194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55"/>
      <c r="F107" s="194"/>
      <c r="G107" s="57"/>
    </row>
    <row r="108" spans="2:7">
      <c r="B108" s="95"/>
      <c r="C108" s="84" t="s">
        <v>225</v>
      </c>
      <c r="D108" s="61" t="s">
        <v>226</v>
      </c>
      <c r="E108" s="59">
        <v>1</v>
      </c>
      <c r="F108" s="157">
        <v>9000</v>
      </c>
      <c r="G108" s="96">
        <f>+F108*E108</f>
        <v>9000</v>
      </c>
    </row>
    <row r="109" spans="2:7">
      <c r="B109" s="144"/>
      <c r="C109" s="141"/>
      <c r="D109" s="115"/>
      <c r="E109" s="142"/>
      <c r="F109" s="161"/>
      <c r="G109" s="145"/>
    </row>
    <row r="110" spans="2:7" ht="27" customHeight="1">
      <c r="B110" s="143">
        <v>10.1</v>
      </c>
      <c r="C110" s="88" t="s">
        <v>104</v>
      </c>
      <c r="D110" s="72" t="s">
        <v>19</v>
      </c>
      <c r="E110" s="52"/>
      <c r="F110" s="193"/>
      <c r="G110" s="73">
        <f>SUM(G113:G120)</f>
        <v>20671</v>
      </c>
    </row>
    <row r="111" spans="2:7">
      <c r="B111" s="95"/>
      <c r="C111" s="89" t="s">
        <v>201</v>
      </c>
      <c r="D111" s="54"/>
      <c r="E111" s="55"/>
      <c r="F111" s="194"/>
      <c r="G111" s="57"/>
    </row>
    <row r="112" spans="2:7">
      <c r="B112" s="95"/>
      <c r="C112" s="139"/>
      <c r="D112" s="132"/>
      <c r="E112" s="140"/>
      <c r="F112" s="210"/>
      <c r="G112" s="60"/>
    </row>
    <row r="113" spans="2:7">
      <c r="B113" s="95"/>
      <c r="C113" s="90"/>
      <c r="D113" s="61"/>
      <c r="E113" s="61"/>
      <c r="F113" s="118"/>
      <c r="G113" s="60"/>
    </row>
    <row r="114" spans="2:7">
      <c r="B114" s="95"/>
      <c r="C114" s="89" t="s">
        <v>202</v>
      </c>
      <c r="D114" s="54"/>
      <c r="E114" s="55"/>
      <c r="F114" s="194"/>
      <c r="G114" s="57"/>
    </row>
    <row r="115" spans="2:7">
      <c r="B115" s="95"/>
      <c r="C115" s="90" t="s">
        <v>254</v>
      </c>
      <c r="D115" s="58" t="s">
        <v>3</v>
      </c>
      <c r="E115" s="58">
        <v>1</v>
      </c>
      <c r="F115" s="157">
        <v>13371</v>
      </c>
      <c r="G115" s="60">
        <f>+F115*E115</f>
        <v>13371</v>
      </c>
    </row>
    <row r="116" spans="2:7">
      <c r="B116" s="95"/>
      <c r="C116" s="83" t="s">
        <v>203</v>
      </c>
      <c r="D116" s="54"/>
      <c r="E116" s="55"/>
      <c r="F116" s="194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55"/>
      <c r="F118" s="194"/>
      <c r="G118" s="57"/>
    </row>
    <row r="119" spans="2:7">
      <c r="B119" s="95"/>
      <c r="C119" s="84" t="s">
        <v>225</v>
      </c>
      <c r="D119" s="61" t="s">
        <v>226</v>
      </c>
      <c r="E119" s="121">
        <v>1</v>
      </c>
      <c r="F119" s="157">
        <v>6000</v>
      </c>
      <c r="G119" s="60">
        <f>+F119*E119</f>
        <v>6000</v>
      </c>
    </row>
    <row r="120" spans="2:7">
      <c r="B120" s="95"/>
      <c r="C120" s="136"/>
      <c r="D120" s="137"/>
      <c r="E120" s="138"/>
      <c r="F120" s="159"/>
      <c r="G120" s="60"/>
    </row>
    <row r="121" spans="2:7">
      <c r="B121" s="94">
        <v>10.11</v>
      </c>
      <c r="C121" s="82" t="s">
        <v>105</v>
      </c>
      <c r="D121" s="72" t="s">
        <v>19</v>
      </c>
      <c r="E121" s="52"/>
      <c r="F121" s="193"/>
      <c r="G121" s="73">
        <f>SUM(G124:G132)</f>
        <v>37981</v>
      </c>
    </row>
    <row r="122" spans="2:7">
      <c r="B122" s="95"/>
      <c r="C122" s="83" t="s">
        <v>201</v>
      </c>
      <c r="D122" s="54"/>
      <c r="E122" s="55"/>
      <c r="F122" s="194"/>
      <c r="G122" s="57"/>
    </row>
    <row r="123" spans="2:7">
      <c r="B123" s="95"/>
      <c r="C123" s="131"/>
      <c r="D123" s="132"/>
      <c r="E123" s="132"/>
      <c r="F123" s="210"/>
      <c r="G123" s="135"/>
    </row>
    <row r="124" spans="2:7">
      <c r="B124" s="95"/>
      <c r="C124" s="90"/>
      <c r="D124" s="61"/>
      <c r="E124" s="61"/>
      <c r="F124" s="118"/>
      <c r="G124" s="60"/>
    </row>
    <row r="125" spans="2:7">
      <c r="B125" s="95"/>
      <c r="C125" s="83" t="s">
        <v>202</v>
      </c>
      <c r="D125" s="54"/>
      <c r="E125" s="55"/>
      <c r="F125" s="194"/>
      <c r="G125" s="57"/>
    </row>
    <row r="126" spans="2:7">
      <c r="B126" s="95"/>
      <c r="C126" s="90" t="s">
        <v>255</v>
      </c>
      <c r="D126" s="58" t="s">
        <v>3</v>
      </c>
      <c r="E126" s="58">
        <v>1</v>
      </c>
      <c r="F126" s="157">
        <v>29681</v>
      </c>
      <c r="G126" s="60">
        <f>+F126*E126</f>
        <v>29681</v>
      </c>
    </row>
    <row r="127" spans="2:7">
      <c r="B127" s="95"/>
      <c r="C127" s="84"/>
      <c r="D127" s="61"/>
      <c r="E127" s="59"/>
      <c r="F127" s="160"/>
      <c r="G127" s="60"/>
    </row>
    <row r="128" spans="2:7">
      <c r="B128" s="95"/>
      <c r="C128" s="83" t="s">
        <v>203</v>
      </c>
      <c r="D128" s="54"/>
      <c r="E128" s="55"/>
      <c r="F128" s="194"/>
      <c r="G128" s="57"/>
    </row>
    <row r="129" spans="2:7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7">
      <c r="B130" s="95"/>
      <c r="C130" s="83" t="s">
        <v>204</v>
      </c>
      <c r="D130" s="54"/>
      <c r="E130" s="55"/>
      <c r="F130" s="194"/>
      <c r="G130" s="57"/>
    </row>
    <row r="131" spans="2:7">
      <c r="B131" s="95"/>
      <c r="C131" s="114"/>
      <c r="D131" s="115"/>
      <c r="E131" s="116"/>
      <c r="F131" s="161"/>
      <c r="G131" s="60"/>
    </row>
    <row r="132" spans="2:7">
      <c r="B132" s="95"/>
      <c r="C132" s="84" t="s">
        <v>225</v>
      </c>
      <c r="D132" s="61" t="s">
        <v>226</v>
      </c>
      <c r="E132" s="59">
        <v>1</v>
      </c>
      <c r="F132" s="157">
        <v>7000</v>
      </c>
      <c r="G132" s="60">
        <f>+F132*E132</f>
        <v>7000</v>
      </c>
    </row>
    <row r="133" spans="2:7" ht="21">
      <c r="B133" s="94">
        <v>10.119999999999999</v>
      </c>
      <c r="C133" s="82" t="s">
        <v>106</v>
      </c>
      <c r="D133" s="72" t="s">
        <v>3</v>
      </c>
      <c r="E133" s="52"/>
      <c r="F133" s="193"/>
      <c r="G133" s="73">
        <f>SUM(G135:G144)</f>
        <v>13988</v>
      </c>
    </row>
    <row r="134" spans="2:7">
      <c r="B134" s="95"/>
      <c r="C134" s="83" t="s">
        <v>201</v>
      </c>
      <c r="D134" s="54"/>
      <c r="E134" s="55"/>
      <c r="F134" s="194"/>
      <c r="G134" s="57"/>
    </row>
    <row r="135" spans="2:7">
      <c r="B135" s="95"/>
      <c r="C135" s="90"/>
      <c r="D135" s="58"/>
      <c r="E135" s="58"/>
      <c r="F135" s="157"/>
      <c r="G135" s="60"/>
    </row>
    <row r="136" spans="2:7">
      <c r="B136" s="95"/>
      <c r="C136" s="90"/>
      <c r="D136" s="61"/>
      <c r="E136" s="61"/>
      <c r="F136" s="118"/>
      <c r="G136" s="60"/>
    </row>
    <row r="137" spans="2:7">
      <c r="B137" s="95"/>
      <c r="C137" s="83" t="s">
        <v>202</v>
      </c>
      <c r="D137" s="54"/>
      <c r="E137" s="55"/>
      <c r="F137" s="194"/>
      <c r="G137" s="57"/>
    </row>
    <row r="138" spans="2:7">
      <c r="B138" s="95"/>
      <c r="C138" s="84" t="s">
        <v>256</v>
      </c>
      <c r="D138" s="61" t="s">
        <v>3</v>
      </c>
      <c r="E138" s="59">
        <v>1</v>
      </c>
      <c r="F138" s="160">
        <v>8688</v>
      </c>
      <c r="G138" s="60">
        <f>+F138*E138</f>
        <v>8688</v>
      </c>
    </row>
    <row r="139" spans="2:7">
      <c r="B139" s="95"/>
      <c r="C139" s="84"/>
      <c r="D139" s="61"/>
      <c r="E139" s="59"/>
      <c r="F139" s="160"/>
      <c r="G139" s="60"/>
    </row>
    <row r="140" spans="2:7">
      <c r="B140" s="95"/>
      <c r="C140" s="83" t="s">
        <v>203</v>
      </c>
      <c r="D140" s="54"/>
      <c r="E140" s="55"/>
      <c r="F140" s="194"/>
      <c r="G140" s="57"/>
    </row>
    <row r="141" spans="2:7">
      <c r="B141" s="95"/>
      <c r="C141" s="84" t="s">
        <v>314</v>
      </c>
      <c r="D141" s="61"/>
      <c r="E141" s="59">
        <v>1</v>
      </c>
      <c r="F141" s="158">
        <v>1300</v>
      </c>
      <c r="G141" s="60">
        <f>+E141*F141</f>
        <v>1300</v>
      </c>
    </row>
    <row r="142" spans="2:7">
      <c r="B142" s="95"/>
      <c r="C142" s="83" t="s">
        <v>204</v>
      </c>
      <c r="D142" s="54"/>
      <c r="E142" s="55"/>
      <c r="F142" s="194"/>
      <c r="G142" s="57"/>
    </row>
    <row r="143" spans="2:7">
      <c r="B143" s="109"/>
      <c r="C143" s="114"/>
      <c r="D143" s="115"/>
      <c r="E143" s="116"/>
      <c r="F143" s="161"/>
      <c r="G143" s="96"/>
    </row>
    <row r="144" spans="2:7">
      <c r="B144" s="109"/>
      <c r="C144" s="84" t="s">
        <v>225</v>
      </c>
      <c r="D144" s="61" t="s">
        <v>226</v>
      </c>
      <c r="E144" s="59">
        <v>1</v>
      </c>
      <c r="F144" s="157">
        <v>4000</v>
      </c>
      <c r="G144" s="96">
        <f>+F144*E144</f>
        <v>4000</v>
      </c>
    </row>
    <row r="145" spans="2:7" ht="28.5" customHeight="1">
      <c r="B145" s="94">
        <v>10.130000000000001</v>
      </c>
      <c r="C145" s="86" t="s">
        <v>107</v>
      </c>
      <c r="D145" s="74" t="s">
        <v>3</v>
      </c>
      <c r="E145" s="75"/>
      <c r="F145" s="195"/>
      <c r="G145" s="111">
        <f>SUM(G147:G154)</f>
        <v>31675</v>
      </c>
    </row>
    <row r="146" spans="2:7">
      <c r="B146" s="95"/>
      <c r="C146" s="89" t="s">
        <v>201</v>
      </c>
      <c r="D146" s="54"/>
      <c r="E146" s="55"/>
      <c r="F146" s="194"/>
      <c r="G146" s="57"/>
    </row>
    <row r="147" spans="2:7">
      <c r="B147" s="95"/>
      <c r="C147" s="84"/>
      <c r="D147" s="58"/>
      <c r="E147" s="58"/>
      <c r="F147" s="157"/>
      <c r="G147" s="60"/>
    </row>
    <row r="148" spans="2:7">
      <c r="B148" s="95"/>
      <c r="C148" s="84"/>
      <c r="D148" s="61"/>
      <c r="E148" s="61"/>
      <c r="F148" s="118"/>
      <c r="G148" s="60"/>
    </row>
    <row r="149" spans="2:7">
      <c r="B149" s="95"/>
      <c r="C149" s="89" t="s">
        <v>202</v>
      </c>
      <c r="D149" s="54"/>
      <c r="E149" s="55"/>
      <c r="F149" s="194"/>
      <c r="G149" s="57"/>
    </row>
    <row r="150" spans="2:7">
      <c r="B150" s="95"/>
      <c r="C150" s="84" t="s">
        <v>257</v>
      </c>
      <c r="D150" s="61" t="s">
        <v>3</v>
      </c>
      <c r="E150" s="59">
        <v>1</v>
      </c>
      <c r="F150" s="160">
        <v>20375</v>
      </c>
      <c r="G150" s="96">
        <f>+F150*E150</f>
        <v>20375</v>
      </c>
    </row>
    <row r="151" spans="2:7">
      <c r="B151" s="95"/>
      <c r="C151" s="83" t="s">
        <v>203</v>
      </c>
      <c r="D151" s="54"/>
      <c r="E151" s="55"/>
      <c r="F151" s="194"/>
      <c r="G151" s="57"/>
    </row>
    <row r="152" spans="2:7">
      <c r="B152" s="95"/>
      <c r="C152" s="84" t="s">
        <v>314</v>
      </c>
      <c r="D152" s="61"/>
      <c r="E152" s="59">
        <v>1</v>
      </c>
      <c r="F152" s="158">
        <v>1300</v>
      </c>
      <c r="G152" s="60">
        <f>+E152*F152</f>
        <v>1300</v>
      </c>
    </row>
    <row r="153" spans="2:7">
      <c r="B153" s="95"/>
      <c r="C153" s="83" t="s">
        <v>204</v>
      </c>
      <c r="D153" s="54"/>
      <c r="E153" s="55"/>
      <c r="F153" s="194"/>
      <c r="G153" s="57"/>
    </row>
    <row r="154" spans="2:7">
      <c r="B154" s="95"/>
      <c r="C154" s="84" t="s">
        <v>225</v>
      </c>
      <c r="D154" s="61" t="s">
        <v>226</v>
      </c>
      <c r="E154" s="59">
        <v>1</v>
      </c>
      <c r="F154" s="157">
        <v>10000</v>
      </c>
      <c r="G154" s="96">
        <f>+F154*E154</f>
        <v>10000</v>
      </c>
    </row>
    <row r="155" spans="2:7" ht="20.25" customHeight="1">
      <c r="B155" s="94">
        <v>10.14</v>
      </c>
      <c r="C155" s="86" t="s">
        <v>108</v>
      </c>
      <c r="D155" s="74" t="s">
        <v>3</v>
      </c>
      <c r="E155" s="75"/>
      <c r="F155" s="195"/>
      <c r="G155" s="111">
        <f>SUM(G157:G166)</f>
        <v>56935</v>
      </c>
    </row>
    <row r="156" spans="2:7">
      <c r="B156" s="95"/>
      <c r="C156" s="83" t="s">
        <v>201</v>
      </c>
      <c r="D156" s="54"/>
      <c r="E156" s="55"/>
      <c r="F156" s="194"/>
      <c r="G156" s="57"/>
    </row>
    <row r="157" spans="2:7">
      <c r="B157" s="95"/>
      <c r="C157" s="84"/>
      <c r="D157" s="58"/>
      <c r="E157" s="58"/>
      <c r="F157" s="157"/>
      <c r="G157" s="60"/>
    </row>
    <row r="158" spans="2:7">
      <c r="B158" s="95"/>
      <c r="C158" s="84"/>
      <c r="D158" s="61"/>
      <c r="E158" s="61"/>
      <c r="F158" s="118"/>
      <c r="G158" s="60"/>
    </row>
    <row r="159" spans="2:7">
      <c r="B159" s="95"/>
      <c r="C159" s="83" t="s">
        <v>202</v>
      </c>
      <c r="D159" s="54"/>
      <c r="E159" s="55"/>
      <c r="F159" s="194"/>
      <c r="G159" s="57"/>
    </row>
    <row r="160" spans="2:7">
      <c r="B160" s="95"/>
      <c r="C160" s="84" t="s">
        <v>108</v>
      </c>
      <c r="D160" s="61" t="s">
        <v>3</v>
      </c>
      <c r="E160" s="59">
        <v>1</v>
      </c>
      <c r="F160" s="160">
        <v>45635</v>
      </c>
      <c r="G160" s="60">
        <f>+F160*E160</f>
        <v>45635</v>
      </c>
    </row>
    <row r="161" spans="2:7">
      <c r="B161" s="95"/>
      <c r="C161" s="84"/>
      <c r="D161" s="61"/>
      <c r="E161" s="59"/>
      <c r="F161" s="160"/>
      <c r="G161" s="60"/>
    </row>
    <row r="162" spans="2:7">
      <c r="B162" s="95"/>
      <c r="C162" s="83" t="s">
        <v>203</v>
      </c>
      <c r="D162" s="54"/>
      <c r="E162" s="55"/>
      <c r="F162" s="194"/>
      <c r="G162" s="57"/>
    </row>
    <row r="163" spans="2:7">
      <c r="B163" s="95"/>
      <c r="C163" s="84" t="s">
        <v>314</v>
      </c>
      <c r="D163" s="61"/>
      <c r="E163" s="59">
        <v>1</v>
      </c>
      <c r="F163" s="158">
        <v>1300</v>
      </c>
      <c r="G163" s="60">
        <f>+E163*F163</f>
        <v>1300</v>
      </c>
    </row>
    <row r="164" spans="2:7">
      <c r="B164" s="95"/>
      <c r="C164" s="83" t="s">
        <v>204</v>
      </c>
      <c r="D164" s="54"/>
      <c r="E164" s="55"/>
      <c r="F164" s="194"/>
      <c r="G164" s="57"/>
    </row>
    <row r="165" spans="2:7">
      <c r="B165" s="95"/>
      <c r="C165" s="84" t="s">
        <v>225</v>
      </c>
      <c r="D165" s="61" t="s">
        <v>226</v>
      </c>
      <c r="E165" s="59">
        <v>1</v>
      </c>
      <c r="F165" s="157">
        <v>10000</v>
      </c>
      <c r="G165" s="60">
        <f>+F165*E165</f>
        <v>10000</v>
      </c>
    </row>
    <row r="166" spans="2:7">
      <c r="B166" s="95"/>
      <c r="C166" s="85"/>
      <c r="D166" s="61"/>
      <c r="E166" s="65"/>
      <c r="F166" s="157"/>
      <c r="G166" s="60"/>
    </row>
    <row r="167" spans="2:7" ht="19.5" customHeight="1">
      <c r="B167" s="94">
        <v>10.15</v>
      </c>
      <c r="C167" s="86" t="s">
        <v>109</v>
      </c>
      <c r="D167" s="74" t="s">
        <v>3</v>
      </c>
      <c r="E167" s="75"/>
      <c r="F167" s="195"/>
      <c r="G167" s="111">
        <f>SUM(G169:G178)</f>
        <v>115837</v>
      </c>
    </row>
    <row r="168" spans="2:7">
      <c r="B168" s="95"/>
      <c r="C168" s="83" t="s">
        <v>201</v>
      </c>
      <c r="D168" s="54"/>
      <c r="E168" s="55"/>
      <c r="F168" s="194"/>
      <c r="G168" s="57"/>
    </row>
    <row r="169" spans="2:7">
      <c r="B169" s="95"/>
      <c r="C169" s="90"/>
      <c r="D169" s="58"/>
      <c r="E169" s="58"/>
      <c r="F169" s="157"/>
      <c r="G169" s="60"/>
    </row>
    <row r="170" spans="2:7">
      <c r="B170" s="95"/>
      <c r="C170" s="90"/>
      <c r="D170" s="61"/>
      <c r="E170" s="61"/>
      <c r="F170" s="118"/>
      <c r="G170" s="60"/>
    </row>
    <row r="171" spans="2:7">
      <c r="B171" s="95"/>
      <c r="C171" s="83" t="s">
        <v>202</v>
      </c>
      <c r="D171" s="54"/>
      <c r="E171" s="55"/>
      <c r="F171" s="194"/>
      <c r="G171" s="57"/>
    </row>
    <row r="172" spans="2:7">
      <c r="B172" s="95"/>
      <c r="C172" s="84" t="s">
        <v>109</v>
      </c>
      <c r="D172" s="61" t="s">
        <v>3</v>
      </c>
      <c r="E172" s="59">
        <v>1</v>
      </c>
      <c r="F172" s="160">
        <v>100537</v>
      </c>
      <c r="G172" s="60">
        <f>+F172*E172</f>
        <v>100537</v>
      </c>
    </row>
    <row r="173" spans="2:7">
      <c r="B173" s="95"/>
      <c r="C173" s="84"/>
      <c r="D173" s="61"/>
      <c r="E173" s="59"/>
      <c r="F173" s="160"/>
      <c r="G173" s="60"/>
    </row>
    <row r="174" spans="2:7">
      <c r="B174" s="95"/>
      <c r="C174" s="83" t="s">
        <v>203</v>
      </c>
      <c r="D174" s="54"/>
      <c r="E174" s="55"/>
      <c r="F174" s="194"/>
      <c r="G174" s="57"/>
    </row>
    <row r="175" spans="2:7">
      <c r="B175" s="95"/>
      <c r="C175" s="84" t="s">
        <v>314</v>
      </c>
      <c r="D175" s="61"/>
      <c r="E175" s="59">
        <v>1</v>
      </c>
      <c r="F175" s="158">
        <v>1300</v>
      </c>
      <c r="G175" s="60">
        <f>+E175*F175</f>
        <v>1300</v>
      </c>
    </row>
    <row r="176" spans="2:7">
      <c r="B176" s="95"/>
      <c r="C176" s="83" t="s">
        <v>204</v>
      </c>
      <c r="D176" s="54"/>
      <c r="E176" s="55"/>
      <c r="F176" s="194"/>
      <c r="G176" s="57"/>
    </row>
    <row r="177" spans="2:7">
      <c r="B177" s="95"/>
      <c r="C177" s="114"/>
      <c r="D177" s="115"/>
      <c r="E177" s="116"/>
      <c r="F177" s="162"/>
      <c r="G177" s="96"/>
    </row>
    <row r="178" spans="2:7">
      <c r="B178" s="95"/>
      <c r="C178" s="84" t="s">
        <v>225</v>
      </c>
      <c r="D178" s="61" t="s">
        <v>226</v>
      </c>
      <c r="E178" s="59">
        <v>1</v>
      </c>
      <c r="F178" s="157">
        <v>14000</v>
      </c>
      <c r="G178" s="96">
        <f>+F178*E178</f>
        <v>14000</v>
      </c>
    </row>
    <row r="179" spans="2:7" ht="25.5" customHeight="1">
      <c r="B179" s="94">
        <v>10.16</v>
      </c>
      <c r="C179" s="86" t="s">
        <v>110</v>
      </c>
      <c r="D179" s="74" t="s">
        <v>3</v>
      </c>
      <c r="E179" s="75"/>
      <c r="F179" s="195"/>
      <c r="G179" s="111">
        <f>SUM(G181:G190)</f>
        <v>38613</v>
      </c>
    </row>
    <row r="180" spans="2:7">
      <c r="B180" s="95"/>
      <c r="C180" s="83" t="s">
        <v>201</v>
      </c>
      <c r="D180" s="54"/>
      <c r="E180" s="55"/>
      <c r="F180" s="194"/>
      <c r="G180" s="57"/>
    </row>
    <row r="181" spans="2:7">
      <c r="B181" s="95"/>
      <c r="C181" s="90"/>
      <c r="D181" s="58"/>
      <c r="E181" s="58"/>
      <c r="F181" s="157"/>
      <c r="G181" s="60"/>
    </row>
    <row r="182" spans="2:7">
      <c r="B182" s="95"/>
      <c r="C182" s="90"/>
      <c r="D182" s="61"/>
      <c r="E182" s="61"/>
      <c r="F182" s="118"/>
      <c r="G182" s="60"/>
    </row>
    <row r="183" spans="2:7">
      <c r="B183" s="95"/>
      <c r="C183" s="83" t="s">
        <v>202</v>
      </c>
      <c r="D183" s="54"/>
      <c r="E183" s="55"/>
      <c r="F183" s="194"/>
      <c r="G183" s="57"/>
    </row>
    <row r="184" spans="2:7">
      <c r="B184" s="95"/>
      <c r="C184" s="84" t="s">
        <v>258</v>
      </c>
      <c r="D184" s="61" t="s">
        <v>3</v>
      </c>
      <c r="E184" s="59">
        <v>1</v>
      </c>
      <c r="F184" s="160">
        <v>30313</v>
      </c>
      <c r="G184" s="60">
        <f>+F184*E184</f>
        <v>30313</v>
      </c>
    </row>
    <row r="185" spans="2:7">
      <c r="B185" s="95"/>
      <c r="C185" s="84"/>
      <c r="D185" s="61"/>
      <c r="E185" s="59"/>
      <c r="F185" s="160"/>
      <c r="G185" s="60"/>
    </row>
    <row r="186" spans="2:7">
      <c r="B186" s="95"/>
      <c r="C186" s="83" t="s">
        <v>203</v>
      </c>
      <c r="D186" s="54"/>
      <c r="E186" s="55"/>
      <c r="F186" s="194"/>
      <c r="G186" s="57"/>
    </row>
    <row r="187" spans="2:7">
      <c r="B187" s="95"/>
      <c r="C187" s="84" t="s">
        <v>314</v>
      </c>
      <c r="D187" s="61"/>
      <c r="E187" s="59">
        <v>1</v>
      </c>
      <c r="F187" s="158">
        <v>1300</v>
      </c>
      <c r="G187" s="60">
        <f>+E187*F187</f>
        <v>1300</v>
      </c>
    </row>
    <row r="188" spans="2:7">
      <c r="B188" s="95"/>
      <c r="C188" s="83" t="s">
        <v>204</v>
      </c>
      <c r="D188" s="54"/>
      <c r="E188" s="55"/>
      <c r="F188" s="194"/>
      <c r="G188" s="57"/>
    </row>
    <row r="189" spans="2:7">
      <c r="B189" s="95"/>
      <c r="C189" s="114"/>
      <c r="D189" s="115"/>
      <c r="E189" s="116"/>
      <c r="F189" s="162"/>
      <c r="G189" s="96"/>
    </row>
    <row r="190" spans="2:7">
      <c r="B190" s="109"/>
      <c r="C190" s="84" t="s">
        <v>225</v>
      </c>
      <c r="D190" s="61" t="s">
        <v>226</v>
      </c>
      <c r="E190" s="59">
        <v>1</v>
      </c>
      <c r="F190" s="157">
        <v>7000</v>
      </c>
      <c r="G190" s="96">
        <f>+F190*E190</f>
        <v>7000</v>
      </c>
    </row>
    <row r="191" spans="2:7" ht="63">
      <c r="B191" s="94">
        <v>10.17</v>
      </c>
      <c r="C191" s="86" t="s">
        <v>111</v>
      </c>
      <c r="D191" s="74" t="s">
        <v>3</v>
      </c>
      <c r="E191" s="75"/>
      <c r="F191" s="195"/>
      <c r="G191" s="111">
        <f>SUM(G193:G202)</f>
        <v>894770</v>
      </c>
    </row>
    <row r="192" spans="2:7">
      <c r="B192" s="95"/>
      <c r="C192" s="83" t="s">
        <v>201</v>
      </c>
      <c r="D192" s="54"/>
      <c r="E192" s="55"/>
      <c r="F192" s="194"/>
      <c r="G192" s="57"/>
    </row>
    <row r="193" spans="2:7">
      <c r="B193" s="95"/>
      <c r="C193" s="84"/>
      <c r="D193" s="58"/>
      <c r="E193" s="58"/>
      <c r="F193" s="157"/>
      <c r="G193" s="60"/>
    </row>
    <row r="194" spans="2:7">
      <c r="B194" s="95"/>
      <c r="C194" s="84"/>
      <c r="D194" s="61"/>
      <c r="E194" s="61"/>
      <c r="F194" s="118"/>
      <c r="G194" s="60"/>
    </row>
    <row r="195" spans="2:7">
      <c r="B195" s="95"/>
      <c r="C195" s="83" t="s">
        <v>202</v>
      </c>
      <c r="D195" s="54"/>
      <c r="E195" s="55"/>
      <c r="F195" s="194"/>
      <c r="G195" s="57"/>
    </row>
    <row r="196" spans="2:7">
      <c r="B196" s="95"/>
      <c r="C196" s="84" t="s">
        <v>259</v>
      </c>
      <c r="D196" s="61" t="s">
        <v>3</v>
      </c>
      <c r="E196" s="59">
        <v>1</v>
      </c>
      <c r="F196" s="157">
        <v>693470</v>
      </c>
      <c r="G196" s="96">
        <f>+F196*E196</f>
        <v>693470</v>
      </c>
    </row>
    <row r="197" spans="2:7">
      <c r="B197" s="95"/>
      <c r="C197" s="84"/>
      <c r="D197" s="61"/>
      <c r="E197" s="59"/>
      <c r="F197" s="160"/>
      <c r="G197" s="60"/>
    </row>
    <row r="198" spans="2:7">
      <c r="B198" s="95"/>
      <c r="C198" s="83" t="s">
        <v>203</v>
      </c>
      <c r="D198" s="54"/>
      <c r="E198" s="55"/>
      <c r="F198" s="194"/>
      <c r="G198" s="57"/>
    </row>
    <row r="199" spans="2:7">
      <c r="B199" s="95"/>
      <c r="C199" s="84" t="s">
        <v>314</v>
      </c>
      <c r="D199" s="61"/>
      <c r="E199" s="59">
        <v>1</v>
      </c>
      <c r="F199" s="158">
        <v>1300</v>
      </c>
      <c r="G199" s="60">
        <f>+E199*F199</f>
        <v>1300</v>
      </c>
    </row>
    <row r="200" spans="2:7">
      <c r="B200" s="95"/>
      <c r="C200" s="83" t="s">
        <v>204</v>
      </c>
      <c r="D200" s="54"/>
      <c r="E200" s="55"/>
      <c r="F200" s="194"/>
      <c r="G200" s="57"/>
    </row>
    <row r="201" spans="2:7">
      <c r="B201" s="95"/>
      <c r="C201" s="84" t="s">
        <v>225</v>
      </c>
      <c r="D201" s="61" t="s">
        <v>226</v>
      </c>
      <c r="E201" s="59">
        <v>1</v>
      </c>
      <c r="F201" s="157">
        <v>200000</v>
      </c>
      <c r="G201" s="96">
        <f>+F201*E201</f>
        <v>200000</v>
      </c>
    </row>
    <row r="202" spans="2:7">
      <c r="B202" s="109"/>
      <c r="C202" s="112"/>
      <c r="D202" s="78"/>
      <c r="E202" s="113"/>
      <c r="F202" s="162"/>
      <c r="G202" s="96"/>
    </row>
    <row r="203" spans="2:7" ht="40.5" customHeight="1">
      <c r="B203" s="94">
        <v>10.18</v>
      </c>
      <c r="C203" s="86" t="s">
        <v>112</v>
      </c>
      <c r="D203" s="74" t="s">
        <v>3</v>
      </c>
      <c r="E203" s="75"/>
      <c r="F203" s="195"/>
      <c r="G203" s="111">
        <f>SUM(G205:G213)</f>
        <v>1250000</v>
      </c>
    </row>
    <row r="204" spans="2:7">
      <c r="B204" s="95"/>
      <c r="C204" s="83" t="s">
        <v>201</v>
      </c>
      <c r="D204" s="54"/>
      <c r="E204" s="55"/>
      <c r="F204" s="194"/>
      <c r="G204" s="57"/>
    </row>
    <row r="205" spans="2:7">
      <c r="B205" s="95"/>
      <c r="C205" s="84"/>
      <c r="D205" s="58"/>
      <c r="E205" s="58"/>
      <c r="F205" s="157"/>
      <c r="G205" s="60"/>
    </row>
    <row r="206" spans="2:7">
      <c r="B206" s="95"/>
      <c r="C206" s="84"/>
      <c r="D206" s="61"/>
      <c r="E206" s="61"/>
      <c r="F206" s="118"/>
      <c r="G206" s="60"/>
    </row>
    <row r="207" spans="2:7">
      <c r="B207" s="95"/>
      <c r="C207" s="83" t="s">
        <v>202</v>
      </c>
      <c r="D207" s="54"/>
      <c r="E207" s="55"/>
      <c r="F207" s="194"/>
      <c r="G207" s="57"/>
    </row>
    <row r="208" spans="2:7">
      <c r="B208" s="95"/>
      <c r="C208" s="84" t="s">
        <v>260</v>
      </c>
      <c r="D208" s="61" t="s">
        <v>3</v>
      </c>
      <c r="E208" s="59">
        <v>1</v>
      </c>
      <c r="F208" s="157">
        <v>1050000</v>
      </c>
      <c r="G208" s="96">
        <f>+F208*E208</f>
        <v>1050000</v>
      </c>
    </row>
    <row r="209" spans="2:7">
      <c r="B209" s="95"/>
      <c r="C209" s="84"/>
      <c r="D209" s="61"/>
      <c r="E209" s="59"/>
      <c r="F209" s="160"/>
      <c r="G209" s="60"/>
    </row>
    <row r="210" spans="2:7">
      <c r="B210" s="95"/>
      <c r="C210" s="83" t="s">
        <v>203</v>
      </c>
      <c r="D210" s="54"/>
      <c r="E210" s="55"/>
      <c r="F210" s="194"/>
      <c r="G210" s="57"/>
    </row>
    <row r="211" spans="2:7">
      <c r="B211" s="95"/>
      <c r="C211" s="84"/>
      <c r="D211" s="61"/>
      <c r="E211" s="59"/>
      <c r="F211" s="158"/>
      <c r="G211" s="60"/>
    </row>
    <row r="212" spans="2:7">
      <c r="B212" s="95"/>
      <c r="C212" s="83" t="s">
        <v>204</v>
      </c>
      <c r="D212" s="54"/>
      <c r="E212" s="55"/>
      <c r="F212" s="194"/>
      <c r="G212" s="57"/>
    </row>
    <row r="213" spans="2:7">
      <c r="B213" s="95"/>
      <c r="C213" s="84" t="s">
        <v>225</v>
      </c>
      <c r="D213" s="61" t="s">
        <v>226</v>
      </c>
      <c r="E213" s="59">
        <v>1</v>
      </c>
      <c r="F213" s="157">
        <v>200000</v>
      </c>
      <c r="G213" s="60">
        <f>+F213*E213</f>
        <v>200000</v>
      </c>
    </row>
    <row r="214" spans="2:7" ht="27.75" customHeight="1">
      <c r="B214" s="94">
        <v>10.19</v>
      </c>
      <c r="C214" s="86" t="s">
        <v>140</v>
      </c>
      <c r="D214" s="74" t="s">
        <v>3</v>
      </c>
      <c r="E214" s="75"/>
      <c r="F214" s="195"/>
      <c r="G214" s="111">
        <f>SUM(G216:G225)</f>
        <v>1181052</v>
      </c>
    </row>
    <row r="215" spans="2:7">
      <c r="B215" s="95"/>
      <c r="C215" s="83" t="s">
        <v>201</v>
      </c>
      <c r="D215" s="54"/>
      <c r="E215" s="55"/>
      <c r="F215" s="194"/>
      <c r="G215" s="57"/>
    </row>
    <row r="216" spans="2:7">
      <c r="B216" s="95"/>
      <c r="C216" s="84"/>
      <c r="D216" s="58"/>
      <c r="E216" s="58"/>
      <c r="F216" s="157"/>
      <c r="G216" s="60"/>
    </row>
    <row r="217" spans="2:7">
      <c r="B217" s="95"/>
      <c r="C217" s="84"/>
      <c r="D217" s="61"/>
      <c r="E217" s="61"/>
      <c r="F217" s="118"/>
      <c r="G217" s="60"/>
    </row>
    <row r="218" spans="2:7">
      <c r="B218" s="95"/>
      <c r="C218" s="83" t="s">
        <v>202</v>
      </c>
      <c r="D218" s="54"/>
      <c r="E218" s="55"/>
      <c r="F218" s="194"/>
      <c r="G218" s="57"/>
    </row>
    <row r="219" spans="2:7" ht="24.75" customHeight="1">
      <c r="B219" s="95"/>
      <c r="C219" s="84" t="s">
        <v>140</v>
      </c>
      <c r="D219" s="61" t="s">
        <v>3</v>
      </c>
      <c r="E219" s="59">
        <v>1</v>
      </c>
      <c r="F219" s="157">
        <v>985000</v>
      </c>
      <c r="G219" s="96">
        <f>+F219*E219</f>
        <v>985000</v>
      </c>
    </row>
    <row r="220" spans="2:7">
      <c r="B220" s="95"/>
      <c r="C220" s="84"/>
      <c r="D220" s="61"/>
      <c r="E220" s="59"/>
      <c r="F220" s="160"/>
      <c r="G220" s="60"/>
    </row>
    <row r="221" spans="2:7">
      <c r="B221" s="95"/>
      <c r="C221" s="83" t="s">
        <v>203</v>
      </c>
      <c r="D221" s="54"/>
      <c r="E221" s="55"/>
      <c r="F221" s="194"/>
      <c r="G221" s="57"/>
    </row>
    <row r="222" spans="2:7">
      <c r="B222" s="95"/>
      <c r="C222" s="84" t="s">
        <v>314</v>
      </c>
      <c r="D222" s="61"/>
      <c r="E222" s="59">
        <v>1</v>
      </c>
      <c r="F222" s="158">
        <v>1300</v>
      </c>
      <c r="G222" s="60">
        <f>+E222*F222</f>
        <v>1300</v>
      </c>
    </row>
    <row r="223" spans="2:7">
      <c r="B223" s="95"/>
      <c r="C223" s="83" t="s">
        <v>204</v>
      </c>
      <c r="D223" s="54"/>
      <c r="E223" s="55"/>
      <c r="F223" s="194"/>
      <c r="G223" s="57"/>
    </row>
    <row r="224" spans="2:7">
      <c r="B224" s="95"/>
      <c r="C224" s="84" t="s">
        <v>225</v>
      </c>
      <c r="D224" s="61" t="s">
        <v>226</v>
      </c>
      <c r="E224" s="59">
        <v>1</v>
      </c>
      <c r="F224" s="157">
        <v>194752</v>
      </c>
      <c r="G224" s="96">
        <f>+F224*E224</f>
        <v>194752</v>
      </c>
    </row>
    <row r="225" spans="2:7">
      <c r="B225" s="109"/>
      <c r="C225" s="112"/>
      <c r="D225" s="78"/>
      <c r="E225" s="113"/>
      <c r="F225" s="162"/>
      <c r="G225" s="96"/>
    </row>
    <row r="226" spans="2:7" ht="26.25" customHeight="1">
      <c r="B226" s="143">
        <v>10.199999999999999</v>
      </c>
      <c r="C226" s="86" t="s">
        <v>129</v>
      </c>
      <c r="D226" s="74" t="s">
        <v>3</v>
      </c>
      <c r="E226" s="75"/>
      <c r="F226" s="195"/>
      <c r="G226" s="111">
        <f>SUM(G228:G237)</f>
        <v>4636553</v>
      </c>
    </row>
    <row r="227" spans="2:7">
      <c r="B227" s="95"/>
      <c r="C227" s="83" t="s">
        <v>201</v>
      </c>
      <c r="D227" s="54"/>
      <c r="E227" s="55"/>
      <c r="F227" s="194"/>
      <c r="G227" s="57"/>
    </row>
    <row r="228" spans="2:7">
      <c r="B228" s="95"/>
      <c r="C228" s="84"/>
      <c r="D228" s="58"/>
      <c r="E228" s="58"/>
      <c r="F228" s="157"/>
      <c r="G228" s="60"/>
    </row>
    <row r="229" spans="2:7">
      <c r="B229" s="95"/>
      <c r="C229" s="84"/>
      <c r="D229" s="61"/>
      <c r="E229" s="61"/>
      <c r="F229" s="118"/>
      <c r="G229" s="60"/>
    </row>
    <row r="230" spans="2:7">
      <c r="B230" s="95"/>
      <c r="C230" s="83" t="s">
        <v>202</v>
      </c>
      <c r="D230" s="54"/>
      <c r="E230" s="55"/>
      <c r="F230" s="194"/>
      <c r="G230" s="57"/>
    </row>
    <row r="231" spans="2:7">
      <c r="B231" s="95"/>
      <c r="C231" s="84" t="s">
        <v>261</v>
      </c>
      <c r="D231" s="61" t="s">
        <v>3</v>
      </c>
      <c r="E231" s="59">
        <v>1</v>
      </c>
      <c r="F231" s="157">
        <v>3990000</v>
      </c>
      <c r="G231" s="96">
        <f>+F231*E231</f>
        <v>3990000</v>
      </c>
    </row>
    <row r="232" spans="2:7">
      <c r="B232" s="95"/>
      <c r="C232" s="84"/>
      <c r="D232" s="61"/>
      <c r="E232" s="59"/>
      <c r="F232" s="160"/>
      <c r="G232" s="60"/>
    </row>
    <row r="233" spans="2:7">
      <c r="B233" s="95"/>
      <c r="C233" s="83" t="s">
        <v>203</v>
      </c>
      <c r="D233" s="54"/>
      <c r="E233" s="55"/>
      <c r="F233" s="194"/>
      <c r="G233" s="57"/>
    </row>
    <row r="234" spans="2:7">
      <c r="B234" s="95"/>
      <c r="C234" s="84" t="s">
        <v>314</v>
      </c>
      <c r="D234" s="61"/>
      <c r="E234" s="59">
        <v>1</v>
      </c>
      <c r="F234" s="158">
        <v>1300</v>
      </c>
      <c r="G234" s="60">
        <f>+E234*F234</f>
        <v>1300</v>
      </c>
    </row>
    <row r="235" spans="2:7">
      <c r="B235" s="95"/>
      <c r="C235" s="83" t="s">
        <v>204</v>
      </c>
      <c r="D235" s="54"/>
      <c r="E235" s="55"/>
      <c r="F235" s="194"/>
      <c r="G235" s="57"/>
    </row>
    <row r="236" spans="2:7" ht="15" thickBot="1">
      <c r="B236" s="97"/>
      <c r="C236" s="107" t="s">
        <v>225</v>
      </c>
      <c r="D236" s="99" t="s">
        <v>226</v>
      </c>
      <c r="E236" s="108">
        <v>1</v>
      </c>
      <c r="F236" s="163">
        <v>645253</v>
      </c>
      <c r="G236" s="102">
        <f>+F236*E236</f>
        <v>645253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/>
  </sheetPr>
  <dimension ref="B1:H352"/>
  <sheetViews>
    <sheetView topLeftCell="C1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5.1796875" bestFit="1" customWidth="1"/>
    <col min="7" max="7" width="16.81640625" customWidth="1"/>
    <col min="8" max="8" width="14.81640625" style="106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 ht="23">
      <c r="B4" s="104">
        <v>11</v>
      </c>
      <c r="C4" s="105" t="str">
        <f>'PRESUPUESTO GRAL'!C78</f>
        <v>INSTALACIONES ELECTRICAS Y LUMINARIAS</v>
      </c>
      <c r="D4" s="71"/>
      <c r="E4" s="71"/>
      <c r="F4" s="71"/>
      <c r="G4" s="93"/>
    </row>
    <row r="5" spans="2:7" ht="37.5" customHeight="1">
      <c r="B5" s="94">
        <v>11.1</v>
      </c>
      <c r="C5" s="88" t="s">
        <v>142</v>
      </c>
      <c r="D5" s="72" t="s">
        <v>3</v>
      </c>
      <c r="E5" s="52"/>
      <c r="F5" s="53"/>
      <c r="G5" s="73">
        <f>SUM(G8:G15)</f>
        <v>10126394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139"/>
      <c r="D7" s="132"/>
      <c r="E7" s="140"/>
      <c r="F7" s="132"/>
      <c r="G7" s="60"/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56"/>
      <c r="G9" s="57"/>
    </row>
    <row r="10" spans="2:7" ht="15" customHeight="1">
      <c r="B10" s="95"/>
      <c r="C10" s="90" t="s">
        <v>262</v>
      </c>
      <c r="D10" s="58" t="s">
        <v>3</v>
      </c>
      <c r="E10" s="58">
        <v>1</v>
      </c>
      <c r="F10" s="64">
        <v>9125094</v>
      </c>
      <c r="G10" s="60">
        <f>+F10*E10</f>
        <v>9125094</v>
      </c>
    </row>
    <row r="11" spans="2:7">
      <c r="B11" s="95"/>
      <c r="C11" s="83" t="s">
        <v>203</v>
      </c>
      <c r="D11" s="54"/>
      <c r="E11" s="55"/>
      <c r="F11" s="56"/>
      <c r="G11" s="57"/>
    </row>
    <row r="12" spans="2:7">
      <c r="B12" s="95"/>
      <c r="C12" s="84" t="s">
        <v>314</v>
      </c>
      <c r="D12" s="61"/>
      <c r="E12" s="59">
        <v>1</v>
      </c>
      <c r="F12" s="158">
        <v>1300</v>
      </c>
      <c r="G12" s="60">
        <f>+E12*F12</f>
        <v>1300</v>
      </c>
    </row>
    <row r="13" spans="2:7">
      <c r="B13" s="95"/>
      <c r="C13" s="83" t="s">
        <v>204</v>
      </c>
      <c r="D13" s="54"/>
      <c r="E13" s="55"/>
      <c r="F13" s="56"/>
      <c r="G13" s="57"/>
    </row>
    <row r="14" spans="2:7">
      <c r="B14" s="95"/>
      <c r="C14" s="84" t="s">
        <v>263</v>
      </c>
      <c r="D14" s="61" t="s">
        <v>205</v>
      </c>
      <c r="E14" s="121">
        <v>1</v>
      </c>
      <c r="F14" s="64">
        <v>1000000</v>
      </c>
      <c r="G14" s="60">
        <f>+F14*E14</f>
        <v>1000000</v>
      </c>
    </row>
    <row r="15" spans="2:7">
      <c r="B15" s="95"/>
      <c r="C15" s="136"/>
      <c r="D15" s="137"/>
      <c r="E15" s="138"/>
      <c r="F15" s="128"/>
      <c r="G15" s="60"/>
    </row>
    <row r="16" spans="2:7" ht="52.5" customHeight="1">
      <c r="B16" s="94">
        <v>11.2</v>
      </c>
      <c r="C16" s="82" t="s">
        <v>264</v>
      </c>
      <c r="D16" s="72" t="s">
        <v>3</v>
      </c>
      <c r="E16" s="52"/>
      <c r="F16" s="53"/>
      <c r="G16" s="73">
        <f>SUM(G19:G27)</f>
        <v>1443929</v>
      </c>
    </row>
    <row r="17" spans="2:7">
      <c r="B17" s="95"/>
      <c r="C17" s="83" t="s">
        <v>201</v>
      </c>
      <c r="D17" s="54"/>
      <c r="E17" s="55"/>
      <c r="F17" s="56"/>
      <c r="G17" s="57"/>
    </row>
    <row r="18" spans="2:7">
      <c r="B18" s="95"/>
      <c r="C18" s="131"/>
      <c r="D18" s="132"/>
      <c r="E18" s="132"/>
      <c r="F18" s="132"/>
      <c r="G18" s="135"/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56"/>
      <c r="G20" s="57"/>
    </row>
    <row r="21" spans="2:7">
      <c r="B21" s="95"/>
      <c r="C21" s="90" t="s">
        <v>265</v>
      </c>
      <c r="D21" s="58" t="s">
        <v>3</v>
      </c>
      <c r="E21" s="58">
        <v>1</v>
      </c>
      <c r="F21" s="64">
        <v>842629</v>
      </c>
      <c r="G21" s="60">
        <f>+F21*E21</f>
        <v>842629</v>
      </c>
    </row>
    <row r="22" spans="2:7">
      <c r="B22" s="95"/>
      <c r="C22" s="84"/>
      <c r="D22" s="61"/>
      <c r="E22" s="59"/>
      <c r="F22" s="63" t="s">
        <v>266</v>
      </c>
      <c r="G22" s="60"/>
    </row>
    <row r="23" spans="2:7">
      <c r="B23" s="95"/>
      <c r="C23" s="83" t="s">
        <v>203</v>
      </c>
      <c r="D23" s="54"/>
      <c r="E23" s="55"/>
      <c r="F23" s="56"/>
      <c r="G23" s="57"/>
    </row>
    <row r="24" spans="2:7">
      <c r="B24" s="95"/>
      <c r="C24" s="84" t="s">
        <v>314</v>
      </c>
      <c r="D24" s="61"/>
      <c r="E24" s="59">
        <v>1</v>
      </c>
      <c r="F24" s="158">
        <v>1300</v>
      </c>
      <c r="G24" s="60">
        <f>+E24*F24</f>
        <v>1300</v>
      </c>
    </row>
    <row r="25" spans="2:7">
      <c r="B25" s="95"/>
      <c r="C25" s="83" t="s">
        <v>204</v>
      </c>
      <c r="D25" s="54"/>
      <c r="E25" s="55"/>
      <c r="F25" s="56"/>
      <c r="G25" s="57"/>
    </row>
    <row r="26" spans="2:7">
      <c r="B26" s="95"/>
      <c r="C26" s="114"/>
      <c r="D26" s="115"/>
      <c r="E26" s="116"/>
      <c r="F26" s="117"/>
      <c r="G26" s="60"/>
    </row>
    <row r="27" spans="2:7">
      <c r="B27" s="95"/>
      <c r="C27" s="84" t="s">
        <v>263</v>
      </c>
      <c r="D27" s="61" t="s">
        <v>205</v>
      </c>
      <c r="E27" s="121">
        <v>1</v>
      </c>
      <c r="F27" s="64">
        <v>600000</v>
      </c>
      <c r="G27" s="60">
        <f>+F27*E27</f>
        <v>600000</v>
      </c>
    </row>
    <row r="28" spans="2:7" ht="75.75" customHeight="1">
      <c r="B28" s="94">
        <v>11.3</v>
      </c>
      <c r="C28" s="82" t="s">
        <v>144</v>
      </c>
      <c r="D28" s="72" t="s">
        <v>19</v>
      </c>
      <c r="E28" s="52"/>
      <c r="F28" s="53"/>
      <c r="G28" s="73">
        <f>SUM(G30:G39)</f>
        <v>203038</v>
      </c>
    </row>
    <row r="29" spans="2:7">
      <c r="B29" s="95"/>
      <c r="C29" s="83" t="s">
        <v>201</v>
      </c>
      <c r="D29" s="54"/>
      <c r="E29" s="55"/>
      <c r="F29" s="56"/>
      <c r="G29" s="57"/>
    </row>
    <row r="30" spans="2:7">
      <c r="B30" s="95"/>
      <c r="C30" s="90"/>
      <c r="D30" s="58"/>
      <c r="E30" s="58"/>
      <c r="F30" s="64"/>
      <c r="G30" s="60"/>
    </row>
    <row r="31" spans="2:7">
      <c r="B31" s="95"/>
      <c r="C31" s="90"/>
      <c r="D31" s="61"/>
      <c r="E31" s="61"/>
      <c r="F31" s="118"/>
      <c r="G31" s="60"/>
    </row>
    <row r="32" spans="2:7">
      <c r="B32" s="95"/>
      <c r="C32" s="83" t="s">
        <v>202</v>
      </c>
      <c r="D32" s="54"/>
      <c r="E32" s="55"/>
      <c r="F32" s="56"/>
      <c r="G32" s="57"/>
    </row>
    <row r="33" spans="2:7">
      <c r="B33" s="95"/>
      <c r="C33" s="84" t="s">
        <v>267</v>
      </c>
      <c r="D33" s="61" t="s">
        <v>3</v>
      </c>
      <c r="E33" s="59">
        <v>1</v>
      </c>
      <c r="F33" s="63">
        <v>181738</v>
      </c>
      <c r="G33" s="60">
        <f>+F33*E33</f>
        <v>181738</v>
      </c>
    </row>
    <row r="34" spans="2:7">
      <c r="B34" s="95"/>
      <c r="C34" s="84"/>
      <c r="D34" s="61"/>
      <c r="E34" s="59"/>
      <c r="F34" s="63"/>
      <c r="G34" s="60"/>
    </row>
    <row r="35" spans="2:7">
      <c r="B35" s="95"/>
      <c r="C35" s="83" t="s">
        <v>203</v>
      </c>
      <c r="D35" s="54"/>
      <c r="E35" s="55"/>
      <c r="F35" s="56"/>
      <c r="G35" s="57"/>
    </row>
    <row r="36" spans="2:7">
      <c r="B36" s="95"/>
      <c r="C36" s="84" t="s">
        <v>314</v>
      </c>
      <c r="D36" s="61"/>
      <c r="E36" s="59">
        <v>1</v>
      </c>
      <c r="F36" s="158">
        <v>1300</v>
      </c>
      <c r="G36" s="60">
        <f>+E36*F36</f>
        <v>1300</v>
      </c>
    </row>
    <row r="37" spans="2:7">
      <c r="B37" s="95"/>
      <c r="C37" s="83" t="s">
        <v>204</v>
      </c>
      <c r="D37" s="54"/>
      <c r="E37" s="55"/>
      <c r="F37" s="56"/>
      <c r="G37" s="57"/>
    </row>
    <row r="38" spans="2:7">
      <c r="B38" s="109"/>
      <c r="C38" s="114"/>
      <c r="D38" s="115"/>
      <c r="E38" s="116"/>
      <c r="F38" s="117"/>
      <c r="G38" s="96"/>
    </row>
    <row r="39" spans="2:7">
      <c r="B39" s="109"/>
      <c r="C39" s="84" t="s">
        <v>263</v>
      </c>
      <c r="D39" s="61" t="s">
        <v>205</v>
      </c>
      <c r="E39" s="121">
        <v>1</v>
      </c>
      <c r="F39" s="64">
        <v>20000</v>
      </c>
      <c r="G39" s="96">
        <f>+F39*E39</f>
        <v>20000</v>
      </c>
    </row>
    <row r="40" spans="2:7" ht="52.5" customHeight="1">
      <c r="B40" s="94">
        <v>11.4</v>
      </c>
      <c r="C40" s="86" t="s">
        <v>145</v>
      </c>
      <c r="D40" s="74" t="s">
        <v>19</v>
      </c>
      <c r="E40" s="75"/>
      <c r="F40" s="76"/>
      <c r="G40" s="111">
        <f>SUM(G42:G49)</f>
        <v>79192</v>
      </c>
    </row>
    <row r="41" spans="2:7">
      <c r="B41" s="95"/>
      <c r="C41" s="89" t="s">
        <v>201</v>
      </c>
      <c r="D41" s="54"/>
      <c r="E41" s="55"/>
      <c r="F41" s="56"/>
      <c r="G41" s="57"/>
    </row>
    <row r="42" spans="2:7">
      <c r="B42" s="95"/>
      <c r="C42" s="84"/>
      <c r="D42" s="58"/>
      <c r="E42" s="58"/>
      <c r="F42" s="64"/>
      <c r="G42" s="60"/>
    </row>
    <row r="43" spans="2:7">
      <c r="B43" s="95"/>
      <c r="C43" s="84"/>
      <c r="D43" s="61"/>
      <c r="E43" s="61"/>
      <c r="F43" s="62"/>
      <c r="G43" s="60"/>
    </row>
    <row r="44" spans="2:7">
      <c r="B44" s="95"/>
      <c r="C44" s="89" t="s">
        <v>202</v>
      </c>
      <c r="D44" s="54"/>
      <c r="E44" s="55"/>
      <c r="F44" s="56"/>
      <c r="G44" s="57"/>
    </row>
    <row r="45" spans="2:7" ht="24" customHeight="1">
      <c r="B45" s="95"/>
      <c r="C45" s="84" t="s">
        <v>268</v>
      </c>
      <c r="D45" s="61" t="s">
        <v>3</v>
      </c>
      <c r="E45" s="59">
        <v>1</v>
      </c>
      <c r="F45" s="63">
        <v>52400</v>
      </c>
      <c r="G45" s="96">
        <f>+F45*E45</f>
        <v>52400</v>
      </c>
    </row>
    <row r="46" spans="2:7">
      <c r="B46" s="95"/>
      <c r="C46" s="83" t="s">
        <v>203</v>
      </c>
      <c r="D46" s="54"/>
      <c r="E46" s="55"/>
      <c r="F46" s="56"/>
      <c r="G46" s="57"/>
    </row>
    <row r="47" spans="2:7">
      <c r="B47" s="95"/>
      <c r="C47" s="84" t="s">
        <v>314</v>
      </c>
      <c r="D47" s="61"/>
      <c r="E47" s="59">
        <v>1</v>
      </c>
      <c r="F47" s="158">
        <v>1300</v>
      </c>
      <c r="G47" s="60">
        <f>+E47*F47</f>
        <v>1300</v>
      </c>
    </row>
    <row r="48" spans="2:7">
      <c r="B48" s="95"/>
      <c r="C48" s="83" t="s">
        <v>204</v>
      </c>
      <c r="D48" s="54"/>
      <c r="E48" s="55"/>
      <c r="F48" s="56"/>
      <c r="G48" s="57"/>
    </row>
    <row r="49" spans="2:7">
      <c r="B49" s="95"/>
      <c r="C49" s="84" t="s">
        <v>263</v>
      </c>
      <c r="D49" s="61" t="s">
        <v>205</v>
      </c>
      <c r="E49" s="121">
        <v>1</v>
      </c>
      <c r="F49" s="64">
        <v>25492</v>
      </c>
      <c r="G49" s="96">
        <f>+F49*E49</f>
        <v>25492</v>
      </c>
    </row>
    <row r="50" spans="2:7" ht="25.5" customHeight="1">
      <c r="B50" s="94">
        <v>11.5</v>
      </c>
      <c r="C50" s="86" t="s">
        <v>146</v>
      </c>
      <c r="D50" s="74" t="s">
        <v>19</v>
      </c>
      <c r="E50" s="75"/>
      <c r="F50" s="76"/>
      <c r="G50" s="111">
        <f>SUM(G52:G61)</f>
        <v>8856</v>
      </c>
    </row>
    <row r="51" spans="2:7">
      <c r="B51" s="95"/>
      <c r="C51" s="83" t="s">
        <v>201</v>
      </c>
      <c r="D51" s="54"/>
      <c r="E51" s="55"/>
      <c r="F51" s="56"/>
      <c r="G51" s="57"/>
    </row>
    <row r="52" spans="2:7">
      <c r="B52" s="95"/>
      <c r="C52" s="84"/>
      <c r="D52" s="58"/>
      <c r="E52" s="58"/>
      <c r="F52" s="64"/>
      <c r="G52" s="60"/>
    </row>
    <row r="53" spans="2:7">
      <c r="B53" s="95"/>
      <c r="C53" s="84"/>
      <c r="D53" s="61"/>
      <c r="E53" s="61"/>
      <c r="F53" s="62"/>
      <c r="G53" s="60"/>
    </row>
    <row r="54" spans="2:7">
      <c r="B54" s="95"/>
      <c r="C54" s="83" t="s">
        <v>202</v>
      </c>
      <c r="D54" s="54"/>
      <c r="E54" s="55"/>
      <c r="F54" s="56"/>
      <c r="G54" s="57"/>
    </row>
    <row r="55" spans="2:7">
      <c r="B55" s="95"/>
      <c r="C55" s="84" t="s">
        <v>146</v>
      </c>
      <c r="D55" s="61" t="s">
        <v>3</v>
      </c>
      <c r="E55" s="59">
        <v>1</v>
      </c>
      <c r="F55" s="63">
        <v>3778</v>
      </c>
      <c r="G55" s="60">
        <f>+F55*E55</f>
        <v>3778</v>
      </c>
    </row>
    <row r="56" spans="2:7">
      <c r="B56" s="95"/>
      <c r="C56" s="84"/>
      <c r="D56" s="61"/>
      <c r="E56" s="59"/>
      <c r="F56" s="63"/>
      <c r="G56" s="60"/>
    </row>
    <row r="57" spans="2:7">
      <c r="B57" s="95"/>
      <c r="C57" s="83" t="s">
        <v>203</v>
      </c>
      <c r="D57" s="54"/>
      <c r="E57" s="55"/>
      <c r="F57" s="56"/>
      <c r="G57" s="57"/>
    </row>
    <row r="58" spans="2:7">
      <c r="B58" s="95"/>
      <c r="C58" s="84" t="s">
        <v>314</v>
      </c>
      <c r="D58" s="61"/>
      <c r="E58" s="59">
        <v>1</v>
      </c>
      <c r="F58" s="158">
        <v>1300</v>
      </c>
      <c r="G58" s="60">
        <f>+E58*F58</f>
        <v>1300</v>
      </c>
    </row>
    <row r="59" spans="2:7">
      <c r="B59" s="95"/>
      <c r="C59" s="83" t="s">
        <v>204</v>
      </c>
      <c r="D59" s="54"/>
      <c r="E59" s="55"/>
      <c r="F59" s="56"/>
      <c r="G59" s="57"/>
    </row>
    <row r="60" spans="2:7">
      <c r="B60" s="95"/>
      <c r="C60" s="84" t="s">
        <v>263</v>
      </c>
      <c r="D60" s="61" t="s">
        <v>205</v>
      </c>
      <c r="E60" s="121">
        <v>1</v>
      </c>
      <c r="F60" s="64">
        <v>3778</v>
      </c>
      <c r="G60" s="60">
        <f>+F60*E60</f>
        <v>3778</v>
      </c>
    </row>
    <row r="61" spans="2:7">
      <c r="B61" s="95"/>
      <c r="C61" s="85"/>
      <c r="D61" s="61"/>
      <c r="E61" s="65"/>
      <c r="F61" s="64"/>
      <c r="G61" s="60"/>
    </row>
    <row r="62" spans="2:7" ht="24" customHeight="1">
      <c r="B62" s="94">
        <v>11.6</v>
      </c>
      <c r="C62" s="86" t="s">
        <v>147</v>
      </c>
      <c r="D62" s="74" t="s">
        <v>19</v>
      </c>
      <c r="E62" s="75"/>
      <c r="F62" s="76"/>
      <c r="G62" s="111">
        <f>SUM(G64:G73)</f>
        <v>10511</v>
      </c>
    </row>
    <row r="63" spans="2:7">
      <c r="B63" s="95"/>
      <c r="C63" s="83" t="s">
        <v>201</v>
      </c>
      <c r="D63" s="54"/>
      <c r="E63" s="55"/>
      <c r="F63" s="56"/>
      <c r="G63" s="57"/>
    </row>
    <row r="64" spans="2:7">
      <c r="B64" s="95"/>
      <c r="C64" s="90"/>
      <c r="D64" s="58"/>
      <c r="E64" s="58"/>
      <c r="F64" s="64"/>
      <c r="G64" s="60"/>
    </row>
    <row r="65" spans="2:7">
      <c r="B65" s="95"/>
      <c r="C65" s="90"/>
      <c r="D65" s="61"/>
      <c r="E65" s="61"/>
      <c r="F65" s="118"/>
      <c r="G65" s="60"/>
    </row>
    <row r="66" spans="2:7">
      <c r="B66" s="95"/>
      <c r="C66" s="83" t="s">
        <v>202</v>
      </c>
      <c r="D66" s="54"/>
      <c r="E66" s="55"/>
      <c r="F66" s="56"/>
      <c r="G66" s="57"/>
    </row>
    <row r="67" spans="2:7">
      <c r="B67" s="95"/>
      <c r="C67" s="84" t="s">
        <v>147</v>
      </c>
      <c r="D67" s="61" t="s">
        <v>3</v>
      </c>
      <c r="E67" s="59">
        <v>1</v>
      </c>
      <c r="F67" s="63">
        <v>8211</v>
      </c>
      <c r="G67" s="60">
        <f>+F67*E67</f>
        <v>8211</v>
      </c>
    </row>
    <row r="68" spans="2:7">
      <c r="B68" s="95"/>
      <c r="C68" s="84"/>
      <c r="D68" s="61"/>
      <c r="E68" s="59"/>
      <c r="F68" s="63"/>
      <c r="G68" s="60"/>
    </row>
    <row r="69" spans="2:7">
      <c r="B69" s="95"/>
      <c r="C69" s="83" t="s">
        <v>203</v>
      </c>
      <c r="D69" s="54"/>
      <c r="E69" s="55"/>
      <c r="F69" s="56"/>
      <c r="G69" s="57"/>
    </row>
    <row r="70" spans="2:7">
      <c r="B70" s="95"/>
      <c r="C70" s="84" t="s">
        <v>314</v>
      </c>
      <c r="D70" s="61"/>
      <c r="E70" s="59">
        <v>1</v>
      </c>
      <c r="F70" s="158">
        <v>1300</v>
      </c>
      <c r="G70" s="60">
        <f>+E70*F70</f>
        <v>1300</v>
      </c>
    </row>
    <row r="71" spans="2:7">
      <c r="B71" s="95"/>
      <c r="C71" s="83" t="s">
        <v>204</v>
      </c>
      <c r="D71" s="54"/>
      <c r="E71" s="55"/>
      <c r="F71" s="56"/>
      <c r="G71" s="57"/>
    </row>
    <row r="72" spans="2:7">
      <c r="B72" s="95"/>
      <c r="C72" s="114"/>
      <c r="D72" s="115"/>
      <c r="E72" s="116"/>
      <c r="F72" s="77"/>
      <c r="G72" s="96"/>
    </row>
    <row r="73" spans="2:7">
      <c r="B73" s="95"/>
      <c r="C73" s="84" t="s">
        <v>263</v>
      </c>
      <c r="D73" s="61" t="s">
        <v>205</v>
      </c>
      <c r="E73" s="121">
        <v>1</v>
      </c>
      <c r="F73" s="64">
        <v>1000</v>
      </c>
      <c r="G73" s="96">
        <f>+F73*E73</f>
        <v>1000</v>
      </c>
    </row>
    <row r="74" spans="2:7" ht="35.25" customHeight="1">
      <c r="B74" s="94">
        <v>11.7</v>
      </c>
      <c r="C74" s="86" t="s">
        <v>148</v>
      </c>
      <c r="D74" s="74" t="s">
        <v>19</v>
      </c>
      <c r="E74" s="75"/>
      <c r="F74" s="76"/>
      <c r="G74" s="111">
        <f>SUM(G76:G85)</f>
        <v>33263</v>
      </c>
    </row>
    <row r="75" spans="2:7">
      <c r="B75" s="95"/>
      <c r="C75" s="83" t="s">
        <v>201</v>
      </c>
      <c r="D75" s="54"/>
      <c r="E75" s="55"/>
      <c r="F75" s="56"/>
      <c r="G75" s="57"/>
    </row>
    <row r="76" spans="2:7">
      <c r="B76" s="95"/>
      <c r="C76" s="90"/>
      <c r="D76" s="58"/>
      <c r="E76" s="58"/>
      <c r="F76" s="64"/>
      <c r="G76" s="60"/>
    </row>
    <row r="77" spans="2:7">
      <c r="B77" s="95"/>
      <c r="C77" s="90"/>
      <c r="D77" s="61"/>
      <c r="E77" s="61"/>
      <c r="F77" s="118"/>
      <c r="G77" s="60"/>
    </row>
    <row r="78" spans="2:7">
      <c r="B78" s="95"/>
      <c r="C78" s="83" t="s">
        <v>202</v>
      </c>
      <c r="D78" s="54"/>
      <c r="E78" s="55"/>
      <c r="F78" s="56"/>
      <c r="G78" s="57"/>
    </row>
    <row r="79" spans="2:7">
      <c r="B79" s="95"/>
      <c r="C79" s="84" t="s">
        <v>252</v>
      </c>
      <c r="D79" s="61" t="s">
        <v>3</v>
      </c>
      <c r="E79" s="59">
        <v>1</v>
      </c>
      <c r="F79" s="63">
        <v>25400</v>
      </c>
      <c r="G79" s="60">
        <f>+F79*E79</f>
        <v>25400</v>
      </c>
    </row>
    <row r="80" spans="2:7">
      <c r="B80" s="95"/>
      <c r="C80" s="84"/>
      <c r="D80" s="61"/>
      <c r="E80" s="59"/>
      <c r="F80" s="63"/>
      <c r="G80" s="60"/>
    </row>
    <row r="81" spans="2:7">
      <c r="B81" s="95"/>
      <c r="C81" s="83" t="s">
        <v>203</v>
      </c>
      <c r="D81" s="54"/>
      <c r="E81" s="55"/>
      <c r="F81" s="56"/>
      <c r="G81" s="57"/>
    </row>
    <row r="82" spans="2:7">
      <c r="B82" s="95"/>
      <c r="C82" s="84" t="s">
        <v>314</v>
      </c>
      <c r="D82" s="61"/>
      <c r="E82" s="59">
        <v>1</v>
      </c>
      <c r="F82" s="158">
        <v>1300</v>
      </c>
      <c r="G82" s="60">
        <f>+E82*F82</f>
        <v>1300</v>
      </c>
    </row>
    <row r="83" spans="2:7">
      <c r="B83" s="95"/>
      <c r="C83" s="83" t="s">
        <v>204</v>
      </c>
      <c r="D83" s="54"/>
      <c r="E83" s="55"/>
      <c r="F83" s="56"/>
      <c r="G83" s="57"/>
    </row>
    <row r="84" spans="2:7">
      <c r="B84" s="95"/>
      <c r="C84" s="114"/>
      <c r="D84" s="115"/>
      <c r="E84" s="116"/>
      <c r="F84" s="77"/>
      <c r="G84" s="96"/>
    </row>
    <row r="85" spans="2:7">
      <c r="B85" s="109"/>
      <c r="C85" s="84" t="s">
        <v>263</v>
      </c>
      <c r="D85" s="61" t="s">
        <v>205</v>
      </c>
      <c r="E85" s="121">
        <v>1</v>
      </c>
      <c r="F85" s="64">
        <v>6563</v>
      </c>
      <c r="G85" s="96">
        <f>+F85*E85</f>
        <v>6563</v>
      </c>
    </row>
    <row r="86" spans="2:7" ht="40.5" customHeight="1">
      <c r="B86" s="94">
        <v>11.8</v>
      </c>
      <c r="C86" s="86" t="s">
        <v>149</v>
      </c>
      <c r="D86" s="74" t="s">
        <v>3</v>
      </c>
      <c r="E86" s="75"/>
      <c r="F86" s="76"/>
      <c r="G86" s="111">
        <f>SUM(G88:G97)</f>
        <v>226842</v>
      </c>
    </row>
    <row r="87" spans="2:7">
      <c r="B87" s="95"/>
      <c r="C87" s="83" t="s">
        <v>201</v>
      </c>
      <c r="D87" s="54"/>
      <c r="E87" s="55"/>
      <c r="F87" s="56"/>
      <c r="G87" s="57"/>
    </row>
    <row r="88" spans="2:7">
      <c r="B88" s="95"/>
      <c r="C88" s="84"/>
      <c r="D88" s="58"/>
      <c r="E88" s="58"/>
      <c r="F88" s="64"/>
      <c r="G88" s="60"/>
    </row>
    <row r="89" spans="2:7">
      <c r="B89" s="95"/>
      <c r="C89" s="84"/>
      <c r="D89" s="61"/>
      <c r="E89" s="61"/>
      <c r="F89" s="62"/>
      <c r="G89" s="60"/>
    </row>
    <row r="90" spans="2:7">
      <c r="B90" s="95"/>
      <c r="C90" s="83" t="s">
        <v>202</v>
      </c>
      <c r="D90" s="54"/>
      <c r="E90" s="55"/>
      <c r="F90" s="56"/>
      <c r="G90" s="57"/>
    </row>
    <row r="91" spans="2:7">
      <c r="B91" s="95"/>
      <c r="C91" s="84" t="s">
        <v>269</v>
      </c>
      <c r="D91" s="61" t="s">
        <v>3</v>
      </c>
      <c r="E91" s="59">
        <v>1</v>
      </c>
      <c r="F91" s="64">
        <v>105640</v>
      </c>
      <c r="G91" s="96">
        <f>+F91*E91</f>
        <v>105640</v>
      </c>
    </row>
    <row r="92" spans="2:7">
      <c r="B92" s="95"/>
      <c r="C92" s="84"/>
      <c r="D92" s="61"/>
      <c r="E92" s="59"/>
      <c r="F92" s="63"/>
      <c r="G92" s="60"/>
    </row>
    <row r="93" spans="2:7">
      <c r="B93" s="95"/>
      <c r="C93" s="83" t="s">
        <v>203</v>
      </c>
      <c r="D93" s="54"/>
      <c r="E93" s="55"/>
      <c r="F93" s="56"/>
      <c r="G93" s="57"/>
    </row>
    <row r="94" spans="2:7">
      <c r="B94" s="95"/>
      <c r="C94" s="84" t="s">
        <v>314</v>
      </c>
      <c r="D94" s="61"/>
      <c r="E94" s="59">
        <v>1</v>
      </c>
      <c r="F94" s="158">
        <v>1300</v>
      </c>
      <c r="G94" s="60">
        <f>+E94*F94</f>
        <v>1300</v>
      </c>
    </row>
    <row r="95" spans="2:7">
      <c r="B95" s="95"/>
      <c r="C95" s="83" t="s">
        <v>204</v>
      </c>
      <c r="D95" s="54"/>
      <c r="E95" s="55"/>
      <c r="F95" s="56"/>
      <c r="G95" s="57"/>
    </row>
    <row r="96" spans="2:7">
      <c r="B96" s="95"/>
      <c r="C96" s="84" t="s">
        <v>263</v>
      </c>
      <c r="D96" s="61" t="s">
        <v>205</v>
      </c>
      <c r="E96" s="121">
        <v>1</v>
      </c>
      <c r="F96" s="64">
        <v>119902</v>
      </c>
      <c r="G96" s="96">
        <f>+F96*E96</f>
        <v>119902</v>
      </c>
    </row>
    <row r="97" spans="2:7">
      <c r="B97" s="109"/>
      <c r="C97" s="112"/>
      <c r="D97" s="78"/>
      <c r="E97" s="113"/>
      <c r="F97" s="77"/>
      <c r="G97" s="96"/>
    </row>
    <row r="98" spans="2:7" ht="48.75" customHeight="1">
      <c r="B98" s="94">
        <v>11.9</v>
      </c>
      <c r="C98" s="86" t="s">
        <v>150</v>
      </c>
      <c r="D98" s="74" t="s">
        <v>3</v>
      </c>
      <c r="E98" s="75"/>
      <c r="F98" s="76"/>
      <c r="G98" s="111">
        <f>SUM(G100:G109)</f>
        <v>227479</v>
      </c>
    </row>
    <row r="99" spans="2:7">
      <c r="B99" s="95"/>
      <c r="C99" s="83" t="s">
        <v>201</v>
      </c>
      <c r="D99" s="54"/>
      <c r="E99" s="55"/>
      <c r="F99" s="56"/>
      <c r="G99" s="57"/>
    </row>
    <row r="100" spans="2:7">
      <c r="B100" s="95"/>
      <c r="C100" s="84"/>
      <c r="D100" s="58"/>
      <c r="E100" s="58"/>
      <c r="F100" s="64"/>
      <c r="G100" s="60"/>
    </row>
    <row r="101" spans="2:7">
      <c r="B101" s="95"/>
      <c r="C101" s="84"/>
      <c r="D101" s="61"/>
      <c r="E101" s="61"/>
      <c r="F101" s="62"/>
      <c r="G101" s="60"/>
    </row>
    <row r="102" spans="2:7">
      <c r="B102" s="95"/>
      <c r="C102" s="83" t="s">
        <v>202</v>
      </c>
      <c r="D102" s="54"/>
      <c r="E102" s="55"/>
      <c r="F102" s="56"/>
      <c r="G102" s="57"/>
    </row>
    <row r="103" spans="2:7" ht="26.25" customHeight="1">
      <c r="B103" s="95"/>
      <c r="C103" s="84" t="s">
        <v>270</v>
      </c>
      <c r="D103" s="61" t="s">
        <v>3</v>
      </c>
      <c r="E103" s="59">
        <v>1</v>
      </c>
      <c r="F103" s="64">
        <v>129670</v>
      </c>
      <c r="G103" s="96">
        <f>+F103*E103</f>
        <v>129670</v>
      </c>
    </row>
    <row r="104" spans="2:7">
      <c r="B104" s="95"/>
      <c r="C104" s="84"/>
      <c r="D104" s="61"/>
      <c r="E104" s="59"/>
      <c r="F104" s="63"/>
      <c r="G104" s="60"/>
    </row>
    <row r="105" spans="2:7">
      <c r="B105" s="95"/>
      <c r="C105" s="83" t="s">
        <v>203</v>
      </c>
      <c r="D105" s="54"/>
      <c r="E105" s="55"/>
      <c r="F105" s="56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55"/>
      <c r="F107" s="56"/>
      <c r="G107" s="57"/>
    </row>
    <row r="108" spans="2:7">
      <c r="B108" s="95"/>
      <c r="C108" s="84" t="s">
        <v>263</v>
      </c>
      <c r="D108" s="61" t="s">
        <v>205</v>
      </c>
      <c r="E108" s="121">
        <v>1</v>
      </c>
      <c r="F108" s="64">
        <v>96509</v>
      </c>
      <c r="G108" s="96">
        <f>+F108*E108</f>
        <v>96509</v>
      </c>
    </row>
    <row r="109" spans="2:7">
      <c r="B109" s="144"/>
      <c r="C109" s="141"/>
      <c r="D109" s="115"/>
      <c r="E109" s="142"/>
      <c r="F109" s="117"/>
      <c r="G109" s="145"/>
    </row>
    <row r="110" spans="2:7" ht="126" customHeight="1">
      <c r="B110" s="143">
        <v>11.1</v>
      </c>
      <c r="C110" s="88" t="s">
        <v>151</v>
      </c>
      <c r="D110" s="72" t="s">
        <v>3</v>
      </c>
      <c r="E110" s="52"/>
      <c r="F110" s="53"/>
      <c r="G110" s="73">
        <f>SUM(G113:G120)</f>
        <v>110846</v>
      </c>
    </row>
    <row r="111" spans="2:7">
      <c r="B111" s="95"/>
      <c r="C111" s="89" t="s">
        <v>201</v>
      </c>
      <c r="D111" s="54"/>
      <c r="E111" s="55"/>
      <c r="F111" s="56"/>
      <c r="G111" s="57"/>
    </row>
    <row r="112" spans="2:7">
      <c r="B112" s="95"/>
      <c r="C112" s="139"/>
      <c r="D112" s="132"/>
      <c r="E112" s="140"/>
      <c r="F112" s="132"/>
      <c r="G112" s="60"/>
    </row>
    <row r="113" spans="2:7">
      <c r="B113" s="95"/>
      <c r="C113" s="90"/>
      <c r="D113" s="61"/>
      <c r="E113" s="61"/>
      <c r="F113" s="118"/>
      <c r="G113" s="60"/>
    </row>
    <row r="114" spans="2:7">
      <c r="B114" s="95"/>
      <c r="C114" s="89" t="s">
        <v>202</v>
      </c>
      <c r="D114" s="54"/>
      <c r="E114" s="55"/>
      <c r="F114" s="56"/>
      <c r="G114" s="57"/>
    </row>
    <row r="115" spans="2:7">
      <c r="B115" s="95"/>
      <c r="C115" s="90" t="s">
        <v>271</v>
      </c>
      <c r="D115" s="58" t="s">
        <v>3</v>
      </c>
      <c r="E115" s="58">
        <v>1</v>
      </c>
      <c r="F115" s="64">
        <v>89500</v>
      </c>
      <c r="G115" s="60">
        <f>+F115*E115</f>
        <v>89500</v>
      </c>
    </row>
    <row r="116" spans="2:7">
      <c r="B116" s="95"/>
      <c r="C116" s="83" t="s">
        <v>203</v>
      </c>
      <c r="D116" s="54"/>
      <c r="E116" s="55"/>
      <c r="F116" s="56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55"/>
      <c r="F118" s="56"/>
      <c r="G118" s="57"/>
    </row>
    <row r="119" spans="2:7">
      <c r="B119" s="95"/>
      <c r="C119" s="84" t="s">
        <v>263</v>
      </c>
      <c r="D119" s="61" t="s">
        <v>205</v>
      </c>
      <c r="E119" s="121">
        <v>1</v>
      </c>
      <c r="F119" s="64">
        <v>20046</v>
      </c>
      <c r="G119" s="60">
        <f>+F119*E119</f>
        <v>20046</v>
      </c>
    </row>
    <row r="120" spans="2:7">
      <c r="B120" s="95"/>
      <c r="C120" s="136"/>
      <c r="D120" s="137"/>
      <c r="E120" s="138"/>
      <c r="F120" s="128"/>
      <c r="G120" s="60"/>
    </row>
    <row r="121" spans="2:7" ht="31.5">
      <c r="B121" s="94">
        <v>11.11</v>
      </c>
      <c r="C121" s="82" t="s">
        <v>152</v>
      </c>
      <c r="D121" s="72" t="s">
        <v>3</v>
      </c>
      <c r="E121" s="52"/>
      <c r="F121" s="53"/>
      <c r="G121" s="73">
        <f>SUM(G124:G132)</f>
        <v>136479</v>
      </c>
    </row>
    <row r="122" spans="2:7">
      <c r="B122" s="95"/>
      <c r="C122" s="83" t="s">
        <v>201</v>
      </c>
      <c r="D122" s="54"/>
      <c r="E122" s="55"/>
      <c r="F122" s="56"/>
      <c r="G122" s="57"/>
    </row>
    <row r="123" spans="2:7">
      <c r="B123" s="95"/>
      <c r="C123" s="131"/>
      <c r="D123" s="132"/>
      <c r="E123" s="132"/>
      <c r="F123" s="132"/>
      <c r="G123" s="135"/>
    </row>
    <row r="124" spans="2:7">
      <c r="B124" s="95"/>
      <c r="C124" s="90"/>
      <c r="D124" s="61"/>
      <c r="E124" s="61"/>
      <c r="F124" s="118"/>
      <c r="G124" s="60"/>
    </row>
    <row r="125" spans="2:7">
      <c r="B125" s="95"/>
      <c r="C125" s="83" t="s">
        <v>202</v>
      </c>
      <c r="D125" s="54"/>
      <c r="E125" s="55"/>
      <c r="F125" s="56"/>
      <c r="G125" s="57"/>
    </row>
    <row r="126" spans="2:7" ht="24" customHeight="1">
      <c r="B126" s="95"/>
      <c r="C126" s="90" t="s">
        <v>272</v>
      </c>
      <c r="D126" s="58" t="s">
        <v>3</v>
      </c>
      <c r="E126" s="58">
        <v>1</v>
      </c>
      <c r="F126" s="64">
        <v>75800</v>
      </c>
      <c r="G126" s="60">
        <f>+F126*E126</f>
        <v>75800</v>
      </c>
    </row>
    <row r="127" spans="2:7">
      <c r="B127" s="95"/>
      <c r="C127" s="84"/>
      <c r="D127" s="61"/>
      <c r="E127" s="59"/>
      <c r="F127" s="63"/>
      <c r="G127" s="60"/>
    </row>
    <row r="128" spans="2:7">
      <c r="B128" s="95"/>
      <c r="C128" s="83" t="s">
        <v>203</v>
      </c>
      <c r="D128" s="54"/>
      <c r="E128" s="55"/>
      <c r="F128" s="56"/>
      <c r="G128" s="57"/>
    </row>
    <row r="129" spans="2:7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7">
      <c r="B130" s="95"/>
      <c r="C130" s="83" t="s">
        <v>204</v>
      </c>
      <c r="D130" s="54"/>
      <c r="E130" s="55"/>
      <c r="F130" s="56"/>
      <c r="G130" s="57"/>
    </row>
    <row r="131" spans="2:7">
      <c r="B131" s="95"/>
      <c r="C131" s="114"/>
      <c r="D131" s="115"/>
      <c r="E131" s="116"/>
      <c r="F131" s="117"/>
      <c r="G131" s="60"/>
    </row>
    <row r="132" spans="2:7">
      <c r="B132" s="95"/>
      <c r="C132" s="84" t="s">
        <v>263</v>
      </c>
      <c r="D132" s="61" t="s">
        <v>205</v>
      </c>
      <c r="E132" s="121">
        <v>1</v>
      </c>
      <c r="F132" s="64">
        <v>59379</v>
      </c>
      <c r="G132" s="60">
        <f>+F132*E132</f>
        <v>59379</v>
      </c>
    </row>
    <row r="133" spans="2:7" ht="105" customHeight="1">
      <c r="B133" s="94">
        <v>11.12</v>
      </c>
      <c r="C133" s="82" t="s">
        <v>153</v>
      </c>
      <c r="D133" s="72" t="s">
        <v>3</v>
      </c>
      <c r="E133" s="52"/>
      <c r="F133" s="53"/>
      <c r="G133" s="73">
        <f>SUM(G135:G144)</f>
        <v>277285</v>
      </c>
    </row>
    <row r="134" spans="2:7">
      <c r="B134" s="95"/>
      <c r="C134" s="83" t="s">
        <v>201</v>
      </c>
      <c r="D134" s="54"/>
      <c r="E134" s="55"/>
      <c r="F134" s="56"/>
      <c r="G134" s="57"/>
    </row>
    <row r="135" spans="2:7">
      <c r="B135" s="95"/>
      <c r="C135" s="90"/>
      <c r="D135" s="58"/>
      <c r="E135" s="58"/>
      <c r="F135" s="64"/>
      <c r="G135" s="60"/>
    </row>
    <row r="136" spans="2:7">
      <c r="B136" s="95"/>
      <c r="C136" s="90"/>
      <c r="D136" s="61"/>
      <c r="E136" s="61"/>
      <c r="F136" s="118"/>
      <c r="G136" s="60"/>
    </row>
    <row r="137" spans="2:7">
      <c r="B137" s="95"/>
      <c r="C137" s="83" t="s">
        <v>202</v>
      </c>
      <c r="D137" s="54"/>
      <c r="E137" s="55"/>
      <c r="F137" s="56"/>
      <c r="G137" s="57"/>
    </row>
    <row r="138" spans="2:7" ht="24" customHeight="1">
      <c r="B138" s="95"/>
      <c r="C138" s="84" t="s">
        <v>273</v>
      </c>
      <c r="D138" s="61" t="s">
        <v>3</v>
      </c>
      <c r="E138" s="59">
        <v>1</v>
      </c>
      <c r="F138" s="63">
        <v>176300</v>
      </c>
      <c r="G138" s="60">
        <f>+F138*E138</f>
        <v>176300</v>
      </c>
    </row>
    <row r="139" spans="2:7">
      <c r="B139" s="95"/>
      <c r="C139" s="84"/>
      <c r="D139" s="61"/>
      <c r="E139" s="59"/>
      <c r="F139" s="63"/>
      <c r="G139" s="60"/>
    </row>
    <row r="140" spans="2:7">
      <c r="B140" s="95"/>
      <c r="C140" s="83" t="s">
        <v>203</v>
      </c>
      <c r="D140" s="54"/>
      <c r="E140" s="55"/>
      <c r="F140" s="56"/>
      <c r="G140" s="57"/>
    </row>
    <row r="141" spans="2:7">
      <c r="B141" s="95"/>
      <c r="C141" s="84" t="s">
        <v>314</v>
      </c>
      <c r="D141" s="61"/>
      <c r="E141" s="59">
        <v>1</v>
      </c>
      <c r="F141" s="158">
        <v>1300</v>
      </c>
      <c r="G141" s="60">
        <f>+E141*F141</f>
        <v>1300</v>
      </c>
    </row>
    <row r="142" spans="2:7">
      <c r="B142" s="95"/>
      <c r="C142" s="83" t="s">
        <v>204</v>
      </c>
      <c r="D142" s="54"/>
      <c r="E142" s="55"/>
      <c r="F142" s="56"/>
      <c r="G142" s="57"/>
    </row>
    <row r="143" spans="2:7">
      <c r="B143" s="109"/>
      <c r="C143" s="114"/>
      <c r="D143" s="115"/>
      <c r="E143" s="116"/>
      <c r="F143" s="117"/>
      <c r="G143" s="96"/>
    </row>
    <row r="144" spans="2:7">
      <c r="B144" s="109"/>
      <c r="C144" s="84" t="s">
        <v>263</v>
      </c>
      <c r="D144" s="61" t="s">
        <v>205</v>
      </c>
      <c r="E144" s="121">
        <v>1</v>
      </c>
      <c r="F144" s="64">
        <v>99685</v>
      </c>
      <c r="G144" s="96">
        <f>+F144*E144</f>
        <v>99685</v>
      </c>
    </row>
    <row r="145" spans="2:7" ht="84">
      <c r="B145" s="94">
        <v>11.13</v>
      </c>
      <c r="C145" s="86" t="str">
        <f>'PRESUPUESTO GRAL'!C91</f>
        <v>Luminaria  led tipo hermetica para sobreponer o suspender, potencia 2x25W, con las  siguientes características: norma de fabricacion: NTC 2230 – IEC 60598-1 – IEC 60529 – RETILAP,Cuerpo de la luminaria:Policarbonato traslucido de alta resistencia con fuente LED, difusor auto-extinguible, con empaque de poliuretano, IP:66,CRI ≥ 80%.</v>
      </c>
      <c r="D145" s="74" t="s">
        <v>3</v>
      </c>
      <c r="E145" s="75"/>
      <c r="F145" s="76"/>
      <c r="G145" s="111">
        <f>SUM(G147:G154)</f>
        <v>299440</v>
      </c>
    </row>
    <row r="146" spans="2:7">
      <c r="B146" s="95"/>
      <c r="C146" s="89" t="s">
        <v>201</v>
      </c>
      <c r="D146" s="54"/>
      <c r="E146" s="55"/>
      <c r="F146" s="56"/>
      <c r="G146" s="57"/>
    </row>
    <row r="147" spans="2:7">
      <c r="B147" s="95"/>
      <c r="C147" s="84"/>
      <c r="D147" s="58"/>
      <c r="E147" s="58"/>
      <c r="F147" s="64"/>
      <c r="G147" s="60"/>
    </row>
    <row r="148" spans="2:7">
      <c r="B148" s="95"/>
      <c r="C148" s="84"/>
      <c r="D148" s="61"/>
      <c r="E148" s="61"/>
      <c r="F148" s="62"/>
      <c r="G148" s="60"/>
    </row>
    <row r="149" spans="2:7">
      <c r="B149" s="95"/>
      <c r="C149" s="89" t="s">
        <v>202</v>
      </c>
      <c r="D149" s="54"/>
      <c r="E149" s="55"/>
      <c r="F149" s="56"/>
      <c r="G149" s="57"/>
    </row>
    <row r="150" spans="2:7" ht="28.5" customHeight="1">
      <c r="B150" s="95"/>
      <c r="C150" s="84" t="s">
        <v>274</v>
      </c>
      <c r="D150" s="61" t="s">
        <v>3</v>
      </c>
      <c r="E150" s="59">
        <v>1</v>
      </c>
      <c r="F150" s="63">
        <v>241500</v>
      </c>
      <c r="G150" s="96">
        <f>+F150*E150</f>
        <v>241500</v>
      </c>
    </row>
    <row r="151" spans="2:7">
      <c r="B151" s="95"/>
      <c r="C151" s="83" t="s">
        <v>203</v>
      </c>
      <c r="D151" s="54"/>
      <c r="E151" s="55"/>
      <c r="F151" s="56"/>
      <c r="G151" s="57"/>
    </row>
    <row r="152" spans="2:7">
      <c r="B152" s="95"/>
      <c r="C152" s="84" t="s">
        <v>314</v>
      </c>
      <c r="D152" s="61"/>
      <c r="E152" s="59">
        <v>1</v>
      </c>
      <c r="F152" s="158">
        <v>1300</v>
      </c>
      <c r="G152" s="60">
        <f>+E152*F152</f>
        <v>1300</v>
      </c>
    </row>
    <row r="153" spans="2:7">
      <c r="B153" s="95"/>
      <c r="C153" s="83" t="s">
        <v>204</v>
      </c>
      <c r="D153" s="54"/>
      <c r="E153" s="55"/>
      <c r="F153" s="56"/>
      <c r="G153" s="57"/>
    </row>
    <row r="154" spans="2:7">
      <c r="B154" s="95"/>
      <c r="C154" s="84" t="s">
        <v>263</v>
      </c>
      <c r="D154" s="61" t="s">
        <v>205</v>
      </c>
      <c r="E154" s="121">
        <v>1</v>
      </c>
      <c r="F154" s="64">
        <v>56640</v>
      </c>
      <c r="G154" s="96">
        <f>+F154*E154</f>
        <v>56640</v>
      </c>
    </row>
    <row r="155" spans="2:7" ht="42" customHeight="1">
      <c r="B155" s="94">
        <v>11.14</v>
      </c>
      <c r="C155" s="86" t="s">
        <v>155</v>
      </c>
      <c r="D155" s="74" t="s">
        <v>3</v>
      </c>
      <c r="E155" s="75"/>
      <c r="F155" s="76"/>
      <c r="G155" s="111">
        <f>SUM(G157:G166)</f>
        <v>143461</v>
      </c>
    </row>
    <row r="156" spans="2:7">
      <c r="B156" s="95"/>
      <c r="C156" s="83" t="s">
        <v>201</v>
      </c>
      <c r="D156" s="54"/>
      <c r="E156" s="55"/>
      <c r="F156" s="56"/>
      <c r="G156" s="57"/>
    </row>
    <row r="157" spans="2:7">
      <c r="B157" s="95"/>
      <c r="C157" s="84"/>
      <c r="D157" s="58"/>
      <c r="E157" s="58"/>
      <c r="F157" s="64"/>
      <c r="G157" s="60"/>
    </row>
    <row r="158" spans="2:7">
      <c r="B158" s="95"/>
      <c r="C158" s="84"/>
      <c r="D158" s="61"/>
      <c r="E158" s="61"/>
      <c r="F158" s="62"/>
      <c r="G158" s="60"/>
    </row>
    <row r="159" spans="2:7">
      <c r="B159" s="95"/>
      <c r="C159" s="83" t="s">
        <v>202</v>
      </c>
      <c r="D159" s="54"/>
      <c r="E159" s="55"/>
      <c r="F159" s="56"/>
      <c r="G159" s="57"/>
    </row>
    <row r="160" spans="2:7" ht="22.5" customHeight="1">
      <c r="B160" s="95"/>
      <c r="C160" s="84" t="s">
        <v>275</v>
      </c>
      <c r="D160" s="61" t="s">
        <v>3</v>
      </c>
      <c r="E160" s="59">
        <v>1</v>
      </c>
      <c r="F160" s="63">
        <v>105000</v>
      </c>
      <c r="G160" s="60">
        <f>+F160*E160</f>
        <v>105000</v>
      </c>
    </row>
    <row r="161" spans="2:7">
      <c r="B161" s="95"/>
      <c r="C161" s="84"/>
      <c r="D161" s="61"/>
      <c r="E161" s="59"/>
      <c r="F161" s="63"/>
      <c r="G161" s="60"/>
    </row>
    <row r="162" spans="2:7">
      <c r="B162" s="95"/>
      <c r="C162" s="83" t="s">
        <v>203</v>
      </c>
      <c r="D162" s="54"/>
      <c r="E162" s="55"/>
      <c r="F162" s="56"/>
      <c r="G162" s="57"/>
    </row>
    <row r="163" spans="2:7">
      <c r="B163" s="95"/>
      <c r="C163" s="84" t="s">
        <v>314</v>
      </c>
      <c r="D163" s="61"/>
      <c r="E163" s="59">
        <v>1</v>
      </c>
      <c r="F163" s="158">
        <v>1300</v>
      </c>
      <c r="G163" s="60">
        <f>+E163*F163</f>
        <v>1300</v>
      </c>
    </row>
    <row r="164" spans="2:7">
      <c r="B164" s="95"/>
      <c r="C164" s="83" t="s">
        <v>204</v>
      </c>
      <c r="D164" s="54"/>
      <c r="E164" s="55"/>
      <c r="F164" s="56"/>
      <c r="G164" s="57"/>
    </row>
    <row r="165" spans="2:7">
      <c r="B165" s="95"/>
      <c r="C165" s="84" t="s">
        <v>263</v>
      </c>
      <c r="D165" s="61" t="s">
        <v>205</v>
      </c>
      <c r="E165" s="121">
        <v>1</v>
      </c>
      <c r="F165" s="64">
        <v>37161</v>
      </c>
      <c r="G165" s="60">
        <f>+F165*E165</f>
        <v>37161</v>
      </c>
    </row>
    <row r="166" spans="2:7">
      <c r="B166" s="95"/>
      <c r="C166" s="85"/>
      <c r="D166" s="61"/>
      <c r="E166" s="65"/>
      <c r="F166" s="64"/>
      <c r="G166" s="60"/>
    </row>
    <row r="167" spans="2:7" ht="27.75" customHeight="1">
      <c r="B167" s="94">
        <v>11.15</v>
      </c>
      <c r="C167" s="86" t="s">
        <v>156</v>
      </c>
      <c r="D167" s="74" t="s">
        <v>3</v>
      </c>
      <c r="E167" s="75"/>
      <c r="F167" s="76"/>
      <c r="G167" s="111">
        <f>SUM(G169:G178)</f>
        <v>10124</v>
      </c>
    </row>
    <row r="168" spans="2:7">
      <c r="B168" s="95"/>
      <c r="C168" s="83" t="s">
        <v>201</v>
      </c>
      <c r="D168" s="54"/>
      <c r="E168" s="55"/>
      <c r="F168" s="56"/>
      <c r="G168" s="57"/>
    </row>
    <row r="169" spans="2:7">
      <c r="B169" s="95"/>
      <c r="C169" s="90"/>
      <c r="D169" s="58"/>
      <c r="E169" s="58"/>
      <c r="F169" s="64"/>
      <c r="G169" s="60"/>
    </row>
    <row r="170" spans="2:7">
      <c r="B170" s="95"/>
      <c r="C170" s="90"/>
      <c r="D170" s="61"/>
      <c r="E170" s="61"/>
      <c r="F170" s="118"/>
      <c r="G170" s="60"/>
    </row>
    <row r="171" spans="2:7">
      <c r="B171" s="95"/>
      <c r="C171" s="83" t="s">
        <v>202</v>
      </c>
      <c r="D171" s="54"/>
      <c r="E171" s="55"/>
      <c r="F171" s="56"/>
      <c r="G171" s="57"/>
    </row>
    <row r="172" spans="2:7">
      <c r="B172" s="95"/>
      <c r="C172" s="84" t="s">
        <v>276</v>
      </c>
      <c r="D172" s="61" t="s">
        <v>3</v>
      </c>
      <c r="E172" s="59">
        <v>1</v>
      </c>
      <c r="F172" s="63">
        <v>4412</v>
      </c>
      <c r="G172" s="60">
        <f>+F172*E172</f>
        <v>4412</v>
      </c>
    </row>
    <row r="173" spans="2:7">
      <c r="B173" s="95"/>
      <c r="C173" s="84"/>
      <c r="D173" s="61"/>
      <c r="E173" s="59"/>
      <c r="F173" s="63"/>
      <c r="G173" s="60"/>
    </row>
    <row r="174" spans="2:7">
      <c r="B174" s="95"/>
      <c r="C174" s="83" t="s">
        <v>203</v>
      </c>
      <c r="D174" s="54"/>
      <c r="E174" s="55"/>
      <c r="F174" s="56"/>
      <c r="G174" s="57"/>
    </row>
    <row r="175" spans="2:7">
      <c r="B175" s="95"/>
      <c r="C175" s="84" t="s">
        <v>314</v>
      </c>
      <c r="D175" s="61"/>
      <c r="E175" s="59">
        <v>1</v>
      </c>
      <c r="F175" s="158">
        <v>1300</v>
      </c>
      <c r="G175" s="60">
        <f>+E175*F175</f>
        <v>1300</v>
      </c>
    </row>
    <row r="176" spans="2:7">
      <c r="B176" s="95"/>
      <c r="C176" s="83" t="s">
        <v>204</v>
      </c>
      <c r="D176" s="54"/>
      <c r="E176" s="55"/>
      <c r="F176" s="56"/>
      <c r="G176" s="57"/>
    </row>
    <row r="177" spans="2:7">
      <c r="B177" s="95"/>
      <c r="C177" s="114"/>
      <c r="D177" s="115"/>
      <c r="E177" s="116"/>
      <c r="F177" s="77"/>
      <c r="G177" s="96"/>
    </row>
    <row r="178" spans="2:7">
      <c r="B178" s="95"/>
      <c r="C178" s="84" t="s">
        <v>263</v>
      </c>
      <c r="D178" s="61" t="s">
        <v>205</v>
      </c>
      <c r="E178" s="121">
        <v>1</v>
      </c>
      <c r="F178" s="64">
        <v>4412</v>
      </c>
      <c r="G178" s="96">
        <f>+F178*E178</f>
        <v>4412</v>
      </c>
    </row>
    <row r="179" spans="2:7" ht="33" customHeight="1">
      <c r="B179" s="94">
        <v>11.16</v>
      </c>
      <c r="C179" s="86" t="s">
        <v>277</v>
      </c>
      <c r="D179" s="74" t="s">
        <v>3</v>
      </c>
      <c r="E179" s="75"/>
      <c r="F179" s="76"/>
      <c r="G179" s="111">
        <f>SUM(G181:G190)</f>
        <v>14045</v>
      </c>
    </row>
    <row r="180" spans="2:7">
      <c r="B180" s="95"/>
      <c r="C180" s="83" t="s">
        <v>201</v>
      </c>
      <c r="D180" s="54"/>
      <c r="E180" s="55"/>
      <c r="F180" s="56"/>
      <c r="G180" s="57"/>
    </row>
    <row r="181" spans="2:7">
      <c r="B181" s="95"/>
      <c r="C181" s="90"/>
      <c r="D181" s="58"/>
      <c r="E181" s="58"/>
      <c r="F181" s="64"/>
      <c r="G181" s="60"/>
    </row>
    <row r="182" spans="2:7">
      <c r="B182" s="95"/>
      <c r="C182" s="90"/>
      <c r="D182" s="61"/>
      <c r="E182" s="61"/>
      <c r="F182" s="118"/>
      <c r="G182" s="60"/>
    </row>
    <row r="183" spans="2:7">
      <c r="B183" s="95"/>
      <c r="C183" s="83" t="s">
        <v>202</v>
      </c>
      <c r="D183" s="54"/>
      <c r="E183" s="55"/>
      <c r="F183" s="56"/>
      <c r="G183" s="57"/>
    </row>
    <row r="184" spans="2:7">
      <c r="B184" s="95"/>
      <c r="C184" s="84" t="s">
        <v>278</v>
      </c>
      <c r="D184" s="61" t="s">
        <v>3</v>
      </c>
      <c r="E184" s="59">
        <v>1</v>
      </c>
      <c r="F184" s="63">
        <v>9800</v>
      </c>
      <c r="G184" s="60">
        <f>+F184*E184</f>
        <v>9800</v>
      </c>
    </row>
    <row r="185" spans="2:7">
      <c r="B185" s="95"/>
      <c r="C185" s="84"/>
      <c r="D185" s="61"/>
      <c r="E185" s="59"/>
      <c r="F185" s="63"/>
      <c r="G185" s="60"/>
    </row>
    <row r="186" spans="2:7">
      <c r="B186" s="95"/>
      <c r="C186" s="83" t="s">
        <v>203</v>
      </c>
      <c r="D186" s="54"/>
      <c r="E186" s="55"/>
      <c r="F186" s="56"/>
      <c r="G186" s="57"/>
    </row>
    <row r="187" spans="2:7">
      <c r="B187" s="95"/>
      <c r="C187" s="84" t="s">
        <v>314</v>
      </c>
      <c r="D187" s="61"/>
      <c r="E187" s="59">
        <v>1</v>
      </c>
      <c r="F187" s="158">
        <v>1300</v>
      </c>
      <c r="G187" s="60">
        <f>+E187*F187</f>
        <v>1300</v>
      </c>
    </row>
    <row r="188" spans="2:7">
      <c r="B188" s="95"/>
      <c r="C188" s="83" t="s">
        <v>204</v>
      </c>
      <c r="D188" s="54"/>
      <c r="E188" s="55"/>
      <c r="F188" s="56"/>
      <c r="G188" s="57"/>
    </row>
    <row r="189" spans="2:7">
      <c r="B189" s="95"/>
      <c r="C189" s="114"/>
      <c r="D189" s="115"/>
      <c r="E189" s="116"/>
      <c r="F189" s="77"/>
      <c r="G189" s="96"/>
    </row>
    <row r="190" spans="2:7">
      <c r="B190" s="109"/>
      <c r="C190" s="84" t="s">
        <v>263</v>
      </c>
      <c r="D190" s="61" t="s">
        <v>205</v>
      </c>
      <c r="E190" s="121">
        <v>1</v>
      </c>
      <c r="F190" s="64">
        <v>2945</v>
      </c>
      <c r="G190" s="96">
        <f>+F190*E190</f>
        <v>2945</v>
      </c>
    </row>
    <row r="191" spans="2:7" ht="31.5">
      <c r="B191" s="94">
        <v>11.17</v>
      </c>
      <c r="C191" s="86" t="s">
        <v>158</v>
      </c>
      <c r="D191" s="74" t="s">
        <v>3</v>
      </c>
      <c r="E191" s="75"/>
      <c r="F191" s="76"/>
      <c r="G191" s="111">
        <f>SUM(G193:G202)</f>
        <v>12281</v>
      </c>
    </row>
    <row r="192" spans="2:7">
      <c r="B192" s="95"/>
      <c r="C192" s="83" t="s">
        <v>201</v>
      </c>
      <c r="D192" s="54"/>
      <c r="E192" s="55"/>
      <c r="F192" s="56"/>
      <c r="G192" s="57"/>
    </row>
    <row r="193" spans="2:7">
      <c r="B193" s="95"/>
      <c r="C193" s="84"/>
      <c r="D193" s="58"/>
      <c r="E193" s="58"/>
      <c r="F193" s="64"/>
      <c r="G193" s="60"/>
    </row>
    <row r="194" spans="2:7">
      <c r="B194" s="95"/>
      <c r="C194" s="84"/>
      <c r="D194" s="61"/>
      <c r="E194" s="61"/>
      <c r="F194" s="62"/>
      <c r="G194" s="60"/>
    </row>
    <row r="195" spans="2:7">
      <c r="B195" s="95"/>
      <c r="C195" s="83" t="s">
        <v>202</v>
      </c>
      <c r="D195" s="54"/>
      <c r="E195" s="55"/>
      <c r="F195" s="56"/>
      <c r="G195" s="57"/>
    </row>
    <row r="196" spans="2:7" ht="25.5" customHeight="1">
      <c r="B196" s="95"/>
      <c r="C196" s="84" t="s">
        <v>279</v>
      </c>
      <c r="D196" s="61" t="s">
        <v>3</v>
      </c>
      <c r="E196" s="59">
        <v>1</v>
      </c>
      <c r="F196" s="64">
        <v>8950</v>
      </c>
      <c r="G196" s="96">
        <f>+F196*E196</f>
        <v>8950</v>
      </c>
    </row>
    <row r="197" spans="2:7">
      <c r="B197" s="95"/>
      <c r="C197" s="84"/>
      <c r="D197" s="61"/>
      <c r="E197" s="59"/>
      <c r="F197" s="63"/>
      <c r="G197" s="60"/>
    </row>
    <row r="198" spans="2:7">
      <c r="B198" s="95"/>
      <c r="C198" s="83" t="s">
        <v>203</v>
      </c>
      <c r="D198" s="54"/>
      <c r="E198" s="55"/>
      <c r="F198" s="56"/>
      <c r="G198" s="57"/>
    </row>
    <row r="199" spans="2:7">
      <c r="B199" s="95"/>
      <c r="C199" s="84" t="s">
        <v>314</v>
      </c>
      <c r="D199" s="61"/>
      <c r="E199" s="59">
        <v>1</v>
      </c>
      <c r="F199" s="158">
        <v>1300</v>
      </c>
      <c r="G199" s="60">
        <f>+E199*F199</f>
        <v>1300</v>
      </c>
    </row>
    <row r="200" spans="2:7">
      <c r="B200" s="95"/>
      <c r="C200" s="83" t="s">
        <v>204</v>
      </c>
      <c r="D200" s="54"/>
      <c r="E200" s="55"/>
      <c r="F200" s="56"/>
      <c r="G200" s="57"/>
    </row>
    <row r="201" spans="2:7">
      <c r="B201" s="95"/>
      <c r="C201" s="84" t="s">
        <v>263</v>
      </c>
      <c r="D201" s="61" t="s">
        <v>205</v>
      </c>
      <c r="E201" s="121">
        <v>1</v>
      </c>
      <c r="F201" s="64">
        <v>2031</v>
      </c>
      <c r="G201" s="96">
        <f>+F201*E201</f>
        <v>2031</v>
      </c>
    </row>
    <row r="202" spans="2:7">
      <c r="B202" s="109"/>
      <c r="C202" s="112"/>
      <c r="D202" s="78"/>
      <c r="E202" s="113"/>
      <c r="F202" s="77"/>
      <c r="G202" s="96"/>
    </row>
    <row r="203" spans="2:7" ht="74.25" customHeight="1">
      <c r="B203" s="94">
        <v>11.18</v>
      </c>
      <c r="C203" s="86" t="s">
        <v>159</v>
      </c>
      <c r="D203" s="74" t="s">
        <v>3</v>
      </c>
      <c r="E203" s="75"/>
      <c r="F203" s="76"/>
      <c r="G203" s="111">
        <f>SUM(G205:G213)</f>
        <v>19928</v>
      </c>
    </row>
    <row r="204" spans="2:7">
      <c r="B204" s="95"/>
      <c r="C204" s="83" t="s">
        <v>201</v>
      </c>
      <c r="D204" s="54"/>
      <c r="E204" s="55"/>
      <c r="F204" s="56"/>
      <c r="G204" s="57"/>
    </row>
    <row r="205" spans="2:7">
      <c r="B205" s="95"/>
      <c r="C205" s="84"/>
      <c r="D205" s="58"/>
      <c r="E205" s="58"/>
      <c r="F205" s="64"/>
      <c r="G205" s="60"/>
    </row>
    <row r="206" spans="2:7">
      <c r="B206" s="95"/>
      <c r="C206" s="84"/>
      <c r="D206" s="61"/>
      <c r="E206" s="61"/>
      <c r="F206" s="62"/>
      <c r="G206" s="60"/>
    </row>
    <row r="207" spans="2:7">
      <c r="B207" s="95"/>
      <c r="C207" s="83" t="s">
        <v>202</v>
      </c>
      <c r="D207" s="54"/>
      <c r="E207" s="55"/>
      <c r="F207" s="56"/>
      <c r="G207" s="57"/>
    </row>
    <row r="208" spans="2:7" ht="26.25" customHeight="1">
      <c r="B208" s="95"/>
      <c r="C208" s="84" t="s">
        <v>280</v>
      </c>
      <c r="D208" s="61" t="s">
        <v>3</v>
      </c>
      <c r="E208" s="59">
        <v>1</v>
      </c>
      <c r="F208" s="64">
        <v>11500</v>
      </c>
      <c r="G208" s="96">
        <f>+F208*E208</f>
        <v>11500</v>
      </c>
    </row>
    <row r="209" spans="2:7">
      <c r="B209" s="95"/>
      <c r="C209" s="84"/>
      <c r="D209" s="61"/>
      <c r="E209" s="59"/>
      <c r="F209" s="63"/>
      <c r="G209" s="60"/>
    </row>
    <row r="210" spans="2:7">
      <c r="B210" s="95"/>
      <c r="C210" s="83" t="s">
        <v>203</v>
      </c>
      <c r="D210" s="54"/>
      <c r="E210" s="55"/>
      <c r="F210" s="56"/>
      <c r="G210" s="57"/>
    </row>
    <row r="211" spans="2:7">
      <c r="B211" s="95"/>
      <c r="C211" s="84" t="s">
        <v>314</v>
      </c>
      <c r="D211" s="61"/>
      <c r="E211" s="59">
        <v>1</v>
      </c>
      <c r="F211" s="158">
        <v>1300</v>
      </c>
      <c r="G211" s="60">
        <f>+E211*F211</f>
        <v>1300</v>
      </c>
    </row>
    <row r="212" spans="2:7">
      <c r="B212" s="95"/>
      <c r="C212" s="83" t="s">
        <v>204</v>
      </c>
      <c r="D212" s="54"/>
      <c r="E212" s="55"/>
      <c r="F212" s="56"/>
      <c r="G212" s="57"/>
    </row>
    <row r="213" spans="2:7">
      <c r="B213" s="95"/>
      <c r="C213" s="84" t="s">
        <v>263</v>
      </c>
      <c r="D213" s="61" t="s">
        <v>205</v>
      </c>
      <c r="E213" s="121">
        <v>1</v>
      </c>
      <c r="F213" s="64">
        <v>7128</v>
      </c>
      <c r="G213" s="60">
        <f>+F213*E213</f>
        <v>7128</v>
      </c>
    </row>
    <row r="214" spans="2:7" ht="89.25" customHeight="1">
      <c r="B214" s="94">
        <v>11.19</v>
      </c>
      <c r="C214" s="86" t="s">
        <v>160</v>
      </c>
      <c r="D214" s="74" t="s">
        <v>3</v>
      </c>
      <c r="E214" s="75"/>
      <c r="F214" s="76"/>
      <c r="G214" s="111">
        <f>SUM(G216:G225)</f>
        <v>38517</v>
      </c>
    </row>
    <row r="215" spans="2:7">
      <c r="B215" s="95"/>
      <c r="C215" s="83" t="s">
        <v>201</v>
      </c>
      <c r="D215" s="54"/>
      <c r="E215" s="55"/>
      <c r="F215" s="56"/>
      <c r="G215" s="57"/>
    </row>
    <row r="216" spans="2:7">
      <c r="B216" s="95"/>
      <c r="C216" s="84"/>
      <c r="D216" s="58"/>
      <c r="E216" s="58"/>
      <c r="F216" s="64"/>
      <c r="G216" s="60"/>
    </row>
    <row r="217" spans="2:7">
      <c r="B217" s="95"/>
      <c r="C217" s="84"/>
      <c r="D217" s="61"/>
      <c r="E217" s="61"/>
      <c r="F217" s="62"/>
      <c r="G217" s="60"/>
    </row>
    <row r="218" spans="2:7">
      <c r="B218" s="95"/>
      <c r="C218" s="83" t="s">
        <v>202</v>
      </c>
      <c r="D218" s="54"/>
      <c r="E218" s="55"/>
      <c r="F218" s="56"/>
      <c r="G218" s="57"/>
    </row>
    <row r="219" spans="2:7" ht="46.5" customHeight="1">
      <c r="B219" s="95"/>
      <c r="C219" s="84" t="s">
        <v>281</v>
      </c>
      <c r="D219" s="61" t="s">
        <v>3</v>
      </c>
      <c r="E219" s="59">
        <v>1</v>
      </c>
      <c r="F219" s="64">
        <v>27217</v>
      </c>
      <c r="G219" s="96">
        <f>+F219*E219</f>
        <v>27217</v>
      </c>
    </row>
    <row r="220" spans="2:7">
      <c r="B220" s="95"/>
      <c r="C220" s="84"/>
      <c r="D220" s="61"/>
      <c r="E220" s="59"/>
      <c r="F220" s="63"/>
      <c r="G220" s="60"/>
    </row>
    <row r="221" spans="2:7">
      <c r="B221" s="95"/>
      <c r="C221" s="83" t="s">
        <v>203</v>
      </c>
      <c r="D221" s="54"/>
      <c r="E221" s="55"/>
      <c r="F221" s="56"/>
      <c r="G221" s="57"/>
    </row>
    <row r="222" spans="2:7">
      <c r="B222" s="95"/>
      <c r="C222" s="84" t="s">
        <v>314</v>
      </c>
      <c r="D222" s="61"/>
      <c r="E222" s="59">
        <v>1</v>
      </c>
      <c r="F222" s="158">
        <v>1300</v>
      </c>
      <c r="G222" s="60">
        <f>+E222*F222</f>
        <v>1300</v>
      </c>
    </row>
    <row r="223" spans="2:7">
      <c r="B223" s="95"/>
      <c r="C223" s="83" t="s">
        <v>204</v>
      </c>
      <c r="D223" s="54"/>
      <c r="E223" s="55"/>
      <c r="F223" s="56"/>
      <c r="G223" s="57"/>
    </row>
    <row r="224" spans="2:7">
      <c r="B224" s="95"/>
      <c r="C224" s="84" t="s">
        <v>263</v>
      </c>
      <c r="D224" s="61" t="s">
        <v>205</v>
      </c>
      <c r="E224" s="121">
        <v>1</v>
      </c>
      <c r="F224" s="64">
        <v>10000</v>
      </c>
      <c r="G224" s="96">
        <f>+F224*E224</f>
        <v>10000</v>
      </c>
    </row>
    <row r="225" spans="2:7">
      <c r="B225" s="109"/>
      <c r="C225" s="112"/>
      <c r="D225" s="78"/>
      <c r="E225" s="113"/>
      <c r="F225" s="77"/>
      <c r="G225" s="96"/>
    </row>
    <row r="226" spans="2:7" ht="78" customHeight="1">
      <c r="B226" s="143">
        <v>11.2</v>
      </c>
      <c r="C226" s="86" t="s">
        <v>161</v>
      </c>
      <c r="D226" s="74" t="s">
        <v>3</v>
      </c>
      <c r="E226" s="75"/>
      <c r="F226" s="76"/>
      <c r="G226" s="111">
        <f>SUM(G228:G236)</f>
        <v>46399</v>
      </c>
    </row>
    <row r="227" spans="2:7">
      <c r="B227" s="95"/>
      <c r="C227" s="83" t="s">
        <v>201</v>
      </c>
      <c r="D227" s="54"/>
      <c r="E227" s="55"/>
      <c r="F227" s="56"/>
      <c r="G227" s="57"/>
    </row>
    <row r="228" spans="2:7">
      <c r="B228" s="95"/>
      <c r="C228" s="84"/>
      <c r="D228" s="58"/>
      <c r="E228" s="58"/>
      <c r="F228" s="64"/>
      <c r="G228" s="60"/>
    </row>
    <row r="229" spans="2:7">
      <c r="B229" s="95"/>
      <c r="C229" s="84"/>
      <c r="D229" s="61"/>
      <c r="E229" s="61"/>
      <c r="F229" s="62"/>
      <c r="G229" s="60"/>
    </row>
    <row r="230" spans="2:7">
      <c r="B230" s="95"/>
      <c r="C230" s="83" t="s">
        <v>202</v>
      </c>
      <c r="D230" s="54"/>
      <c r="E230" s="55"/>
      <c r="F230" s="56"/>
      <c r="G230" s="57"/>
    </row>
    <row r="231" spans="2:7" ht="26.25" customHeight="1">
      <c r="B231" s="95"/>
      <c r="C231" s="84" t="s">
        <v>282</v>
      </c>
      <c r="D231" s="61" t="s">
        <v>3</v>
      </c>
      <c r="E231" s="59">
        <v>1</v>
      </c>
      <c r="F231" s="64">
        <v>35099</v>
      </c>
      <c r="G231" s="96">
        <f>+F231*E231</f>
        <v>35099</v>
      </c>
    </row>
    <row r="232" spans="2:7">
      <c r="B232" s="95"/>
      <c r="C232" s="84"/>
      <c r="D232" s="61"/>
      <c r="E232" s="59"/>
      <c r="F232" s="63"/>
      <c r="G232" s="60"/>
    </row>
    <row r="233" spans="2:7">
      <c r="B233" s="95"/>
      <c r="C233" s="83" t="s">
        <v>203</v>
      </c>
      <c r="D233" s="54"/>
      <c r="E233" s="55"/>
      <c r="F233" s="56"/>
      <c r="G233" s="57"/>
    </row>
    <row r="234" spans="2:7">
      <c r="B234" s="95"/>
      <c r="C234" s="84" t="s">
        <v>314</v>
      </c>
      <c r="D234" s="61"/>
      <c r="E234" s="59">
        <v>1</v>
      </c>
      <c r="F234" s="158">
        <v>1300</v>
      </c>
      <c r="G234" s="60">
        <f>+E234*F234</f>
        <v>1300</v>
      </c>
    </row>
    <row r="235" spans="2:7">
      <c r="B235" s="95"/>
      <c r="C235" s="83" t="s">
        <v>204</v>
      </c>
      <c r="D235" s="54"/>
      <c r="E235" s="55"/>
      <c r="F235" s="56"/>
      <c r="G235" s="57"/>
    </row>
    <row r="236" spans="2:7">
      <c r="B236" s="95"/>
      <c r="C236" s="84" t="s">
        <v>263</v>
      </c>
      <c r="D236" s="61" t="s">
        <v>205</v>
      </c>
      <c r="E236" s="121">
        <v>1</v>
      </c>
      <c r="F236" s="64">
        <v>10000</v>
      </c>
      <c r="G236" s="60">
        <f>+F236*E236</f>
        <v>10000</v>
      </c>
    </row>
    <row r="237" spans="2:7" ht="27.75" customHeight="1">
      <c r="B237" s="143">
        <v>11.21</v>
      </c>
      <c r="C237" s="88" t="s">
        <v>283</v>
      </c>
      <c r="D237" s="72" t="s">
        <v>3</v>
      </c>
      <c r="E237" s="52"/>
      <c r="F237" s="53"/>
      <c r="G237" s="73">
        <f>SUM(G240:G247)</f>
        <v>14045</v>
      </c>
    </row>
    <row r="238" spans="2:7">
      <c r="B238" s="95"/>
      <c r="C238" s="89" t="s">
        <v>201</v>
      </c>
      <c r="D238" s="54"/>
      <c r="E238" s="55"/>
      <c r="F238" s="56"/>
      <c r="G238" s="57"/>
    </row>
    <row r="239" spans="2:7">
      <c r="B239" s="95"/>
      <c r="C239" s="139"/>
      <c r="D239" s="132"/>
      <c r="E239" s="140"/>
      <c r="F239" s="132"/>
      <c r="G239" s="60"/>
    </row>
    <row r="240" spans="2:7">
      <c r="B240" s="95"/>
      <c r="C240" s="90"/>
      <c r="D240" s="61"/>
      <c r="E240" s="61"/>
      <c r="F240" s="118"/>
      <c r="G240" s="60"/>
    </row>
    <row r="241" spans="2:7">
      <c r="B241" s="95"/>
      <c r="C241" s="89" t="s">
        <v>202</v>
      </c>
      <c r="D241" s="54"/>
      <c r="E241" s="55"/>
      <c r="F241" s="56"/>
      <c r="G241" s="57"/>
    </row>
    <row r="242" spans="2:7">
      <c r="B242" s="95"/>
      <c r="C242" s="90" t="s">
        <v>284</v>
      </c>
      <c r="D242" s="58" t="s">
        <v>3</v>
      </c>
      <c r="E242" s="58">
        <v>1</v>
      </c>
      <c r="F242" s="64">
        <v>10745</v>
      </c>
      <c r="G242" s="60">
        <f>+F242*E242</f>
        <v>10745</v>
      </c>
    </row>
    <row r="243" spans="2:7">
      <c r="B243" s="95"/>
      <c r="C243" s="83" t="s">
        <v>203</v>
      </c>
      <c r="D243" s="54"/>
      <c r="E243" s="55"/>
      <c r="F243" s="56"/>
      <c r="G243" s="57"/>
    </row>
    <row r="244" spans="2:7">
      <c r="B244" s="95"/>
      <c r="C244" s="84" t="s">
        <v>314</v>
      </c>
      <c r="D244" s="61"/>
      <c r="E244" s="59">
        <v>1</v>
      </c>
      <c r="F244" s="158">
        <v>1300</v>
      </c>
      <c r="G244" s="60">
        <f>+E244*F244</f>
        <v>1300</v>
      </c>
    </row>
    <row r="245" spans="2:7">
      <c r="B245" s="95"/>
      <c r="C245" s="83" t="s">
        <v>204</v>
      </c>
      <c r="D245" s="54"/>
      <c r="E245" s="55"/>
      <c r="F245" s="56"/>
      <c r="G245" s="57"/>
    </row>
    <row r="246" spans="2:7">
      <c r="B246" s="95"/>
      <c r="C246" s="84" t="s">
        <v>263</v>
      </c>
      <c r="D246" s="61" t="s">
        <v>205</v>
      </c>
      <c r="E246" s="121">
        <v>1</v>
      </c>
      <c r="F246" s="64">
        <v>2000</v>
      </c>
      <c r="G246" s="60">
        <f>+F246*E246</f>
        <v>2000</v>
      </c>
    </row>
    <row r="247" spans="2:7">
      <c r="B247" s="95"/>
      <c r="C247" s="136"/>
      <c r="D247" s="137"/>
      <c r="E247" s="138"/>
      <c r="F247" s="128"/>
      <c r="G247" s="60"/>
    </row>
    <row r="248" spans="2:7" ht="29.25" customHeight="1">
      <c r="B248" s="94">
        <v>11.22</v>
      </c>
      <c r="C248" s="82" t="s">
        <v>163</v>
      </c>
      <c r="D248" s="72" t="s">
        <v>3</v>
      </c>
      <c r="E248" s="52"/>
      <c r="F248" s="53"/>
      <c r="G248" s="73">
        <f>SUM(G251:G259)</f>
        <v>18751</v>
      </c>
    </row>
    <row r="249" spans="2:7">
      <c r="B249" s="95"/>
      <c r="C249" s="83" t="s">
        <v>201</v>
      </c>
      <c r="D249" s="54"/>
      <c r="E249" s="55"/>
      <c r="F249" s="56"/>
      <c r="G249" s="57"/>
    </row>
    <row r="250" spans="2:7">
      <c r="B250" s="95"/>
      <c r="C250" s="131"/>
      <c r="D250" s="132"/>
      <c r="E250" s="132"/>
      <c r="F250" s="132"/>
      <c r="G250" s="135"/>
    </row>
    <row r="251" spans="2:7">
      <c r="B251" s="95"/>
      <c r="C251" s="90"/>
      <c r="D251" s="61"/>
      <c r="E251" s="61"/>
      <c r="F251" s="118"/>
      <c r="G251" s="60"/>
    </row>
    <row r="252" spans="2:7">
      <c r="B252" s="95"/>
      <c r="C252" s="83" t="s">
        <v>202</v>
      </c>
      <c r="D252" s="54"/>
      <c r="E252" s="55"/>
      <c r="F252" s="56"/>
      <c r="G252" s="57"/>
    </row>
    <row r="253" spans="2:7">
      <c r="B253" s="95"/>
      <c r="C253" s="90" t="s">
        <v>272</v>
      </c>
      <c r="D253" s="58" t="s">
        <v>3</v>
      </c>
      <c r="E253" s="58">
        <v>1</v>
      </c>
      <c r="F253" s="64">
        <v>11520</v>
      </c>
      <c r="G253" s="60">
        <f>+F253*E253</f>
        <v>11520</v>
      </c>
    </row>
    <row r="254" spans="2:7">
      <c r="B254" s="95"/>
      <c r="C254" s="84"/>
      <c r="D254" s="61"/>
      <c r="E254" s="59"/>
      <c r="F254" s="63"/>
      <c r="G254" s="60"/>
    </row>
    <row r="255" spans="2:7">
      <c r="B255" s="95"/>
      <c r="C255" s="83" t="s">
        <v>203</v>
      </c>
      <c r="D255" s="54"/>
      <c r="E255" s="55"/>
      <c r="F255" s="56"/>
      <c r="G255" s="57"/>
    </row>
    <row r="256" spans="2:7">
      <c r="B256" s="95"/>
      <c r="C256" s="84" t="s">
        <v>314</v>
      </c>
      <c r="D256" s="61"/>
      <c r="E256" s="59">
        <v>1</v>
      </c>
      <c r="F256" s="158">
        <v>1300</v>
      </c>
      <c r="G256" s="60">
        <f>+E256*F256</f>
        <v>1300</v>
      </c>
    </row>
    <row r="257" spans="2:8">
      <c r="B257" s="95"/>
      <c r="C257" s="83" t="s">
        <v>204</v>
      </c>
      <c r="D257" s="54"/>
      <c r="E257" s="55"/>
      <c r="F257" s="56"/>
      <c r="G257" s="57"/>
    </row>
    <row r="258" spans="2:8">
      <c r="B258" s="95"/>
      <c r="C258" s="114"/>
      <c r="D258" s="115"/>
      <c r="E258" s="116"/>
      <c r="F258" s="117"/>
      <c r="G258" s="60"/>
    </row>
    <row r="259" spans="2:8">
      <c r="B259" s="95"/>
      <c r="C259" s="84" t="s">
        <v>263</v>
      </c>
      <c r="D259" s="61" t="s">
        <v>205</v>
      </c>
      <c r="E259" s="121">
        <v>1</v>
      </c>
      <c r="F259" s="64">
        <v>5931</v>
      </c>
      <c r="G259" s="60">
        <f>+F259*E259</f>
        <v>5931</v>
      </c>
    </row>
    <row r="260" spans="2:8" ht="76.5" customHeight="1">
      <c r="B260" s="94">
        <v>11.23</v>
      </c>
      <c r="C260" s="82" t="s">
        <v>164</v>
      </c>
      <c r="D260" s="72" t="s">
        <v>3</v>
      </c>
      <c r="E260" s="52"/>
      <c r="F260" s="53"/>
      <c r="G260" s="73">
        <f>SUM(G262:G271)</f>
        <v>19928</v>
      </c>
    </row>
    <row r="261" spans="2:8">
      <c r="B261" s="95"/>
      <c r="C261" s="83" t="s">
        <v>201</v>
      </c>
      <c r="D261" s="54"/>
      <c r="E261" s="55"/>
      <c r="F261" s="56"/>
      <c r="G261" s="57"/>
    </row>
    <row r="262" spans="2:8">
      <c r="B262" s="95"/>
      <c r="C262" s="90"/>
      <c r="D262" s="58"/>
      <c r="E262" s="58"/>
      <c r="F262" s="64"/>
      <c r="G262" s="60"/>
    </row>
    <row r="263" spans="2:8">
      <c r="B263" s="95"/>
      <c r="C263" s="90"/>
      <c r="D263" s="61"/>
      <c r="E263" s="61"/>
      <c r="F263" s="118"/>
      <c r="G263" s="60"/>
    </row>
    <row r="264" spans="2:8">
      <c r="B264" s="95"/>
      <c r="C264" s="83" t="s">
        <v>202</v>
      </c>
      <c r="D264" s="54"/>
      <c r="E264" s="55"/>
      <c r="F264" s="56"/>
      <c r="G264" s="57"/>
    </row>
    <row r="265" spans="2:8" ht="34.5" customHeight="1">
      <c r="B265" s="95"/>
      <c r="C265" s="84" t="s">
        <v>285</v>
      </c>
      <c r="D265" s="61" t="s">
        <v>3</v>
      </c>
      <c r="E265" s="59">
        <v>1</v>
      </c>
      <c r="F265" s="63">
        <v>9314</v>
      </c>
      <c r="G265" s="60">
        <f>+F265*E265</f>
        <v>9314</v>
      </c>
    </row>
    <row r="266" spans="2:8">
      <c r="B266" s="95"/>
      <c r="C266" s="84"/>
      <c r="D266" s="61"/>
      <c r="E266" s="59"/>
      <c r="F266" s="63"/>
      <c r="G266" s="60"/>
    </row>
    <row r="267" spans="2:8">
      <c r="B267" s="95"/>
      <c r="C267" s="83" t="s">
        <v>203</v>
      </c>
      <c r="D267" s="54"/>
      <c r="E267" s="55"/>
      <c r="F267" s="56"/>
      <c r="G267" s="57"/>
    </row>
    <row r="268" spans="2:8">
      <c r="B268" s="95"/>
      <c r="C268" s="84" t="s">
        <v>314</v>
      </c>
      <c r="D268" s="61"/>
      <c r="E268" s="59">
        <v>1</v>
      </c>
      <c r="F268" s="158">
        <v>1300</v>
      </c>
      <c r="G268" s="60">
        <f>+E268*F268</f>
        <v>1300</v>
      </c>
    </row>
    <row r="269" spans="2:8">
      <c r="B269" s="95"/>
      <c r="C269" s="83" t="s">
        <v>204</v>
      </c>
      <c r="D269" s="54"/>
      <c r="E269" s="55"/>
      <c r="F269" s="56"/>
      <c r="G269" s="57"/>
    </row>
    <row r="270" spans="2:8">
      <c r="B270" s="109"/>
      <c r="C270" s="114"/>
      <c r="D270" s="115"/>
      <c r="E270" s="116"/>
      <c r="F270" s="117"/>
      <c r="G270" s="96"/>
    </row>
    <row r="271" spans="2:8">
      <c r="B271" s="109"/>
      <c r="C271" s="84" t="s">
        <v>263</v>
      </c>
      <c r="D271" s="61" t="s">
        <v>205</v>
      </c>
      <c r="E271" s="121">
        <v>1</v>
      </c>
      <c r="F271" s="64">
        <v>9314</v>
      </c>
      <c r="G271" s="96">
        <f>+F271*E271</f>
        <v>9314</v>
      </c>
    </row>
    <row r="272" spans="2:8" ht="27" customHeight="1">
      <c r="B272" s="94">
        <v>11.24</v>
      </c>
      <c r="C272" s="86" t="s">
        <v>165</v>
      </c>
      <c r="D272" s="74" t="s">
        <v>3</v>
      </c>
      <c r="E272" s="75"/>
      <c r="F272" s="76"/>
      <c r="G272" s="111">
        <f>SUM(G274:G281)</f>
        <v>52282</v>
      </c>
      <c r="H272" s="106">
        <v>50982</v>
      </c>
    </row>
    <row r="273" spans="2:7">
      <c r="B273" s="95"/>
      <c r="C273" s="89" t="s">
        <v>201</v>
      </c>
      <c r="D273" s="54"/>
      <c r="E273" s="55"/>
      <c r="F273" s="56"/>
      <c r="G273" s="57"/>
    </row>
    <row r="274" spans="2:7">
      <c r="B274" s="95"/>
      <c r="C274" s="84"/>
      <c r="D274" s="58"/>
      <c r="E274" s="58"/>
      <c r="F274" s="64"/>
      <c r="G274" s="60"/>
    </row>
    <row r="275" spans="2:7">
      <c r="B275" s="95"/>
      <c r="C275" s="84"/>
      <c r="D275" s="61"/>
      <c r="E275" s="61"/>
      <c r="F275" s="62"/>
      <c r="G275" s="60"/>
    </row>
    <row r="276" spans="2:7">
      <c r="B276" s="95"/>
      <c r="C276" s="89" t="s">
        <v>202</v>
      </c>
      <c r="D276" s="54"/>
      <c r="E276" s="55"/>
      <c r="F276" s="56"/>
      <c r="G276" s="57"/>
    </row>
    <row r="277" spans="2:7">
      <c r="B277" s="95"/>
      <c r="C277" s="84" t="s">
        <v>286</v>
      </c>
      <c r="D277" s="61" t="s">
        <v>3</v>
      </c>
      <c r="E277" s="59">
        <v>1</v>
      </c>
      <c r="F277" s="63">
        <v>50982</v>
      </c>
      <c r="G277" s="96">
        <f>+F277*E277</f>
        <v>50982</v>
      </c>
    </row>
    <row r="278" spans="2:7">
      <c r="B278" s="95"/>
      <c r="C278" s="83" t="s">
        <v>203</v>
      </c>
      <c r="D278" s="54"/>
      <c r="E278" s="55"/>
      <c r="F278" s="56"/>
      <c r="G278" s="57"/>
    </row>
    <row r="279" spans="2:7">
      <c r="B279" s="95"/>
      <c r="C279" s="84" t="s">
        <v>314</v>
      </c>
      <c r="D279" s="61"/>
      <c r="E279" s="59">
        <v>1</v>
      </c>
      <c r="F279" s="158">
        <v>1300</v>
      </c>
      <c r="G279" s="60">
        <f>+E279*F279</f>
        <v>1300</v>
      </c>
    </row>
    <row r="280" spans="2:7">
      <c r="B280" s="95"/>
      <c r="C280" s="83" t="s">
        <v>204</v>
      </c>
      <c r="D280" s="54"/>
      <c r="E280" s="55"/>
      <c r="F280" s="56"/>
      <c r="G280" s="57"/>
    </row>
    <row r="281" spans="2:7">
      <c r="B281" s="95"/>
      <c r="C281" s="84"/>
      <c r="D281" s="61"/>
      <c r="E281" s="121"/>
      <c r="F281" s="64"/>
      <c r="G281" s="96"/>
    </row>
    <row r="282" spans="2:7" ht="40.5" customHeight="1">
      <c r="B282" s="94">
        <v>11.25</v>
      </c>
      <c r="C282" s="86" t="s">
        <v>166</v>
      </c>
      <c r="D282" s="74" t="s">
        <v>19</v>
      </c>
      <c r="E282" s="75"/>
      <c r="F282" s="76"/>
      <c r="G282" s="111">
        <f>SUM(G284:G293)</f>
        <v>46001</v>
      </c>
    </row>
    <row r="283" spans="2:7">
      <c r="B283" s="95"/>
      <c r="C283" s="83" t="s">
        <v>201</v>
      </c>
      <c r="D283" s="54"/>
      <c r="E283" s="55"/>
      <c r="F283" s="56"/>
      <c r="G283" s="57"/>
    </row>
    <row r="284" spans="2:7">
      <c r="B284" s="95"/>
      <c r="C284" s="84"/>
      <c r="D284" s="58"/>
      <c r="E284" s="58"/>
      <c r="F284" s="64"/>
      <c r="G284" s="60"/>
    </row>
    <row r="285" spans="2:7">
      <c r="B285" s="95"/>
      <c r="C285" s="84"/>
      <c r="D285" s="61"/>
      <c r="E285" s="61"/>
      <c r="F285" s="62"/>
      <c r="G285" s="60"/>
    </row>
    <row r="286" spans="2:7">
      <c r="B286" s="95"/>
      <c r="C286" s="83" t="s">
        <v>202</v>
      </c>
      <c r="D286" s="54"/>
      <c r="E286" s="55"/>
      <c r="F286" s="56"/>
      <c r="G286" s="57"/>
    </row>
    <row r="287" spans="2:7">
      <c r="B287" s="95"/>
      <c r="C287" s="84" t="s">
        <v>287</v>
      </c>
      <c r="D287" s="61" t="s">
        <v>3</v>
      </c>
      <c r="E287" s="59">
        <v>1</v>
      </c>
      <c r="F287" s="63">
        <v>30701</v>
      </c>
      <c r="G287" s="60">
        <f>+F287*E287</f>
        <v>30701</v>
      </c>
    </row>
    <row r="288" spans="2:7">
      <c r="B288" s="95"/>
      <c r="C288" s="84"/>
      <c r="D288" s="61"/>
      <c r="E288" s="59"/>
      <c r="F288" s="63"/>
      <c r="G288" s="60"/>
    </row>
    <row r="289" spans="2:7">
      <c r="B289" s="95"/>
      <c r="C289" s="83" t="s">
        <v>203</v>
      </c>
      <c r="D289" s="54"/>
      <c r="E289" s="55"/>
      <c r="F289" s="56"/>
      <c r="G289" s="57"/>
    </row>
    <row r="290" spans="2:7">
      <c r="B290" s="95"/>
      <c r="C290" s="84" t="s">
        <v>314</v>
      </c>
      <c r="D290" s="61"/>
      <c r="E290" s="59">
        <v>1</v>
      </c>
      <c r="F290" s="158">
        <v>1300</v>
      </c>
      <c r="G290" s="60">
        <f>+E290*F290</f>
        <v>1300</v>
      </c>
    </row>
    <row r="291" spans="2:7">
      <c r="B291" s="95"/>
      <c r="C291" s="83" t="s">
        <v>204</v>
      </c>
      <c r="D291" s="54"/>
      <c r="E291" s="55"/>
      <c r="F291" s="56"/>
      <c r="G291" s="57"/>
    </row>
    <row r="292" spans="2:7">
      <c r="B292" s="95"/>
      <c r="C292" s="84" t="s">
        <v>263</v>
      </c>
      <c r="D292" s="61" t="s">
        <v>205</v>
      </c>
      <c r="E292" s="121">
        <v>1</v>
      </c>
      <c r="F292" s="64">
        <v>14000</v>
      </c>
      <c r="G292" s="60">
        <f>+F292*E292</f>
        <v>14000</v>
      </c>
    </row>
    <row r="293" spans="2:7">
      <c r="B293" s="95"/>
      <c r="C293" s="85"/>
      <c r="D293" s="61"/>
      <c r="E293" s="65"/>
      <c r="F293" s="64"/>
      <c r="G293" s="60"/>
    </row>
    <row r="294" spans="2:7" ht="28.5" customHeight="1">
      <c r="B294" s="94">
        <v>11.26</v>
      </c>
      <c r="C294" s="86" t="s">
        <v>167</v>
      </c>
      <c r="D294" s="74" t="s">
        <v>3</v>
      </c>
      <c r="E294" s="75"/>
      <c r="F294" s="76"/>
      <c r="G294" s="111">
        <f>SUM(G296:G305)</f>
        <v>14997</v>
      </c>
    </row>
    <row r="295" spans="2:7">
      <c r="B295" s="95"/>
      <c r="C295" s="83" t="s">
        <v>201</v>
      </c>
      <c r="D295" s="54"/>
      <c r="E295" s="55"/>
      <c r="F295" s="56"/>
      <c r="G295" s="57"/>
    </row>
    <row r="296" spans="2:7">
      <c r="B296" s="95"/>
      <c r="C296" s="90"/>
      <c r="D296" s="58"/>
      <c r="E296" s="58"/>
      <c r="F296" s="64"/>
      <c r="G296" s="60"/>
    </row>
    <row r="297" spans="2:7">
      <c r="B297" s="95"/>
      <c r="C297" s="90"/>
      <c r="D297" s="61"/>
      <c r="E297" s="61"/>
      <c r="F297" s="118"/>
      <c r="G297" s="60"/>
    </row>
    <row r="298" spans="2:7">
      <c r="B298" s="95"/>
      <c r="C298" s="83" t="s">
        <v>202</v>
      </c>
      <c r="D298" s="54"/>
      <c r="E298" s="55"/>
      <c r="F298" s="56"/>
      <c r="G298" s="57"/>
    </row>
    <row r="299" spans="2:7">
      <c r="B299" s="95"/>
      <c r="C299" s="84" t="s">
        <v>167</v>
      </c>
      <c r="D299" s="61" t="s">
        <v>3</v>
      </c>
      <c r="E299" s="59">
        <v>1</v>
      </c>
      <c r="F299" s="63">
        <v>11000</v>
      </c>
      <c r="G299" s="60">
        <f>+F299*E299</f>
        <v>11000</v>
      </c>
    </row>
    <row r="300" spans="2:7">
      <c r="B300" s="95"/>
      <c r="C300" s="84"/>
      <c r="D300" s="61"/>
      <c r="E300" s="59"/>
      <c r="F300" s="63"/>
      <c r="G300" s="60"/>
    </row>
    <row r="301" spans="2:7">
      <c r="B301" s="95"/>
      <c r="C301" s="83" t="s">
        <v>203</v>
      </c>
      <c r="D301" s="54"/>
      <c r="E301" s="55"/>
      <c r="F301" s="56"/>
      <c r="G301" s="57"/>
    </row>
    <row r="302" spans="2:7">
      <c r="B302" s="95"/>
      <c r="C302" s="84" t="s">
        <v>314</v>
      </c>
      <c r="D302" s="61"/>
      <c r="E302" s="59">
        <v>1</v>
      </c>
      <c r="F302" s="158">
        <v>1300</v>
      </c>
      <c r="G302" s="60">
        <f>+E302*F302</f>
        <v>1300</v>
      </c>
    </row>
    <row r="303" spans="2:7">
      <c r="B303" s="95"/>
      <c r="C303" s="83" t="s">
        <v>204</v>
      </c>
      <c r="D303" s="54"/>
      <c r="E303" s="55"/>
      <c r="F303" s="56"/>
      <c r="G303" s="57"/>
    </row>
    <row r="304" spans="2:7">
      <c r="B304" s="95"/>
      <c r="C304" s="114"/>
      <c r="D304" s="115"/>
      <c r="E304" s="116"/>
      <c r="F304" s="77"/>
      <c r="G304" s="96"/>
    </row>
    <row r="305" spans="2:7">
      <c r="B305" s="95"/>
      <c r="C305" s="84" t="s">
        <v>263</v>
      </c>
      <c r="D305" s="61" t="s">
        <v>205</v>
      </c>
      <c r="E305" s="121">
        <v>1</v>
      </c>
      <c r="F305" s="64">
        <v>2697</v>
      </c>
      <c r="G305" s="96">
        <f>+F305*E305</f>
        <v>2697</v>
      </c>
    </row>
    <row r="306" spans="2:7" ht="38.25" customHeight="1">
      <c r="B306" s="94">
        <v>11.27</v>
      </c>
      <c r="C306" s="86" t="s">
        <v>168</v>
      </c>
      <c r="D306" s="74" t="s">
        <v>3</v>
      </c>
      <c r="E306" s="75"/>
      <c r="F306" s="76"/>
      <c r="G306" s="111">
        <f>SUM(G308:G317)</f>
        <v>89538</v>
      </c>
    </row>
    <row r="307" spans="2:7">
      <c r="B307" s="95"/>
      <c r="C307" s="83" t="s">
        <v>201</v>
      </c>
      <c r="D307" s="54"/>
      <c r="E307" s="55"/>
      <c r="F307" s="56"/>
      <c r="G307" s="57"/>
    </row>
    <row r="308" spans="2:7">
      <c r="B308" s="95"/>
      <c r="C308" s="90"/>
      <c r="D308" s="58"/>
      <c r="E308" s="58"/>
      <c r="F308" s="64"/>
      <c r="G308" s="60"/>
    </row>
    <row r="309" spans="2:7">
      <c r="B309" s="95"/>
      <c r="C309" s="90"/>
      <c r="D309" s="61"/>
      <c r="E309" s="61"/>
      <c r="F309" s="118"/>
      <c r="G309" s="60"/>
    </row>
    <row r="310" spans="2:7">
      <c r="B310" s="95"/>
      <c r="C310" s="83" t="s">
        <v>202</v>
      </c>
      <c r="D310" s="54"/>
      <c r="E310" s="55"/>
      <c r="F310" s="56"/>
      <c r="G310" s="57"/>
    </row>
    <row r="311" spans="2:7">
      <c r="B311" s="95"/>
      <c r="C311" s="84" t="s">
        <v>288</v>
      </c>
      <c r="D311" s="61" t="s">
        <v>3</v>
      </c>
      <c r="E311" s="59">
        <v>1</v>
      </c>
      <c r="F311" s="63">
        <v>61500</v>
      </c>
      <c r="G311" s="60">
        <f>+F311*E311</f>
        <v>61500</v>
      </c>
    </row>
    <row r="312" spans="2:7">
      <c r="B312" s="95"/>
      <c r="C312" s="84"/>
      <c r="D312" s="61"/>
      <c r="E312" s="59"/>
      <c r="F312" s="63"/>
      <c r="G312" s="60"/>
    </row>
    <row r="313" spans="2:7">
      <c r="B313" s="95"/>
      <c r="C313" s="83" t="s">
        <v>203</v>
      </c>
      <c r="D313" s="54"/>
      <c r="E313" s="55"/>
      <c r="F313" s="56"/>
      <c r="G313" s="57"/>
    </row>
    <row r="314" spans="2:7">
      <c r="B314" s="95"/>
      <c r="C314" s="84" t="s">
        <v>314</v>
      </c>
      <c r="D314" s="61"/>
      <c r="E314" s="59">
        <v>1</v>
      </c>
      <c r="F314" s="158">
        <v>1300</v>
      </c>
      <c r="G314" s="60">
        <f>+E314*F314</f>
        <v>1300</v>
      </c>
    </row>
    <row r="315" spans="2:7">
      <c r="B315" s="95"/>
      <c r="C315" s="83" t="s">
        <v>204</v>
      </c>
      <c r="D315" s="54"/>
      <c r="E315" s="55"/>
      <c r="F315" s="56"/>
      <c r="G315" s="57"/>
    </row>
    <row r="316" spans="2:7">
      <c r="B316" s="95"/>
      <c r="C316" s="114"/>
      <c r="D316" s="115"/>
      <c r="E316" s="116"/>
      <c r="F316" s="77"/>
      <c r="G316" s="96"/>
    </row>
    <row r="317" spans="2:7">
      <c r="B317" s="109"/>
      <c r="C317" s="84" t="s">
        <v>263</v>
      </c>
      <c r="D317" s="61" t="s">
        <v>205</v>
      </c>
      <c r="E317" s="121">
        <v>1</v>
      </c>
      <c r="F317" s="64">
        <v>26738</v>
      </c>
      <c r="G317" s="96">
        <f>+F317*E317</f>
        <v>26738</v>
      </c>
    </row>
    <row r="318" spans="2:7" ht="39.75" customHeight="1">
      <c r="B318" s="94">
        <v>11.28</v>
      </c>
      <c r="C318" s="86" t="s">
        <v>169</v>
      </c>
      <c r="D318" s="74" t="s">
        <v>171</v>
      </c>
      <c r="E318" s="75"/>
      <c r="F318" s="76"/>
      <c r="G318" s="111">
        <f>SUM(G320:G329)</f>
        <v>4594273</v>
      </c>
    </row>
    <row r="319" spans="2:7">
      <c r="B319" s="95"/>
      <c r="C319" s="83" t="s">
        <v>201</v>
      </c>
      <c r="D319" s="54"/>
      <c r="E319" s="55"/>
      <c r="F319" s="56"/>
      <c r="G319" s="57"/>
    </row>
    <row r="320" spans="2:7">
      <c r="B320" s="95"/>
      <c r="C320" s="84"/>
      <c r="D320" s="58"/>
      <c r="E320" s="58"/>
      <c r="F320" s="64"/>
      <c r="G320" s="60"/>
    </row>
    <row r="321" spans="2:7">
      <c r="B321" s="95"/>
      <c r="C321" s="84"/>
      <c r="D321" s="61"/>
      <c r="E321" s="61"/>
      <c r="F321" s="62"/>
      <c r="G321" s="60"/>
    </row>
    <row r="322" spans="2:7">
      <c r="B322" s="95"/>
      <c r="C322" s="83" t="s">
        <v>202</v>
      </c>
      <c r="D322" s="54"/>
      <c r="E322" s="55"/>
      <c r="F322" s="56"/>
      <c r="G322" s="57"/>
    </row>
    <row r="323" spans="2:7" ht="29.25" customHeight="1">
      <c r="B323" s="95"/>
      <c r="C323" s="84" t="s">
        <v>169</v>
      </c>
      <c r="D323" s="61"/>
      <c r="E323" s="59">
        <v>1</v>
      </c>
      <c r="F323" s="64">
        <v>4592973</v>
      </c>
      <c r="G323" s="96">
        <f>+F323*E323</f>
        <v>4592973</v>
      </c>
    </row>
    <row r="324" spans="2:7">
      <c r="B324" s="95"/>
      <c r="C324" s="84"/>
      <c r="D324" s="61"/>
      <c r="E324" s="59"/>
      <c r="F324" s="63"/>
      <c r="G324" s="60"/>
    </row>
    <row r="325" spans="2:7">
      <c r="B325" s="95"/>
      <c r="C325" s="83" t="s">
        <v>203</v>
      </c>
      <c r="D325" s="54"/>
      <c r="E325" s="55"/>
      <c r="F325" s="56"/>
      <c r="G325" s="57"/>
    </row>
    <row r="326" spans="2:7">
      <c r="B326" s="95"/>
      <c r="C326" s="84" t="s">
        <v>314</v>
      </c>
      <c r="D326" s="61"/>
      <c r="E326" s="59">
        <v>1</v>
      </c>
      <c r="F326" s="158">
        <v>1300</v>
      </c>
      <c r="G326" s="60">
        <f>+E326*F326</f>
        <v>1300</v>
      </c>
    </row>
    <row r="327" spans="2:7">
      <c r="B327" s="95"/>
      <c r="C327" s="83" t="s">
        <v>204</v>
      </c>
      <c r="D327" s="54"/>
      <c r="E327" s="55"/>
      <c r="F327" s="56"/>
      <c r="G327" s="57"/>
    </row>
    <row r="328" spans="2:7">
      <c r="B328" s="95"/>
      <c r="C328" s="84"/>
      <c r="D328" s="61"/>
      <c r="E328" s="121"/>
      <c r="F328" s="64"/>
      <c r="G328" s="96"/>
    </row>
    <row r="329" spans="2:7">
      <c r="B329" s="109"/>
      <c r="C329" s="112"/>
      <c r="D329" s="78"/>
      <c r="E329" s="113"/>
      <c r="F329" s="77"/>
      <c r="G329" s="96"/>
    </row>
    <row r="330" spans="2:7" ht="43.5" customHeight="1">
      <c r="B330" s="94">
        <v>11.29</v>
      </c>
      <c r="C330" s="86" t="s">
        <v>170</v>
      </c>
      <c r="D330" s="74" t="s">
        <v>171</v>
      </c>
      <c r="E330" s="75"/>
      <c r="F330" s="76"/>
      <c r="G330" s="111">
        <f>SUM(G332:G340)</f>
        <v>6797938</v>
      </c>
    </row>
    <row r="331" spans="2:7">
      <c r="B331" s="95"/>
      <c r="C331" s="83" t="s">
        <v>201</v>
      </c>
      <c r="D331" s="54"/>
      <c r="E331" s="55"/>
      <c r="F331" s="56"/>
      <c r="G331" s="57"/>
    </row>
    <row r="332" spans="2:7">
      <c r="B332" s="95"/>
      <c r="C332" s="84"/>
      <c r="D332" s="58"/>
      <c r="E332" s="58"/>
      <c r="F332" s="64"/>
      <c r="G332" s="60"/>
    </row>
    <row r="333" spans="2:7">
      <c r="B333" s="95"/>
      <c r="C333" s="84"/>
      <c r="D333" s="61"/>
      <c r="E333" s="61"/>
      <c r="F333" s="62"/>
      <c r="G333" s="60"/>
    </row>
    <row r="334" spans="2:7">
      <c r="B334" s="95"/>
      <c r="C334" s="83" t="s">
        <v>202</v>
      </c>
      <c r="D334" s="54"/>
      <c r="E334" s="55"/>
      <c r="F334" s="56"/>
      <c r="G334" s="57"/>
    </row>
    <row r="335" spans="2:7" ht="25.5" customHeight="1">
      <c r="B335" s="95"/>
      <c r="C335" s="84" t="s">
        <v>170</v>
      </c>
      <c r="D335" s="61"/>
      <c r="E335" s="59">
        <v>1</v>
      </c>
      <c r="F335" s="64">
        <v>6796638</v>
      </c>
      <c r="G335" s="96">
        <f>+F335*E335</f>
        <v>6796638</v>
      </c>
    </row>
    <row r="336" spans="2:7">
      <c r="B336" s="95"/>
      <c r="C336" s="84"/>
      <c r="D336" s="61"/>
      <c r="E336" s="59"/>
      <c r="F336" s="63"/>
      <c r="G336" s="60"/>
    </row>
    <row r="337" spans="2:8">
      <c r="B337" s="95"/>
      <c r="C337" s="83" t="s">
        <v>203</v>
      </c>
      <c r="D337" s="54"/>
      <c r="E337" s="55"/>
      <c r="F337" s="56"/>
      <c r="G337" s="57"/>
    </row>
    <row r="338" spans="2:8">
      <c r="B338" s="95"/>
      <c r="C338" s="84" t="s">
        <v>314</v>
      </c>
      <c r="D338" s="61"/>
      <c r="E338" s="59">
        <v>1</v>
      </c>
      <c r="F338" s="158">
        <v>1300</v>
      </c>
      <c r="G338" s="60">
        <f>+E338*F338</f>
        <v>1300</v>
      </c>
    </row>
    <row r="339" spans="2:8">
      <c r="B339" s="95"/>
      <c r="C339" s="83" t="s">
        <v>204</v>
      </c>
      <c r="D339" s="54"/>
      <c r="E339" s="55"/>
      <c r="F339" s="56"/>
      <c r="G339" s="57"/>
    </row>
    <row r="340" spans="2:8" ht="15" thickBot="1">
      <c r="B340" s="97"/>
      <c r="C340" s="107"/>
      <c r="D340" s="99"/>
      <c r="E340" s="126"/>
      <c r="F340" s="101"/>
      <c r="G340" s="102"/>
    </row>
    <row r="341" spans="2:8">
      <c r="B341" s="106"/>
      <c r="C341"/>
      <c r="H341"/>
    </row>
    <row r="342" spans="2:8">
      <c r="B342" s="106"/>
      <c r="C342"/>
      <c r="H342"/>
    </row>
    <row r="343" spans="2:8">
      <c r="B343" s="106"/>
      <c r="C343"/>
      <c r="H343"/>
    </row>
    <row r="344" spans="2:8">
      <c r="B344" s="106"/>
      <c r="C344"/>
      <c r="H344"/>
    </row>
    <row r="345" spans="2:8">
      <c r="B345" s="106"/>
      <c r="C345"/>
      <c r="H345"/>
    </row>
    <row r="346" spans="2:8">
      <c r="B346" s="106"/>
      <c r="C346"/>
      <c r="H346"/>
    </row>
    <row r="347" spans="2:8">
      <c r="B347" s="106"/>
      <c r="C347"/>
      <c r="H347"/>
    </row>
    <row r="348" spans="2:8">
      <c r="B348" s="106"/>
      <c r="C348"/>
      <c r="H348"/>
    </row>
    <row r="349" spans="2:8">
      <c r="B349" s="106"/>
      <c r="C349"/>
      <c r="H349"/>
    </row>
    <row r="350" spans="2:8">
      <c r="B350" s="106"/>
      <c r="C350"/>
      <c r="H350"/>
    </row>
    <row r="351" spans="2:8">
      <c r="B351" s="106"/>
      <c r="C351"/>
      <c r="H351"/>
    </row>
    <row r="352" spans="2:8">
      <c r="B352" s="106"/>
      <c r="C352"/>
      <c r="H35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H352"/>
  <sheetViews>
    <sheetView workbookViewId="0">
      <selection activeCell="I1" sqref="I1:J1048576"/>
    </sheetView>
  </sheetViews>
  <sheetFormatPr baseColWidth="10" defaultRowHeight="14.5"/>
  <cols>
    <col min="3" max="3" width="37.81640625" style="167" customWidth="1"/>
    <col min="4" max="4" width="36.81640625" customWidth="1"/>
    <col min="5" max="5" width="11.453125" style="173"/>
    <col min="6" max="6" width="15.1796875" style="164" bestFit="1" customWidth="1"/>
    <col min="7" max="7" width="16.81640625" style="133" customWidth="1"/>
    <col min="8" max="8" width="14.81640625" style="106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174" t="s">
        <v>209</v>
      </c>
      <c r="F2" s="168" t="s">
        <v>210</v>
      </c>
      <c r="G2" s="67" t="s">
        <v>211</v>
      </c>
    </row>
    <row r="3" spans="2:7" ht="24.75" customHeight="1">
      <c r="B3" s="103"/>
      <c r="C3" s="81"/>
      <c r="D3" s="68"/>
      <c r="E3" s="175"/>
      <c r="F3" s="156"/>
      <c r="G3" s="92"/>
    </row>
    <row r="4" spans="2:7">
      <c r="B4" s="104">
        <v>12</v>
      </c>
      <c r="C4" s="105" t="str">
        <f>'PRESUPUESTO GRAL'!C108</f>
        <v>PUERTAS Y VENTANAS</v>
      </c>
      <c r="D4" s="71"/>
      <c r="E4" s="176"/>
      <c r="F4" s="169"/>
      <c r="G4" s="93"/>
    </row>
    <row r="5" spans="2:7" ht="37.5" customHeight="1">
      <c r="B5" s="94">
        <v>12.1</v>
      </c>
      <c r="C5" s="88" t="s">
        <v>290</v>
      </c>
      <c r="D5" s="72" t="s">
        <v>3</v>
      </c>
      <c r="E5" s="177"/>
      <c r="F5" s="170"/>
      <c r="G5" s="73">
        <f>SUM(G7:G17)</f>
        <v>543888</v>
      </c>
    </row>
    <row r="6" spans="2:7">
      <c r="B6" s="95"/>
      <c r="C6" s="89" t="s">
        <v>201</v>
      </c>
      <c r="D6" s="54"/>
      <c r="E6" s="178"/>
      <c r="F6" s="171"/>
      <c r="G6" s="57"/>
    </row>
    <row r="7" spans="2:7" ht="15" customHeight="1">
      <c r="B7" s="95"/>
      <c r="C7" s="139" t="s">
        <v>301</v>
      </c>
      <c r="D7" s="146" t="s">
        <v>3</v>
      </c>
      <c r="E7" s="146">
        <v>1</v>
      </c>
      <c r="F7" s="165">
        <v>256071</v>
      </c>
      <c r="G7" s="60">
        <f>+F7*E7</f>
        <v>256071</v>
      </c>
    </row>
    <row r="8" spans="2:7" ht="15" customHeight="1">
      <c r="B8" s="95"/>
      <c r="C8" s="90"/>
      <c r="D8" s="151"/>
      <c r="E8" s="151"/>
      <c r="F8" s="118"/>
      <c r="G8" s="60"/>
    </row>
    <row r="9" spans="2:7" ht="15" customHeight="1">
      <c r="B9" s="95"/>
      <c r="C9" s="89" t="s">
        <v>202</v>
      </c>
      <c r="D9" s="152"/>
      <c r="E9" s="178"/>
      <c r="F9" s="171"/>
      <c r="G9" s="57"/>
    </row>
    <row r="10" spans="2:7" ht="15" customHeight="1">
      <c r="B10" s="95"/>
      <c r="C10" s="150" t="s">
        <v>302</v>
      </c>
      <c r="D10" s="155" t="s">
        <v>3</v>
      </c>
      <c r="E10" s="179">
        <v>1</v>
      </c>
      <c r="F10" s="161">
        <v>89000</v>
      </c>
      <c r="G10" s="60">
        <f>+F10*E10</f>
        <v>89000</v>
      </c>
    </row>
    <row r="11" spans="2:7" ht="15" customHeight="1">
      <c r="B11" s="95"/>
      <c r="C11" s="150" t="s">
        <v>303</v>
      </c>
      <c r="D11" s="155" t="s">
        <v>3</v>
      </c>
      <c r="E11" s="179">
        <v>1</v>
      </c>
      <c r="F11" s="161">
        <v>75000</v>
      </c>
      <c r="G11" s="60">
        <f>+F11*E11</f>
        <v>75000</v>
      </c>
    </row>
    <row r="12" spans="2:7" ht="15" customHeight="1">
      <c r="B12" s="95"/>
      <c r="C12" s="90" t="s">
        <v>304</v>
      </c>
      <c r="D12" s="153" t="s">
        <v>3</v>
      </c>
      <c r="E12" s="179">
        <v>1</v>
      </c>
      <c r="F12" s="157">
        <v>58400</v>
      </c>
      <c r="G12" s="60">
        <f>+F12*E12</f>
        <v>58400</v>
      </c>
    </row>
    <row r="13" spans="2:7">
      <c r="B13" s="95"/>
      <c r="C13" s="83" t="s">
        <v>203</v>
      </c>
      <c r="D13" s="152"/>
      <c r="E13" s="178"/>
      <c r="F13" s="171"/>
      <c r="G13" s="57"/>
    </row>
    <row r="14" spans="2:7">
      <c r="B14" s="95"/>
      <c r="C14" s="84" t="s">
        <v>314</v>
      </c>
      <c r="D14" s="61"/>
      <c r="E14" s="59">
        <v>1</v>
      </c>
      <c r="F14" s="158">
        <v>1300</v>
      </c>
      <c r="G14" s="60">
        <f>+E14*F14</f>
        <v>1300</v>
      </c>
    </row>
    <row r="15" spans="2:7">
      <c r="B15" s="95"/>
      <c r="C15" s="83" t="s">
        <v>204</v>
      </c>
      <c r="D15" s="152"/>
      <c r="E15" s="178"/>
      <c r="F15" s="171"/>
      <c r="G15" s="57"/>
    </row>
    <row r="16" spans="2:7">
      <c r="B16" s="95"/>
      <c r="C16" s="84" t="s">
        <v>305</v>
      </c>
      <c r="D16" s="151" t="s">
        <v>205</v>
      </c>
      <c r="E16" s="181">
        <v>1</v>
      </c>
      <c r="F16" s="157">
        <v>64117</v>
      </c>
      <c r="G16" s="60">
        <f>+F16*E16</f>
        <v>64117</v>
      </c>
    </row>
    <row r="17" spans="2:8">
      <c r="B17" s="95"/>
      <c r="C17" s="136"/>
      <c r="D17" s="154"/>
      <c r="E17" s="182"/>
      <c r="F17" s="159"/>
      <c r="G17" s="60"/>
    </row>
    <row r="18" spans="2:8" ht="23.25" customHeight="1">
      <c r="B18" s="94">
        <v>12.2</v>
      </c>
      <c r="C18" s="82" t="s">
        <v>291</v>
      </c>
      <c r="D18" s="72" t="s">
        <v>3</v>
      </c>
      <c r="E18" s="177"/>
      <c r="F18" s="170"/>
      <c r="G18" s="73">
        <f>SUM(G20:G30)</f>
        <v>477323</v>
      </c>
    </row>
    <row r="19" spans="2:8">
      <c r="B19" s="95"/>
      <c r="C19" s="83" t="s">
        <v>201</v>
      </c>
      <c r="D19" s="54"/>
      <c r="E19" s="178"/>
      <c r="F19" s="171"/>
      <c r="G19" s="57"/>
    </row>
    <row r="20" spans="2:8">
      <c r="B20" s="95"/>
      <c r="C20" s="139" t="s">
        <v>306</v>
      </c>
      <c r="D20" s="146" t="s">
        <v>3</v>
      </c>
      <c r="E20" s="146">
        <v>1</v>
      </c>
      <c r="F20" s="189">
        <v>138495</v>
      </c>
      <c r="G20" s="60">
        <f>+F20*E20</f>
        <v>138495</v>
      </c>
    </row>
    <row r="21" spans="2:8">
      <c r="B21" s="95"/>
      <c r="C21" s="90"/>
      <c r="D21" s="61"/>
      <c r="E21" s="151"/>
      <c r="F21" s="118"/>
      <c r="G21" s="134"/>
      <c r="H21"/>
    </row>
    <row r="22" spans="2:8">
      <c r="B22" s="95"/>
      <c r="C22" s="83" t="s">
        <v>202</v>
      </c>
      <c r="D22" s="54"/>
      <c r="E22" s="178"/>
      <c r="F22" s="171"/>
      <c r="G22" s="57"/>
    </row>
    <row r="23" spans="2:8">
      <c r="B23" s="95"/>
      <c r="C23" s="90" t="s">
        <v>302</v>
      </c>
      <c r="D23" s="58" t="s">
        <v>3</v>
      </c>
      <c r="E23" s="153">
        <v>1</v>
      </c>
      <c r="F23" s="157">
        <v>105000</v>
      </c>
      <c r="G23" s="60">
        <f>+F23*E23</f>
        <v>105000</v>
      </c>
    </row>
    <row r="24" spans="2:8">
      <c r="B24" s="95"/>
      <c r="C24" s="90" t="s">
        <v>303</v>
      </c>
      <c r="D24" s="58" t="s">
        <v>3</v>
      </c>
      <c r="E24" s="153">
        <v>1</v>
      </c>
      <c r="F24" s="157">
        <v>64200</v>
      </c>
      <c r="G24" s="60">
        <f t="shared" ref="G24:G25" si="0">+F24*E24</f>
        <v>64200</v>
      </c>
    </row>
    <row r="25" spans="2:8">
      <c r="B25" s="95"/>
      <c r="C25" s="84" t="s">
        <v>304</v>
      </c>
      <c r="D25" s="58" t="s">
        <v>3</v>
      </c>
      <c r="E25" s="153">
        <v>1</v>
      </c>
      <c r="F25" s="157">
        <v>79820</v>
      </c>
      <c r="G25" s="60">
        <f t="shared" si="0"/>
        <v>79820</v>
      </c>
    </row>
    <row r="26" spans="2:8">
      <c r="B26" s="95"/>
      <c r="C26" s="83" t="s">
        <v>203</v>
      </c>
      <c r="D26" s="54"/>
      <c r="E26" s="178"/>
      <c r="F26" s="171"/>
      <c r="G26" s="57"/>
    </row>
    <row r="27" spans="2:8">
      <c r="B27" s="95"/>
      <c r="C27" s="84" t="s">
        <v>314</v>
      </c>
      <c r="D27" s="61"/>
      <c r="E27" s="59">
        <v>1</v>
      </c>
      <c r="F27" s="158">
        <v>1300</v>
      </c>
      <c r="G27" s="60">
        <f>+E27*F27</f>
        <v>1300</v>
      </c>
    </row>
    <row r="28" spans="2:8">
      <c r="B28" s="95"/>
      <c r="C28" s="83" t="s">
        <v>204</v>
      </c>
      <c r="D28" s="54"/>
      <c r="E28" s="178"/>
      <c r="F28" s="171"/>
      <c r="G28" s="57"/>
    </row>
    <row r="29" spans="2:8">
      <c r="B29" s="95"/>
      <c r="C29" s="114"/>
      <c r="D29" s="115"/>
      <c r="E29" s="179"/>
      <c r="F29" s="161"/>
      <c r="G29" s="60"/>
    </row>
    <row r="30" spans="2:8">
      <c r="B30" s="95"/>
      <c r="C30" s="84" t="s">
        <v>305</v>
      </c>
      <c r="D30" s="151" t="s">
        <v>205</v>
      </c>
      <c r="E30" s="181">
        <v>1</v>
      </c>
      <c r="F30" s="157">
        <v>88508</v>
      </c>
      <c r="G30" s="60">
        <f>+F30*E30</f>
        <v>88508</v>
      </c>
    </row>
    <row r="31" spans="2:8" ht="27" customHeight="1">
      <c r="B31" s="94">
        <v>12.3</v>
      </c>
      <c r="C31" s="82" t="s">
        <v>292</v>
      </c>
      <c r="D31" s="72" t="s">
        <v>3</v>
      </c>
      <c r="E31" s="177"/>
      <c r="F31" s="170"/>
      <c r="G31" s="73">
        <f>SUM(G33:G42)</f>
        <v>539856</v>
      </c>
    </row>
    <row r="32" spans="2:8">
      <c r="B32" s="95"/>
      <c r="C32" s="83" t="s">
        <v>201</v>
      </c>
      <c r="D32" s="54"/>
      <c r="E32" s="178"/>
      <c r="F32" s="171"/>
      <c r="G32" s="57"/>
    </row>
    <row r="33" spans="2:7">
      <c r="B33" s="95"/>
      <c r="C33" s="90"/>
      <c r="D33" s="58"/>
      <c r="E33" s="153"/>
      <c r="F33" s="157"/>
      <c r="G33" s="60"/>
    </row>
    <row r="34" spans="2:7">
      <c r="B34" s="95"/>
      <c r="C34" s="90"/>
      <c r="D34" s="61"/>
      <c r="E34" s="151"/>
      <c r="F34" s="118"/>
      <c r="G34" s="60"/>
    </row>
    <row r="35" spans="2:7">
      <c r="B35" s="95"/>
      <c r="C35" s="83" t="s">
        <v>202</v>
      </c>
      <c r="D35" s="54"/>
      <c r="E35" s="178"/>
      <c r="F35" s="171"/>
      <c r="G35" s="57"/>
    </row>
    <row r="36" spans="2:7">
      <c r="B36" s="95"/>
      <c r="C36" s="84" t="s">
        <v>307</v>
      </c>
      <c r="D36" s="61" t="s">
        <v>3</v>
      </c>
      <c r="E36" s="180">
        <v>1</v>
      </c>
      <c r="F36" s="160">
        <v>252039</v>
      </c>
      <c r="G36" s="60">
        <f>+F36*E36</f>
        <v>252039</v>
      </c>
    </row>
    <row r="37" spans="2:7">
      <c r="B37" s="95"/>
      <c r="C37" s="84" t="s">
        <v>302</v>
      </c>
      <c r="D37" s="61" t="s">
        <v>3</v>
      </c>
      <c r="E37" s="180">
        <v>1</v>
      </c>
      <c r="F37" s="160">
        <v>186000</v>
      </c>
      <c r="G37" s="60">
        <f>+F37*E37</f>
        <v>186000</v>
      </c>
    </row>
    <row r="38" spans="2:7">
      <c r="B38" s="95"/>
      <c r="C38" s="83" t="s">
        <v>203</v>
      </c>
      <c r="D38" s="54"/>
      <c r="E38" s="178"/>
      <c r="F38" s="171"/>
      <c r="G38" s="57"/>
    </row>
    <row r="39" spans="2:7">
      <c r="B39" s="95"/>
      <c r="C39" s="84" t="s">
        <v>314</v>
      </c>
      <c r="D39" s="61"/>
      <c r="E39" s="59">
        <v>1</v>
      </c>
      <c r="F39" s="158">
        <v>1300</v>
      </c>
      <c r="G39" s="60">
        <f>+E39*F39</f>
        <v>1300</v>
      </c>
    </row>
    <row r="40" spans="2:7">
      <c r="B40" s="95"/>
      <c r="C40" s="83" t="s">
        <v>204</v>
      </c>
      <c r="D40" s="54"/>
      <c r="E40" s="178"/>
      <c r="F40" s="171"/>
      <c r="G40" s="57"/>
    </row>
    <row r="41" spans="2:7">
      <c r="B41" s="109"/>
      <c r="C41" s="114"/>
      <c r="D41" s="115"/>
      <c r="E41" s="179"/>
      <c r="F41" s="161"/>
      <c r="G41" s="96"/>
    </row>
    <row r="42" spans="2:7">
      <c r="B42" s="109"/>
      <c r="C42" s="84" t="s">
        <v>305</v>
      </c>
      <c r="D42" s="151" t="s">
        <v>205</v>
      </c>
      <c r="E42" s="181">
        <v>1</v>
      </c>
      <c r="F42" s="157">
        <v>100517</v>
      </c>
      <c r="G42" s="96">
        <f>+F42*E42</f>
        <v>100517</v>
      </c>
    </row>
    <row r="43" spans="2:7" ht="19.5" customHeight="1">
      <c r="B43" s="94">
        <v>12.4</v>
      </c>
      <c r="C43" s="86" t="s">
        <v>294</v>
      </c>
      <c r="D43" s="74" t="s">
        <v>19</v>
      </c>
      <c r="E43" s="184"/>
      <c r="F43" s="172"/>
      <c r="G43" s="111">
        <f>SUM(G45:G54)</f>
        <v>330166</v>
      </c>
    </row>
    <row r="44" spans="2:7">
      <c r="B44" s="95"/>
      <c r="C44" s="89" t="s">
        <v>201</v>
      </c>
      <c r="D44" s="54"/>
      <c r="E44" s="178"/>
      <c r="F44" s="171"/>
      <c r="G44" s="57"/>
    </row>
    <row r="45" spans="2:7">
      <c r="B45" s="95"/>
      <c r="C45" s="84"/>
      <c r="D45" s="58"/>
      <c r="E45" s="153"/>
      <c r="F45" s="157"/>
      <c r="G45" s="60"/>
    </row>
    <row r="46" spans="2:7">
      <c r="B46" s="95"/>
      <c r="C46" s="84"/>
      <c r="D46" s="61"/>
      <c r="E46" s="151"/>
      <c r="F46" s="118"/>
      <c r="G46" s="60"/>
    </row>
    <row r="47" spans="2:7">
      <c r="B47" s="95"/>
      <c r="C47" s="89" t="s">
        <v>202</v>
      </c>
      <c r="D47" s="54"/>
      <c r="E47" s="178"/>
      <c r="F47" s="171"/>
      <c r="G47" s="57"/>
    </row>
    <row r="48" spans="2:7">
      <c r="B48" s="95"/>
      <c r="C48" s="150" t="s">
        <v>308</v>
      </c>
      <c r="D48" s="115" t="s">
        <v>3</v>
      </c>
      <c r="E48" s="179">
        <v>1</v>
      </c>
      <c r="F48" s="189">
        <v>42349</v>
      </c>
      <c r="G48" s="60">
        <f t="shared" ref="G48:G50" si="1">+F48*E48</f>
        <v>42349</v>
      </c>
    </row>
    <row r="49" spans="2:7" ht="24" customHeight="1">
      <c r="B49" s="95"/>
      <c r="C49" s="90" t="s">
        <v>303</v>
      </c>
      <c r="D49" s="58" t="s">
        <v>3</v>
      </c>
      <c r="E49" s="153">
        <v>1</v>
      </c>
      <c r="F49" s="157">
        <v>70500</v>
      </c>
      <c r="G49" s="60">
        <f t="shared" si="1"/>
        <v>70500</v>
      </c>
    </row>
    <row r="50" spans="2:7" ht="24" customHeight="1">
      <c r="B50" s="95"/>
      <c r="C50" s="84" t="s">
        <v>304</v>
      </c>
      <c r="D50" s="58" t="s">
        <v>3</v>
      </c>
      <c r="E50" s="153">
        <v>1</v>
      </c>
      <c r="F50" s="157">
        <v>111000</v>
      </c>
      <c r="G50" s="60">
        <f t="shared" si="1"/>
        <v>111000</v>
      </c>
    </row>
    <row r="51" spans="2:7">
      <c r="B51" s="95"/>
      <c r="C51" s="83" t="s">
        <v>203</v>
      </c>
      <c r="D51" s="54"/>
      <c r="E51" s="178"/>
      <c r="F51" s="171"/>
      <c r="G51" s="57"/>
    </row>
    <row r="52" spans="2:7">
      <c r="B52" s="95"/>
      <c r="C52" s="84" t="s">
        <v>314</v>
      </c>
      <c r="D52" s="61"/>
      <c r="E52" s="59">
        <v>1</v>
      </c>
      <c r="F52" s="158">
        <v>1300</v>
      </c>
      <c r="G52" s="60">
        <f>+E52*F52</f>
        <v>1300</v>
      </c>
    </row>
    <row r="53" spans="2:7">
      <c r="B53" s="95"/>
      <c r="C53" s="83" t="s">
        <v>204</v>
      </c>
      <c r="D53" s="54"/>
      <c r="E53" s="178"/>
      <c r="F53" s="171"/>
      <c r="G53" s="57"/>
    </row>
    <row r="54" spans="2:7">
      <c r="B54" s="95"/>
      <c r="C54" s="84" t="s">
        <v>263</v>
      </c>
      <c r="D54" s="61" t="s">
        <v>205</v>
      </c>
      <c r="E54" s="181">
        <v>1</v>
      </c>
      <c r="F54" s="157">
        <v>105017</v>
      </c>
      <c r="G54" s="96">
        <f>+F54*E54</f>
        <v>105017</v>
      </c>
    </row>
    <row r="55" spans="2:7" ht="25.5" customHeight="1">
      <c r="B55" s="94">
        <v>12.5</v>
      </c>
      <c r="C55" s="86" t="s">
        <v>293</v>
      </c>
      <c r="D55" s="74"/>
      <c r="E55" s="184"/>
      <c r="F55" s="172"/>
      <c r="G55" s="111">
        <f>SUM(G57:G65)</f>
        <v>27466</v>
      </c>
    </row>
    <row r="56" spans="2:7">
      <c r="B56" s="95"/>
      <c r="C56" s="83" t="s">
        <v>201</v>
      </c>
      <c r="D56" s="54"/>
      <c r="E56" s="178"/>
      <c r="F56" s="171"/>
      <c r="G56" s="57"/>
    </row>
    <row r="57" spans="2:7">
      <c r="B57" s="95"/>
      <c r="C57" s="84"/>
      <c r="D57" s="58"/>
      <c r="E57" s="153"/>
      <c r="F57" s="157"/>
      <c r="G57" s="60"/>
    </row>
    <row r="58" spans="2:7">
      <c r="B58" s="95"/>
      <c r="C58" s="84"/>
      <c r="D58" s="61"/>
      <c r="E58" s="151"/>
      <c r="F58" s="118"/>
      <c r="G58" s="60"/>
    </row>
    <row r="59" spans="2:7">
      <c r="B59" s="95"/>
      <c r="C59" s="83" t="s">
        <v>202</v>
      </c>
      <c r="D59" s="54"/>
      <c r="E59" s="178"/>
      <c r="F59" s="171"/>
      <c r="G59" s="57"/>
    </row>
    <row r="60" spans="2:7">
      <c r="B60" s="144"/>
      <c r="C60" s="147"/>
      <c r="D60" s="148"/>
      <c r="E60" s="179"/>
      <c r="F60" s="161"/>
      <c r="G60" s="149"/>
    </row>
    <row r="61" spans="2:7">
      <c r="B61" s="95"/>
      <c r="C61" s="83" t="s">
        <v>203</v>
      </c>
      <c r="D61" s="54"/>
      <c r="E61" s="178"/>
      <c r="F61" s="171"/>
      <c r="G61" s="57"/>
    </row>
    <row r="62" spans="2:7">
      <c r="B62" s="95"/>
      <c r="C62" s="84" t="s">
        <v>314</v>
      </c>
      <c r="D62" s="61"/>
      <c r="E62" s="59">
        <v>1</v>
      </c>
      <c r="F62" s="158">
        <v>1300</v>
      </c>
      <c r="G62" s="60">
        <f>+E62*F62</f>
        <v>1300</v>
      </c>
    </row>
    <row r="63" spans="2:7">
      <c r="B63" s="95"/>
      <c r="C63" s="83" t="s">
        <v>204</v>
      </c>
      <c r="D63" s="54"/>
      <c r="E63" s="178"/>
      <c r="F63" s="171"/>
      <c r="G63" s="57"/>
    </row>
    <row r="64" spans="2:7">
      <c r="B64" s="95"/>
      <c r="C64" s="84" t="s">
        <v>263</v>
      </c>
      <c r="D64" s="61" t="s">
        <v>205</v>
      </c>
      <c r="E64" s="181">
        <v>1</v>
      </c>
      <c r="F64" s="157">
        <v>26166</v>
      </c>
      <c r="G64" s="60">
        <f>+F64*E64</f>
        <v>26166</v>
      </c>
    </row>
    <row r="65" spans="2:7">
      <c r="B65" s="95"/>
      <c r="C65" s="85"/>
      <c r="D65" s="61"/>
      <c r="E65" s="185"/>
      <c r="F65" s="157"/>
      <c r="G65" s="60"/>
    </row>
    <row r="66" spans="2:7" ht="24" customHeight="1">
      <c r="B66" s="94">
        <v>12.6</v>
      </c>
      <c r="C66" s="86" t="s">
        <v>296</v>
      </c>
      <c r="D66" s="74" t="s">
        <v>3</v>
      </c>
      <c r="E66" s="184"/>
      <c r="F66" s="172"/>
      <c r="G66" s="111">
        <f>SUM(G68:G76)</f>
        <v>350857</v>
      </c>
    </row>
    <row r="67" spans="2:7">
      <c r="B67" s="95"/>
      <c r="C67" s="83" t="s">
        <v>201</v>
      </c>
      <c r="D67" s="54"/>
      <c r="E67" s="178"/>
      <c r="F67" s="171"/>
      <c r="G67" s="57"/>
    </row>
    <row r="68" spans="2:7">
      <c r="B68" s="95"/>
      <c r="C68" s="90"/>
      <c r="D68" s="58"/>
      <c r="E68" s="153"/>
      <c r="F68" s="157"/>
      <c r="G68" s="60"/>
    </row>
    <row r="69" spans="2:7">
      <c r="B69" s="95"/>
      <c r="C69" s="90"/>
      <c r="D69" s="61"/>
      <c r="E69" s="151"/>
      <c r="F69" s="118"/>
      <c r="G69" s="60"/>
    </row>
    <row r="70" spans="2:7">
      <c r="B70" s="95"/>
      <c r="C70" s="83" t="s">
        <v>202</v>
      </c>
      <c r="D70" s="54"/>
      <c r="E70" s="178"/>
      <c r="F70" s="171"/>
      <c r="G70" s="57"/>
    </row>
    <row r="71" spans="2:7">
      <c r="B71" s="95"/>
      <c r="C71" s="150" t="s">
        <v>309</v>
      </c>
      <c r="D71" s="115" t="s">
        <v>3</v>
      </c>
      <c r="E71" s="179">
        <v>1</v>
      </c>
      <c r="F71" s="161">
        <v>310905</v>
      </c>
      <c r="G71" s="60">
        <f t="shared" ref="G71" si="2">+F71*E71</f>
        <v>310905</v>
      </c>
    </row>
    <row r="72" spans="2:7">
      <c r="B72" s="95"/>
      <c r="C72" s="83" t="s">
        <v>203</v>
      </c>
      <c r="D72" s="54"/>
      <c r="E72" s="178"/>
      <c r="F72" s="171"/>
      <c r="G72" s="57"/>
    </row>
    <row r="73" spans="2:7">
      <c r="B73" s="95"/>
      <c r="C73" s="84" t="s">
        <v>314</v>
      </c>
      <c r="D73" s="61"/>
      <c r="E73" s="59">
        <v>1</v>
      </c>
      <c r="F73" s="158">
        <v>1300</v>
      </c>
      <c r="G73" s="60">
        <f>+E73*F73</f>
        <v>1300</v>
      </c>
    </row>
    <row r="74" spans="2:7">
      <c r="B74" s="95"/>
      <c r="C74" s="83" t="s">
        <v>204</v>
      </c>
      <c r="D74" s="54"/>
      <c r="E74" s="178"/>
      <c r="F74" s="171"/>
      <c r="G74" s="57"/>
    </row>
    <row r="75" spans="2:7">
      <c r="B75" s="95"/>
      <c r="C75" s="114"/>
      <c r="D75" s="115"/>
      <c r="E75" s="179"/>
      <c r="F75" s="162"/>
      <c r="G75" s="96"/>
    </row>
    <row r="76" spans="2:7">
      <c r="B76" s="95"/>
      <c r="C76" s="84" t="s">
        <v>305</v>
      </c>
      <c r="D76" s="61" t="s">
        <v>205</v>
      </c>
      <c r="E76" s="181">
        <v>1</v>
      </c>
      <c r="F76" s="157">
        <v>38652</v>
      </c>
      <c r="G76" s="96">
        <f>+F76*E76</f>
        <v>38652</v>
      </c>
    </row>
    <row r="77" spans="2:7" ht="25.5" customHeight="1">
      <c r="B77" s="94">
        <v>12.7</v>
      </c>
      <c r="C77" s="86" t="s">
        <v>297</v>
      </c>
      <c r="D77" s="74" t="s">
        <v>19</v>
      </c>
      <c r="E77" s="184"/>
      <c r="F77" s="172"/>
      <c r="G77" s="111">
        <f>SUM(G79:G87)</f>
        <v>256464</v>
      </c>
    </row>
    <row r="78" spans="2:7">
      <c r="B78" s="95"/>
      <c r="C78" s="83" t="s">
        <v>201</v>
      </c>
      <c r="D78" s="54"/>
      <c r="E78" s="178"/>
      <c r="F78" s="171"/>
      <c r="G78" s="57"/>
    </row>
    <row r="79" spans="2:7">
      <c r="B79" s="95"/>
      <c r="C79" s="90"/>
      <c r="D79" s="58"/>
      <c r="E79" s="153"/>
      <c r="F79" s="157"/>
      <c r="G79" s="60"/>
    </row>
    <row r="80" spans="2:7">
      <c r="B80" s="95"/>
      <c r="C80" s="90"/>
      <c r="D80" s="61"/>
      <c r="E80" s="151"/>
      <c r="F80" s="118"/>
      <c r="G80" s="60"/>
    </row>
    <row r="81" spans="2:7">
      <c r="B81" s="95"/>
      <c r="C81" s="83" t="s">
        <v>202</v>
      </c>
      <c r="D81" s="54"/>
      <c r="E81" s="178"/>
      <c r="F81" s="171"/>
      <c r="G81" s="57"/>
    </row>
    <row r="82" spans="2:7">
      <c r="B82" s="95"/>
      <c r="C82" s="84" t="s">
        <v>310</v>
      </c>
      <c r="D82" s="61" t="s">
        <v>3</v>
      </c>
      <c r="E82" s="181">
        <v>1</v>
      </c>
      <c r="F82" s="157">
        <v>216512</v>
      </c>
      <c r="G82" s="96">
        <f>+F82*E82</f>
        <v>216512</v>
      </c>
    </row>
    <row r="83" spans="2:7">
      <c r="B83" s="95"/>
      <c r="C83" s="83" t="s">
        <v>203</v>
      </c>
      <c r="D83" s="54"/>
      <c r="E83" s="178"/>
      <c r="F83" s="171"/>
      <c r="G83" s="57"/>
    </row>
    <row r="84" spans="2:7">
      <c r="B84" s="95"/>
      <c r="C84" s="84" t="s">
        <v>314</v>
      </c>
      <c r="D84" s="61"/>
      <c r="E84" s="59">
        <v>1</v>
      </c>
      <c r="F84" s="158">
        <v>1300</v>
      </c>
      <c r="G84" s="60">
        <f>+E84*F84</f>
        <v>1300</v>
      </c>
    </row>
    <row r="85" spans="2:7">
      <c r="B85" s="95"/>
      <c r="C85" s="83" t="s">
        <v>204</v>
      </c>
      <c r="D85" s="54"/>
      <c r="E85" s="178"/>
      <c r="F85" s="171"/>
      <c r="G85" s="57"/>
    </row>
    <row r="86" spans="2:7">
      <c r="B86" s="95"/>
      <c r="C86" s="114"/>
      <c r="D86" s="115"/>
      <c r="E86" s="179"/>
      <c r="F86" s="162"/>
      <c r="G86" s="96"/>
    </row>
    <row r="87" spans="2:7">
      <c r="B87" s="109"/>
      <c r="C87" s="84" t="s">
        <v>305</v>
      </c>
      <c r="D87" s="61" t="s">
        <v>205</v>
      </c>
      <c r="E87" s="181">
        <v>1</v>
      </c>
      <c r="F87" s="157">
        <v>38652</v>
      </c>
      <c r="G87" s="96">
        <f>+F87*E87</f>
        <v>38652</v>
      </c>
    </row>
    <row r="88" spans="2:7" ht="22.5" customHeight="1">
      <c r="B88" s="94">
        <v>12.8</v>
      </c>
      <c r="C88" s="86" t="s">
        <v>298</v>
      </c>
      <c r="D88" s="74" t="s">
        <v>3</v>
      </c>
      <c r="E88" s="184"/>
      <c r="F88" s="172"/>
      <c r="G88" s="111">
        <f>SUM(G90:G98)</f>
        <v>228322</v>
      </c>
    </row>
    <row r="89" spans="2:7">
      <c r="B89" s="95"/>
      <c r="C89" s="83" t="s">
        <v>201</v>
      </c>
      <c r="D89" s="54"/>
      <c r="E89" s="178"/>
      <c r="F89" s="171"/>
      <c r="G89" s="57"/>
    </row>
    <row r="90" spans="2:7">
      <c r="B90" s="95"/>
      <c r="C90" s="84"/>
      <c r="D90" s="58"/>
      <c r="E90" s="153"/>
      <c r="F90" s="157"/>
      <c r="G90" s="60"/>
    </row>
    <row r="91" spans="2:7">
      <c r="B91" s="95"/>
      <c r="C91" s="84"/>
      <c r="D91" s="61"/>
      <c r="E91" s="151"/>
      <c r="F91" s="118"/>
      <c r="G91" s="60"/>
    </row>
    <row r="92" spans="2:7">
      <c r="B92" s="95"/>
      <c r="C92" s="83" t="s">
        <v>202</v>
      </c>
      <c r="D92" s="54"/>
      <c r="E92" s="178"/>
      <c r="F92" s="171"/>
      <c r="G92" s="57"/>
    </row>
    <row r="93" spans="2:7">
      <c r="B93" s="95"/>
      <c r="C93" s="84" t="s">
        <v>311</v>
      </c>
      <c r="D93" s="61" t="s">
        <v>205</v>
      </c>
      <c r="E93" s="181">
        <v>1</v>
      </c>
      <c r="F93" s="157">
        <v>188370</v>
      </c>
      <c r="G93" s="96">
        <f>+F93*E93</f>
        <v>188370</v>
      </c>
    </row>
    <row r="94" spans="2:7">
      <c r="B94" s="95"/>
      <c r="C94" s="83" t="s">
        <v>203</v>
      </c>
      <c r="D94" s="54"/>
      <c r="E94" s="178"/>
      <c r="F94" s="171"/>
      <c r="G94" s="57"/>
    </row>
    <row r="95" spans="2:7">
      <c r="B95" s="95"/>
      <c r="C95" s="84" t="s">
        <v>314</v>
      </c>
      <c r="D95" s="61"/>
      <c r="E95" s="59">
        <v>1</v>
      </c>
      <c r="F95" s="158">
        <v>1300</v>
      </c>
      <c r="G95" s="60">
        <f>+E95*F95</f>
        <v>1300</v>
      </c>
    </row>
    <row r="96" spans="2:7">
      <c r="B96" s="95"/>
      <c r="C96" s="83" t="s">
        <v>204</v>
      </c>
      <c r="D96" s="54"/>
      <c r="E96" s="178"/>
      <c r="F96" s="171"/>
      <c r="G96" s="57"/>
    </row>
    <row r="97" spans="2:7">
      <c r="B97" s="95"/>
      <c r="C97" s="84" t="s">
        <v>305</v>
      </c>
      <c r="D97" s="61" t="s">
        <v>205</v>
      </c>
      <c r="E97" s="181">
        <v>1</v>
      </c>
      <c r="F97" s="157">
        <v>38652</v>
      </c>
      <c r="G97" s="96">
        <f>+F97*E97</f>
        <v>38652</v>
      </c>
    </row>
    <row r="98" spans="2:7">
      <c r="B98" s="109"/>
      <c r="C98" s="112"/>
      <c r="D98" s="78"/>
      <c r="E98" s="186"/>
      <c r="F98" s="162"/>
      <c r="G98" s="96"/>
    </row>
    <row r="99" spans="2:7" ht="25.5" customHeight="1">
      <c r="B99" s="94">
        <v>12.9</v>
      </c>
      <c r="C99" s="86" t="s">
        <v>299</v>
      </c>
      <c r="D99" s="74" t="s">
        <v>3</v>
      </c>
      <c r="E99" s="184"/>
      <c r="F99" s="172"/>
      <c r="G99" s="111">
        <f>SUM(G101:G109)</f>
        <v>227114</v>
      </c>
    </row>
    <row r="100" spans="2:7">
      <c r="B100" s="95"/>
      <c r="C100" s="83" t="s">
        <v>201</v>
      </c>
      <c r="D100" s="54"/>
      <c r="E100" s="178"/>
      <c r="F100" s="171"/>
      <c r="G100" s="57"/>
    </row>
    <row r="101" spans="2:7">
      <c r="B101" s="95"/>
      <c r="C101" s="84"/>
      <c r="D101" s="58"/>
      <c r="E101" s="153"/>
      <c r="F101" s="157"/>
      <c r="G101" s="60"/>
    </row>
    <row r="102" spans="2:7">
      <c r="B102" s="95"/>
      <c r="C102" s="84"/>
      <c r="D102" s="61"/>
      <c r="E102" s="151"/>
      <c r="F102" s="118"/>
      <c r="G102" s="60"/>
    </row>
    <row r="103" spans="2:7">
      <c r="B103" s="95"/>
      <c r="C103" s="83" t="s">
        <v>202</v>
      </c>
      <c r="D103" s="54"/>
      <c r="E103" s="178"/>
      <c r="F103" s="171"/>
      <c r="G103" s="57"/>
    </row>
    <row r="104" spans="2:7">
      <c r="B104" s="95"/>
      <c r="C104" s="90" t="s">
        <v>312</v>
      </c>
      <c r="D104" s="58" t="s">
        <v>3</v>
      </c>
      <c r="E104" s="153">
        <v>1</v>
      </c>
      <c r="F104" s="157">
        <v>187162</v>
      </c>
      <c r="G104" s="60">
        <f t="shared" ref="G104" si="3">+F104*E104</f>
        <v>187162</v>
      </c>
    </row>
    <row r="105" spans="2:7">
      <c r="B105" s="95"/>
      <c r="C105" s="83" t="s">
        <v>203</v>
      </c>
      <c r="D105" s="54"/>
      <c r="E105" s="178"/>
      <c r="F105" s="171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178"/>
      <c r="F107" s="171"/>
      <c r="G107" s="57"/>
    </row>
    <row r="108" spans="2:7">
      <c r="B108" s="95"/>
      <c r="C108" s="84" t="s">
        <v>305</v>
      </c>
      <c r="D108" s="61" t="s">
        <v>205</v>
      </c>
      <c r="E108" s="181">
        <v>1</v>
      </c>
      <c r="F108" s="157">
        <v>38652</v>
      </c>
      <c r="G108" s="96">
        <f>+F108*E108</f>
        <v>38652</v>
      </c>
    </row>
    <row r="109" spans="2:7">
      <c r="B109" s="144"/>
      <c r="C109" s="141"/>
      <c r="D109" s="115"/>
      <c r="E109" s="187"/>
      <c r="F109" s="161"/>
      <c r="G109" s="145"/>
    </row>
    <row r="110" spans="2:7" ht="24" customHeight="1">
      <c r="B110" s="143">
        <v>12.1</v>
      </c>
      <c r="C110" s="88" t="s">
        <v>313</v>
      </c>
      <c r="D110" s="72" t="s">
        <v>3</v>
      </c>
      <c r="E110" s="177"/>
      <c r="F110" s="170"/>
      <c r="G110" s="73">
        <f>SUM(G113:G120)</f>
        <v>419107</v>
      </c>
    </row>
    <row r="111" spans="2:7">
      <c r="B111" s="95"/>
      <c r="C111" s="89" t="s">
        <v>201</v>
      </c>
      <c r="D111" s="54"/>
      <c r="E111" s="178"/>
      <c r="F111" s="171"/>
      <c r="G111" s="57"/>
    </row>
    <row r="112" spans="2:7">
      <c r="B112" s="95"/>
      <c r="C112" s="139"/>
      <c r="D112" s="132"/>
      <c r="E112" s="146"/>
      <c r="F112" s="165"/>
      <c r="G112" s="60"/>
    </row>
    <row r="113" spans="2:7">
      <c r="B113" s="95"/>
      <c r="C113" s="90"/>
      <c r="D113" s="61"/>
      <c r="E113" s="151"/>
      <c r="F113" s="118"/>
      <c r="G113" s="60"/>
    </row>
    <row r="114" spans="2:7">
      <c r="B114" s="95"/>
      <c r="C114" s="89" t="s">
        <v>202</v>
      </c>
      <c r="D114" s="54"/>
      <c r="E114" s="178"/>
      <c r="F114" s="171"/>
      <c r="G114" s="57"/>
    </row>
    <row r="115" spans="2:7">
      <c r="B115" s="95"/>
      <c r="C115" s="90" t="s">
        <v>313</v>
      </c>
      <c r="D115" s="58" t="s">
        <v>3</v>
      </c>
      <c r="E115" s="153">
        <v>1</v>
      </c>
      <c r="F115" s="157">
        <v>379155</v>
      </c>
      <c r="G115" s="60">
        <f t="shared" ref="G115" si="4">+F115*E115</f>
        <v>379155</v>
      </c>
    </row>
    <row r="116" spans="2:7">
      <c r="B116" s="95"/>
      <c r="C116" s="83" t="s">
        <v>203</v>
      </c>
      <c r="D116" s="54"/>
      <c r="E116" s="178"/>
      <c r="F116" s="171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178"/>
      <c r="F118" s="171"/>
      <c r="G118" s="57"/>
    </row>
    <row r="119" spans="2:7">
      <c r="B119" s="95"/>
      <c r="C119" s="84" t="s">
        <v>305</v>
      </c>
      <c r="D119" s="61" t="s">
        <v>205</v>
      </c>
      <c r="E119" s="181">
        <v>1</v>
      </c>
      <c r="F119" s="157">
        <v>38652</v>
      </c>
      <c r="G119" s="96">
        <f>+F119*E119</f>
        <v>38652</v>
      </c>
    </row>
    <row r="120" spans="2:7">
      <c r="B120" s="95"/>
      <c r="C120" s="136"/>
      <c r="D120" s="137"/>
      <c r="E120" s="182"/>
      <c r="F120" s="159"/>
      <c r="G120" s="60"/>
    </row>
    <row r="121" spans="2:7">
      <c r="B121" s="94">
        <v>12.11</v>
      </c>
      <c r="C121" s="82" t="s">
        <v>295</v>
      </c>
      <c r="D121" s="72" t="s">
        <v>3</v>
      </c>
      <c r="E121" s="177"/>
      <c r="F121" s="170"/>
      <c r="G121" s="73">
        <f>SUM(G124:G132)</f>
        <v>30438</v>
      </c>
    </row>
    <row r="122" spans="2:7">
      <c r="B122" s="95"/>
      <c r="C122" s="83" t="s">
        <v>201</v>
      </c>
      <c r="D122" s="54"/>
      <c r="E122" s="178"/>
      <c r="F122" s="171"/>
      <c r="G122" s="57"/>
    </row>
    <row r="123" spans="2:7">
      <c r="B123" s="95"/>
      <c r="C123" s="139"/>
      <c r="D123" s="132"/>
      <c r="E123" s="183"/>
      <c r="F123" s="165"/>
      <c r="G123" s="166"/>
    </row>
    <row r="124" spans="2:7">
      <c r="B124" s="95"/>
      <c r="C124" s="90"/>
      <c r="D124" s="61"/>
      <c r="E124" s="151"/>
      <c r="F124" s="118"/>
      <c r="G124" s="60"/>
    </row>
    <row r="125" spans="2:7">
      <c r="B125" s="95"/>
      <c r="C125" s="83" t="s">
        <v>202</v>
      </c>
      <c r="D125" s="54"/>
      <c r="E125" s="178"/>
      <c r="F125" s="171"/>
      <c r="G125" s="57"/>
    </row>
    <row r="126" spans="2:7" ht="24" customHeight="1">
      <c r="B126" s="95"/>
      <c r="C126" s="90"/>
      <c r="D126" s="58"/>
      <c r="E126" s="153"/>
      <c r="F126" s="157"/>
      <c r="G126" s="60"/>
    </row>
    <row r="127" spans="2:7">
      <c r="B127" s="95"/>
      <c r="C127" s="84"/>
      <c r="D127" s="58"/>
      <c r="E127" s="153"/>
      <c r="F127" s="157"/>
      <c r="G127" s="60"/>
    </row>
    <row r="128" spans="2:7">
      <c r="B128" s="95"/>
      <c r="C128" s="83" t="s">
        <v>203</v>
      </c>
      <c r="D128" s="54"/>
      <c r="E128" s="178"/>
      <c r="F128" s="171"/>
      <c r="G128" s="57"/>
    </row>
    <row r="129" spans="2:8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8">
      <c r="B130" s="95"/>
      <c r="C130" s="83" t="s">
        <v>204</v>
      </c>
      <c r="D130" s="54"/>
      <c r="E130" s="178"/>
      <c r="F130" s="171"/>
      <c r="G130" s="57"/>
    </row>
    <row r="131" spans="2:8">
      <c r="B131" s="95"/>
      <c r="C131" s="114"/>
      <c r="D131" s="115"/>
      <c r="E131" s="179"/>
      <c r="F131" s="161"/>
      <c r="G131" s="60"/>
    </row>
    <row r="132" spans="2:8" ht="15" thickBot="1">
      <c r="B132" s="97"/>
      <c r="C132" s="107" t="s">
        <v>305</v>
      </c>
      <c r="D132" s="99" t="s">
        <v>205</v>
      </c>
      <c r="E132" s="188">
        <v>1</v>
      </c>
      <c r="F132" s="163">
        <v>29138</v>
      </c>
      <c r="G132" s="102">
        <f>+F132*E132</f>
        <v>29138</v>
      </c>
    </row>
    <row r="133" spans="2:8" ht="105" customHeight="1">
      <c r="B133" s="106"/>
      <c r="C133" s="133"/>
      <c r="H133"/>
    </row>
    <row r="134" spans="2:8">
      <c r="B134" s="106"/>
      <c r="C134" s="133"/>
      <c r="H134"/>
    </row>
    <row r="135" spans="2:8">
      <c r="B135" s="106"/>
      <c r="C135" s="133"/>
      <c r="H135"/>
    </row>
    <row r="136" spans="2:8">
      <c r="B136" s="106"/>
      <c r="C136" s="133"/>
      <c r="H136"/>
    </row>
    <row r="137" spans="2:8">
      <c r="B137" s="106"/>
      <c r="C137" s="133"/>
      <c r="H137"/>
    </row>
    <row r="138" spans="2:8" ht="24" customHeight="1">
      <c r="B138" s="106"/>
      <c r="C138" s="133"/>
      <c r="H138"/>
    </row>
    <row r="139" spans="2:8">
      <c r="B139" s="106"/>
      <c r="C139" s="133"/>
      <c r="H139"/>
    </row>
    <row r="140" spans="2:8">
      <c r="B140" s="106"/>
      <c r="C140" s="133"/>
      <c r="H140"/>
    </row>
    <row r="141" spans="2:8">
      <c r="B141" s="106"/>
      <c r="C141" s="133"/>
      <c r="H141"/>
    </row>
    <row r="142" spans="2:8">
      <c r="B142" s="106"/>
      <c r="C142" s="133"/>
      <c r="H142"/>
    </row>
    <row r="143" spans="2:8">
      <c r="B143" s="106"/>
      <c r="C143" s="133"/>
      <c r="H143"/>
    </row>
    <row r="144" spans="2:8">
      <c r="B144" s="106"/>
      <c r="C144" s="133"/>
      <c r="H144"/>
    </row>
    <row r="145" spans="2:8">
      <c r="B145" s="106"/>
      <c r="C145" s="133"/>
      <c r="H145"/>
    </row>
    <row r="146" spans="2:8">
      <c r="B146" s="106"/>
      <c r="C146" s="133"/>
      <c r="H146"/>
    </row>
    <row r="147" spans="2:8">
      <c r="B147" s="106"/>
      <c r="C147" s="133"/>
      <c r="H147"/>
    </row>
    <row r="148" spans="2:8">
      <c r="B148" s="106"/>
      <c r="C148" s="133"/>
      <c r="H148"/>
    </row>
    <row r="149" spans="2:8">
      <c r="B149" s="106"/>
      <c r="C149" s="133"/>
      <c r="H149"/>
    </row>
    <row r="150" spans="2:8" ht="28.5" customHeight="1">
      <c r="B150" s="106"/>
      <c r="C150" s="133"/>
      <c r="H150"/>
    </row>
    <row r="151" spans="2:8">
      <c r="B151" s="106"/>
      <c r="C151" s="133"/>
      <c r="H151"/>
    </row>
    <row r="152" spans="2:8">
      <c r="B152" s="106"/>
      <c r="C152" s="133"/>
      <c r="H152"/>
    </row>
    <row r="153" spans="2:8">
      <c r="B153" s="106"/>
      <c r="C153" s="133"/>
      <c r="H153"/>
    </row>
    <row r="154" spans="2:8">
      <c r="B154" s="106"/>
      <c r="C154" s="133"/>
      <c r="H154"/>
    </row>
    <row r="155" spans="2:8" ht="42" customHeight="1">
      <c r="B155" s="106"/>
      <c r="C155" s="133"/>
      <c r="H155"/>
    </row>
    <row r="156" spans="2:8">
      <c r="B156" s="106"/>
      <c r="C156" s="133"/>
      <c r="H156"/>
    </row>
    <row r="157" spans="2:8">
      <c r="B157" s="106"/>
      <c r="C157" s="133"/>
      <c r="H157"/>
    </row>
    <row r="158" spans="2:8">
      <c r="B158" s="106"/>
      <c r="C158" s="133"/>
      <c r="H158"/>
    </row>
    <row r="159" spans="2:8">
      <c r="B159" s="106"/>
      <c r="C159" s="133"/>
      <c r="H159"/>
    </row>
    <row r="160" spans="2:8" ht="22.5" customHeight="1">
      <c r="B160" s="106"/>
      <c r="C160" s="133"/>
      <c r="H160"/>
    </row>
    <row r="161" spans="2:8">
      <c r="B161" s="106"/>
      <c r="C161" s="133"/>
      <c r="H161"/>
    </row>
    <row r="162" spans="2:8">
      <c r="B162" s="106"/>
      <c r="C162" s="133"/>
      <c r="H162"/>
    </row>
    <row r="163" spans="2:8">
      <c r="B163" s="106"/>
      <c r="C163" s="133"/>
      <c r="H163"/>
    </row>
    <row r="164" spans="2:8">
      <c r="B164" s="106"/>
      <c r="C164" s="133"/>
      <c r="H164"/>
    </row>
    <row r="165" spans="2:8">
      <c r="B165" s="106"/>
      <c r="C165" s="133"/>
      <c r="H165"/>
    </row>
    <row r="166" spans="2:8">
      <c r="B166" s="106"/>
      <c r="C166" s="133"/>
      <c r="H166"/>
    </row>
    <row r="167" spans="2:8" ht="27.75" customHeight="1">
      <c r="B167" s="106"/>
      <c r="C167" s="133"/>
      <c r="H167"/>
    </row>
    <row r="168" spans="2:8">
      <c r="B168" s="106"/>
      <c r="C168" s="133"/>
      <c r="H168"/>
    </row>
    <row r="169" spans="2:8">
      <c r="B169" s="106"/>
      <c r="C169" s="133"/>
      <c r="H169"/>
    </row>
    <row r="170" spans="2:8">
      <c r="B170" s="106"/>
      <c r="C170" s="133"/>
      <c r="H170"/>
    </row>
    <row r="171" spans="2:8">
      <c r="B171" s="106"/>
      <c r="C171" s="133"/>
      <c r="H171"/>
    </row>
    <row r="172" spans="2:8">
      <c r="B172" s="106"/>
      <c r="C172" s="133"/>
      <c r="H172"/>
    </row>
    <row r="173" spans="2:8">
      <c r="B173" s="106"/>
      <c r="C173" s="133"/>
      <c r="H173"/>
    </row>
    <row r="174" spans="2:8">
      <c r="B174" s="106"/>
      <c r="C174" s="133"/>
      <c r="H174"/>
    </row>
    <row r="175" spans="2:8">
      <c r="B175" s="106"/>
      <c r="C175" s="133"/>
      <c r="H175"/>
    </row>
    <row r="176" spans="2:8">
      <c r="B176" s="106"/>
      <c r="C176" s="133"/>
      <c r="H176"/>
    </row>
    <row r="177" spans="2:8">
      <c r="B177" s="106"/>
      <c r="C177" s="133"/>
      <c r="H177"/>
    </row>
    <row r="178" spans="2:8">
      <c r="B178" s="106"/>
      <c r="C178" s="133"/>
      <c r="H178"/>
    </row>
    <row r="179" spans="2:8" ht="33" customHeight="1">
      <c r="B179" s="106"/>
      <c r="C179" s="133"/>
      <c r="H179"/>
    </row>
    <row r="180" spans="2:8">
      <c r="B180" s="106"/>
      <c r="C180" s="133"/>
      <c r="H180"/>
    </row>
    <row r="181" spans="2:8">
      <c r="B181" s="106"/>
      <c r="C181" s="133"/>
      <c r="H181"/>
    </row>
    <row r="182" spans="2:8">
      <c r="B182" s="106"/>
      <c r="C182" s="133"/>
      <c r="H182"/>
    </row>
    <row r="183" spans="2:8">
      <c r="B183" s="106"/>
      <c r="C183" s="133"/>
      <c r="H183"/>
    </row>
    <row r="184" spans="2:8">
      <c r="B184" s="106"/>
      <c r="C184" s="133"/>
      <c r="H184"/>
    </row>
    <row r="185" spans="2:8">
      <c r="B185" s="106"/>
      <c r="C185" s="133"/>
      <c r="H185"/>
    </row>
    <row r="186" spans="2:8">
      <c r="B186" s="106"/>
      <c r="C186" s="133"/>
      <c r="H186"/>
    </row>
    <row r="187" spans="2:8">
      <c r="B187" s="106"/>
      <c r="C187" s="133"/>
      <c r="H187"/>
    </row>
    <row r="188" spans="2:8">
      <c r="B188" s="106"/>
      <c r="C188" s="133"/>
      <c r="H188"/>
    </row>
    <row r="189" spans="2:8">
      <c r="B189" s="106"/>
      <c r="C189" s="133"/>
      <c r="H189"/>
    </row>
    <row r="190" spans="2:8">
      <c r="B190" s="106"/>
      <c r="C190" s="133"/>
      <c r="H190"/>
    </row>
    <row r="191" spans="2:8">
      <c r="B191" s="106"/>
      <c r="C191" s="133"/>
      <c r="H191"/>
    </row>
    <row r="192" spans="2:8">
      <c r="B192" s="106"/>
      <c r="C192" s="133"/>
      <c r="H192"/>
    </row>
    <row r="193" spans="2:8">
      <c r="B193" s="106"/>
      <c r="C193" s="133"/>
      <c r="H193"/>
    </row>
    <row r="194" spans="2:8">
      <c r="B194" s="106"/>
      <c r="C194" s="133"/>
      <c r="H194"/>
    </row>
    <row r="195" spans="2:8">
      <c r="B195" s="106"/>
      <c r="C195" s="133"/>
      <c r="H195"/>
    </row>
    <row r="196" spans="2:8" ht="25.5" customHeight="1">
      <c r="B196" s="106"/>
      <c r="C196" s="133"/>
      <c r="H196"/>
    </row>
    <row r="197" spans="2:8">
      <c r="B197" s="106"/>
      <c r="C197" s="133"/>
      <c r="H197"/>
    </row>
    <row r="198" spans="2:8">
      <c r="B198" s="106"/>
      <c r="C198" s="133"/>
      <c r="H198"/>
    </row>
    <row r="199" spans="2:8">
      <c r="B199" s="106"/>
      <c r="C199" s="133"/>
      <c r="H199"/>
    </row>
    <row r="200" spans="2:8">
      <c r="B200" s="106"/>
      <c r="C200" s="133"/>
      <c r="H200"/>
    </row>
    <row r="201" spans="2:8">
      <c r="B201" s="106"/>
      <c r="C201" s="133"/>
      <c r="H201"/>
    </row>
    <row r="202" spans="2:8">
      <c r="B202" s="106"/>
      <c r="C202" s="133"/>
      <c r="H202"/>
    </row>
    <row r="203" spans="2:8" ht="74.25" customHeight="1">
      <c r="B203" s="106"/>
      <c r="C203" s="133"/>
      <c r="H203"/>
    </row>
    <row r="204" spans="2:8">
      <c r="B204" s="106"/>
      <c r="C204" s="133"/>
      <c r="H204"/>
    </row>
    <row r="205" spans="2:8">
      <c r="B205" s="106"/>
      <c r="C205" s="133"/>
      <c r="H205"/>
    </row>
    <row r="206" spans="2:8">
      <c r="B206" s="106"/>
      <c r="C206" s="133"/>
      <c r="H206"/>
    </row>
    <row r="207" spans="2:8">
      <c r="B207" s="106"/>
      <c r="C207" s="133"/>
      <c r="H207"/>
    </row>
    <row r="208" spans="2:8" ht="26.25" customHeight="1">
      <c r="B208" s="106"/>
      <c r="C208" s="133"/>
      <c r="H208"/>
    </row>
    <row r="209" spans="2:8">
      <c r="B209" s="106"/>
      <c r="C209" s="133"/>
      <c r="H209"/>
    </row>
    <row r="210" spans="2:8">
      <c r="B210" s="106"/>
      <c r="C210" s="133"/>
      <c r="H210"/>
    </row>
    <row r="211" spans="2:8">
      <c r="B211" s="106"/>
      <c r="C211" s="133"/>
      <c r="H211"/>
    </row>
    <row r="212" spans="2:8">
      <c r="B212" s="106"/>
      <c r="C212" s="133"/>
      <c r="H212"/>
    </row>
    <row r="213" spans="2:8">
      <c r="B213" s="106"/>
      <c r="C213" s="133"/>
      <c r="H213"/>
    </row>
    <row r="214" spans="2:8" ht="89.25" customHeight="1">
      <c r="B214" s="106"/>
      <c r="C214" s="133"/>
      <c r="H214"/>
    </row>
    <row r="215" spans="2:8">
      <c r="B215" s="106"/>
      <c r="C215" s="133"/>
      <c r="H215"/>
    </row>
    <row r="216" spans="2:8">
      <c r="B216" s="106"/>
      <c r="C216" s="133"/>
      <c r="H216"/>
    </row>
    <row r="217" spans="2:8">
      <c r="B217" s="106"/>
      <c r="C217" s="133"/>
      <c r="H217"/>
    </row>
    <row r="218" spans="2:8">
      <c r="B218" s="106"/>
      <c r="C218" s="133"/>
      <c r="H218"/>
    </row>
    <row r="219" spans="2:8" ht="46.5" customHeight="1">
      <c r="B219" s="106"/>
      <c r="C219" s="133"/>
      <c r="H219"/>
    </row>
    <row r="220" spans="2:8">
      <c r="B220" s="106"/>
      <c r="C220" s="133"/>
      <c r="H220"/>
    </row>
    <row r="221" spans="2:8">
      <c r="B221" s="106"/>
      <c r="C221" s="133"/>
      <c r="H221"/>
    </row>
    <row r="222" spans="2:8">
      <c r="B222" s="106"/>
      <c r="C222" s="133"/>
      <c r="H222"/>
    </row>
    <row r="223" spans="2:8">
      <c r="B223" s="106"/>
      <c r="C223" s="133"/>
      <c r="H223"/>
    </row>
    <row r="224" spans="2:8">
      <c r="B224" s="106"/>
      <c r="C224" s="133"/>
      <c r="H224"/>
    </row>
    <row r="225" spans="2:8">
      <c r="B225" s="106"/>
      <c r="C225" s="133"/>
      <c r="H225"/>
    </row>
    <row r="226" spans="2:8" ht="78" customHeight="1">
      <c r="B226" s="106"/>
      <c r="C226" s="133"/>
      <c r="H226"/>
    </row>
    <row r="227" spans="2:8">
      <c r="B227" s="106"/>
      <c r="C227" s="133"/>
      <c r="H227"/>
    </row>
    <row r="228" spans="2:8">
      <c r="B228" s="106"/>
      <c r="C228" s="133"/>
      <c r="H228"/>
    </row>
    <row r="229" spans="2:8">
      <c r="B229" s="106"/>
      <c r="C229" s="133"/>
      <c r="H229"/>
    </row>
    <row r="230" spans="2:8">
      <c r="B230" s="106"/>
      <c r="C230" s="133"/>
      <c r="H230"/>
    </row>
    <row r="231" spans="2:8" ht="26.25" customHeight="1">
      <c r="B231" s="106"/>
      <c r="C231" s="133"/>
      <c r="H231"/>
    </row>
    <row r="232" spans="2:8">
      <c r="B232" s="106"/>
      <c r="C232" s="133"/>
      <c r="H232"/>
    </row>
    <row r="233" spans="2:8">
      <c r="B233" s="106"/>
      <c r="C233" s="133"/>
      <c r="H233"/>
    </row>
    <row r="234" spans="2:8">
      <c r="B234" s="106"/>
      <c r="C234" s="133"/>
      <c r="H234"/>
    </row>
    <row r="235" spans="2:8">
      <c r="B235" s="106"/>
      <c r="C235" s="133"/>
      <c r="H235"/>
    </row>
    <row r="236" spans="2:8">
      <c r="B236" s="106"/>
      <c r="C236" s="133"/>
      <c r="H236"/>
    </row>
    <row r="237" spans="2:8" ht="27.75" customHeight="1">
      <c r="B237" s="106"/>
      <c r="C237" s="133"/>
      <c r="H237"/>
    </row>
    <row r="238" spans="2:8">
      <c r="B238" s="106"/>
      <c r="C238" s="133"/>
      <c r="H238"/>
    </row>
    <row r="239" spans="2:8">
      <c r="B239" s="106"/>
      <c r="C239" s="133"/>
      <c r="H239"/>
    </row>
    <row r="240" spans="2:8">
      <c r="B240" s="106"/>
      <c r="C240" s="133"/>
      <c r="H240"/>
    </row>
    <row r="241" spans="2:8">
      <c r="B241" s="106"/>
      <c r="C241" s="133"/>
      <c r="H241"/>
    </row>
    <row r="242" spans="2:8">
      <c r="B242" s="106"/>
      <c r="C242" s="133"/>
      <c r="H242"/>
    </row>
    <row r="243" spans="2:8">
      <c r="B243" s="106"/>
      <c r="C243" s="133"/>
      <c r="H243"/>
    </row>
    <row r="244" spans="2:8">
      <c r="B244" s="106"/>
      <c r="C244" s="133"/>
      <c r="H244"/>
    </row>
    <row r="245" spans="2:8">
      <c r="B245" s="106"/>
      <c r="C245" s="133"/>
      <c r="H245"/>
    </row>
    <row r="246" spans="2:8">
      <c r="B246" s="106"/>
      <c r="C246" s="133"/>
      <c r="H246"/>
    </row>
    <row r="247" spans="2:8">
      <c r="B247" s="106"/>
      <c r="C247" s="133"/>
      <c r="H247"/>
    </row>
    <row r="248" spans="2:8" ht="29.25" customHeight="1">
      <c r="B248" s="106"/>
      <c r="C248" s="133"/>
      <c r="H248"/>
    </row>
    <row r="249" spans="2:8">
      <c r="B249" s="106"/>
      <c r="C249" s="133"/>
      <c r="H249"/>
    </row>
    <row r="250" spans="2:8">
      <c r="B250" s="106"/>
      <c r="C250" s="133"/>
      <c r="H250"/>
    </row>
    <row r="251" spans="2:8">
      <c r="B251" s="106"/>
      <c r="C251" s="133"/>
      <c r="H251"/>
    </row>
    <row r="252" spans="2:8">
      <c r="B252" s="106"/>
      <c r="C252" s="133"/>
      <c r="H252"/>
    </row>
    <row r="253" spans="2:8">
      <c r="B253" s="106"/>
      <c r="C253" s="133"/>
      <c r="H253"/>
    </row>
    <row r="254" spans="2:8">
      <c r="B254" s="106"/>
      <c r="C254" s="133"/>
      <c r="H254"/>
    </row>
    <row r="255" spans="2:8">
      <c r="B255" s="106"/>
      <c r="C255" s="133"/>
      <c r="H255"/>
    </row>
    <row r="256" spans="2:8">
      <c r="B256" s="106"/>
      <c r="C256" s="133"/>
      <c r="H256"/>
    </row>
    <row r="257" spans="2:8">
      <c r="B257" s="106"/>
      <c r="C257" s="133"/>
      <c r="H257"/>
    </row>
    <row r="258" spans="2:8">
      <c r="B258" s="106"/>
      <c r="C258" s="133"/>
      <c r="H258"/>
    </row>
    <row r="259" spans="2:8">
      <c r="B259" s="106"/>
      <c r="C259" s="133"/>
      <c r="H259"/>
    </row>
    <row r="260" spans="2:8" ht="76.5" customHeight="1">
      <c r="B260" s="106"/>
      <c r="C260" s="133"/>
      <c r="H260"/>
    </row>
    <row r="261" spans="2:8">
      <c r="B261" s="106"/>
      <c r="C261" s="133"/>
      <c r="H261"/>
    </row>
    <row r="262" spans="2:8">
      <c r="B262" s="106"/>
      <c r="C262" s="133"/>
      <c r="H262"/>
    </row>
    <row r="263" spans="2:8">
      <c r="B263" s="106"/>
      <c r="C263" s="133"/>
      <c r="H263"/>
    </row>
    <row r="264" spans="2:8">
      <c r="B264" s="106"/>
      <c r="C264" s="133"/>
      <c r="H264"/>
    </row>
    <row r="265" spans="2:8" ht="34.5" customHeight="1">
      <c r="B265" s="106"/>
      <c r="C265" s="133"/>
      <c r="H265"/>
    </row>
    <row r="266" spans="2:8">
      <c r="B266" s="106"/>
      <c r="C266" s="133"/>
      <c r="H266"/>
    </row>
    <row r="267" spans="2:8">
      <c r="B267" s="106"/>
      <c r="C267" s="133"/>
      <c r="H267"/>
    </row>
    <row r="268" spans="2:8">
      <c r="B268" s="106"/>
      <c r="C268" s="133"/>
      <c r="H268"/>
    </row>
    <row r="269" spans="2:8">
      <c r="B269" s="106"/>
      <c r="C269" s="133"/>
      <c r="H269"/>
    </row>
    <row r="270" spans="2:8">
      <c r="B270" s="106"/>
      <c r="C270" s="133"/>
      <c r="H270"/>
    </row>
    <row r="271" spans="2:8">
      <c r="B271" s="106"/>
      <c r="C271" s="133"/>
      <c r="H271"/>
    </row>
    <row r="272" spans="2:8" ht="27" customHeight="1">
      <c r="B272" s="106">
        <v>50982</v>
      </c>
      <c r="C272" s="133"/>
      <c r="H272"/>
    </row>
    <row r="273" spans="2:8">
      <c r="B273" s="106"/>
      <c r="C273" s="133"/>
      <c r="H273"/>
    </row>
    <row r="274" spans="2:8">
      <c r="B274" s="106"/>
      <c r="C274" s="133"/>
      <c r="H274"/>
    </row>
    <row r="275" spans="2:8">
      <c r="B275" s="106"/>
      <c r="C275" s="133"/>
      <c r="H275"/>
    </row>
    <row r="276" spans="2:8">
      <c r="B276" s="106"/>
      <c r="C276" s="133"/>
      <c r="H276"/>
    </row>
    <row r="277" spans="2:8">
      <c r="B277" s="106"/>
      <c r="C277" s="133"/>
      <c r="H277"/>
    </row>
    <row r="278" spans="2:8">
      <c r="B278" s="106"/>
      <c r="C278" s="133"/>
      <c r="H278"/>
    </row>
    <row r="279" spans="2:8">
      <c r="B279" s="106"/>
      <c r="C279" s="133"/>
      <c r="H279"/>
    </row>
    <row r="280" spans="2:8">
      <c r="B280" s="106"/>
      <c r="C280" s="133"/>
      <c r="H280"/>
    </row>
    <row r="281" spans="2:8">
      <c r="B281" s="106"/>
      <c r="C281" s="133"/>
      <c r="H281"/>
    </row>
    <row r="282" spans="2:8" ht="40.5" customHeight="1">
      <c r="B282" s="106"/>
      <c r="C282" s="133"/>
      <c r="H282"/>
    </row>
    <row r="283" spans="2:8">
      <c r="B283" s="106"/>
      <c r="C283" s="133"/>
      <c r="H283"/>
    </row>
    <row r="284" spans="2:8">
      <c r="B284" s="106"/>
      <c r="C284" s="133"/>
      <c r="H284"/>
    </row>
    <row r="285" spans="2:8">
      <c r="B285" s="106"/>
      <c r="C285" s="133"/>
      <c r="H285"/>
    </row>
    <row r="286" spans="2:8">
      <c r="B286" s="106"/>
      <c r="C286" s="133"/>
      <c r="H286"/>
    </row>
    <row r="287" spans="2:8">
      <c r="B287" s="106"/>
      <c r="C287" s="133"/>
      <c r="H287"/>
    </row>
    <row r="288" spans="2:8">
      <c r="B288" s="106"/>
      <c r="C288" s="133"/>
      <c r="H288"/>
    </row>
    <row r="289" spans="2:8">
      <c r="B289" s="106"/>
      <c r="C289" s="133"/>
      <c r="H289"/>
    </row>
    <row r="290" spans="2:8">
      <c r="B290" s="106"/>
      <c r="C290" s="133"/>
      <c r="H290"/>
    </row>
    <row r="291" spans="2:8">
      <c r="B291" s="106"/>
      <c r="C291" s="133"/>
      <c r="H291"/>
    </row>
    <row r="292" spans="2:8">
      <c r="B292" s="106"/>
      <c r="C292" s="133"/>
      <c r="H292"/>
    </row>
    <row r="293" spans="2:8">
      <c r="B293" s="106"/>
      <c r="C293" s="133"/>
      <c r="H293"/>
    </row>
    <row r="294" spans="2:8" ht="28.5" customHeight="1">
      <c r="B294" s="106"/>
      <c r="C294" s="133"/>
      <c r="H294"/>
    </row>
    <row r="295" spans="2:8">
      <c r="B295" s="106"/>
      <c r="C295" s="133"/>
      <c r="H295"/>
    </row>
    <row r="296" spans="2:8">
      <c r="B296" s="106"/>
      <c r="C296" s="133"/>
      <c r="H296"/>
    </row>
    <row r="297" spans="2:8">
      <c r="B297" s="106"/>
      <c r="C297" s="133"/>
      <c r="H297"/>
    </row>
    <row r="298" spans="2:8">
      <c r="B298" s="106"/>
      <c r="C298" s="133"/>
      <c r="H298"/>
    </row>
    <row r="299" spans="2:8">
      <c r="B299" s="106"/>
      <c r="C299" s="133"/>
      <c r="H299"/>
    </row>
    <row r="300" spans="2:8">
      <c r="B300" s="106"/>
      <c r="C300" s="133"/>
      <c r="H300"/>
    </row>
    <row r="301" spans="2:8">
      <c r="B301" s="106"/>
      <c r="C301" s="133"/>
      <c r="H301"/>
    </row>
    <row r="302" spans="2:8">
      <c r="B302" s="106"/>
      <c r="C302" s="133"/>
      <c r="H302"/>
    </row>
    <row r="303" spans="2:8">
      <c r="B303" s="106"/>
      <c r="C303" s="133"/>
      <c r="H303"/>
    </row>
    <row r="304" spans="2:8">
      <c r="B304" s="106"/>
      <c r="C304" s="133"/>
      <c r="H304"/>
    </row>
    <row r="305" spans="2:8">
      <c r="B305" s="106"/>
      <c r="C305" s="133"/>
      <c r="H305"/>
    </row>
    <row r="306" spans="2:8" ht="38.25" customHeight="1">
      <c r="B306" s="106"/>
      <c r="C306" s="133"/>
      <c r="H306"/>
    </row>
    <row r="307" spans="2:8">
      <c r="B307" s="106"/>
      <c r="C307" s="133"/>
      <c r="H307"/>
    </row>
    <row r="308" spans="2:8">
      <c r="B308" s="106"/>
      <c r="C308" s="133"/>
      <c r="H308"/>
    </row>
    <row r="309" spans="2:8">
      <c r="B309" s="106"/>
      <c r="C309" s="133"/>
      <c r="H309"/>
    </row>
    <row r="310" spans="2:8">
      <c r="B310" s="106"/>
      <c r="C310" s="133"/>
      <c r="H310"/>
    </row>
    <row r="311" spans="2:8">
      <c r="B311" s="106"/>
      <c r="C311" s="133"/>
      <c r="H311"/>
    </row>
    <row r="312" spans="2:8">
      <c r="B312" s="106"/>
      <c r="C312" s="133"/>
      <c r="H312"/>
    </row>
    <row r="313" spans="2:8">
      <c r="B313" s="106"/>
      <c r="C313" s="133"/>
      <c r="H313"/>
    </row>
    <row r="314" spans="2:8">
      <c r="B314" s="106"/>
      <c r="C314" s="133"/>
      <c r="H314"/>
    </row>
    <row r="315" spans="2:8">
      <c r="B315" s="106"/>
      <c r="C315" s="133"/>
      <c r="H315"/>
    </row>
    <row r="316" spans="2:8">
      <c r="B316" s="106"/>
      <c r="C316" s="133"/>
      <c r="H316"/>
    </row>
    <row r="317" spans="2:8">
      <c r="B317" s="106"/>
      <c r="C317" s="133"/>
      <c r="H317"/>
    </row>
    <row r="318" spans="2:8" ht="39.75" customHeight="1">
      <c r="B318" s="106"/>
      <c r="C318" s="133"/>
      <c r="H318"/>
    </row>
    <row r="319" spans="2:8">
      <c r="B319" s="106"/>
      <c r="C319" s="133"/>
      <c r="H319"/>
    </row>
    <row r="320" spans="2:8">
      <c r="B320" s="106"/>
      <c r="C320" s="133"/>
      <c r="H320"/>
    </row>
    <row r="321" spans="2:8">
      <c r="B321" s="106"/>
      <c r="C321" s="133"/>
      <c r="H321"/>
    </row>
    <row r="322" spans="2:8">
      <c r="B322" s="106"/>
      <c r="C322" s="133"/>
      <c r="H322"/>
    </row>
    <row r="323" spans="2:8" ht="29.25" customHeight="1">
      <c r="B323" s="106"/>
      <c r="C323" s="133"/>
      <c r="H323"/>
    </row>
    <row r="324" spans="2:8">
      <c r="B324" s="106"/>
      <c r="C324" s="133"/>
      <c r="H324"/>
    </row>
    <row r="325" spans="2:8">
      <c r="B325" s="106"/>
      <c r="C325" s="133"/>
      <c r="H325"/>
    </row>
    <row r="326" spans="2:8">
      <c r="B326" s="106"/>
      <c r="C326" s="133"/>
      <c r="H326"/>
    </row>
    <row r="327" spans="2:8">
      <c r="B327" s="106"/>
      <c r="C327" s="133"/>
      <c r="H327"/>
    </row>
    <row r="328" spans="2:8">
      <c r="B328" s="106"/>
      <c r="C328" s="133"/>
      <c r="H328"/>
    </row>
    <row r="329" spans="2:8">
      <c r="B329" s="106"/>
      <c r="C329" s="133"/>
      <c r="H329"/>
    </row>
    <row r="330" spans="2:8" ht="43.5" customHeight="1">
      <c r="B330" s="106"/>
      <c r="C330" s="133"/>
      <c r="H330"/>
    </row>
    <row r="331" spans="2:8">
      <c r="B331" s="106"/>
      <c r="C331" s="133"/>
      <c r="H331"/>
    </row>
    <row r="332" spans="2:8">
      <c r="B332" s="106"/>
      <c r="C332" s="133"/>
      <c r="H332"/>
    </row>
    <row r="333" spans="2:8">
      <c r="B333" s="106"/>
      <c r="C333" s="133"/>
      <c r="H333"/>
    </row>
    <row r="334" spans="2:8">
      <c r="B334" s="106"/>
      <c r="C334" s="133"/>
      <c r="H334"/>
    </row>
    <row r="335" spans="2:8" ht="25.5" customHeight="1">
      <c r="B335" s="106"/>
      <c r="C335" s="133"/>
      <c r="H335"/>
    </row>
    <row r="336" spans="2:8">
      <c r="B336" s="106"/>
      <c r="C336" s="133"/>
      <c r="H336"/>
    </row>
    <row r="337" spans="2:8">
      <c r="B337" s="106"/>
      <c r="C337" s="133"/>
      <c r="H337"/>
    </row>
    <row r="338" spans="2:8">
      <c r="B338" s="106"/>
      <c r="C338" s="133"/>
      <c r="H338"/>
    </row>
    <row r="339" spans="2:8">
      <c r="B339" s="106"/>
      <c r="C339" s="133"/>
      <c r="H339"/>
    </row>
    <row r="340" spans="2:8">
      <c r="B340" s="106"/>
      <c r="C340" s="133"/>
      <c r="H340"/>
    </row>
    <row r="341" spans="2:8">
      <c r="B341" s="106"/>
      <c r="C341" s="133"/>
      <c r="H341"/>
    </row>
    <row r="342" spans="2:8">
      <c r="B342" s="106"/>
      <c r="C342" s="133"/>
      <c r="H342"/>
    </row>
    <row r="343" spans="2:8">
      <c r="B343" s="106"/>
      <c r="C343" s="133"/>
      <c r="H343"/>
    </row>
    <row r="344" spans="2:8">
      <c r="B344" s="106"/>
      <c r="C344" s="133"/>
      <c r="H344"/>
    </row>
    <row r="345" spans="2:8">
      <c r="B345" s="106"/>
      <c r="C345" s="133"/>
      <c r="H345"/>
    </row>
    <row r="346" spans="2:8">
      <c r="B346" s="106"/>
      <c r="C346" s="133"/>
      <c r="H346"/>
    </row>
    <row r="347" spans="2:8">
      <c r="B347" s="106"/>
      <c r="C347" s="133"/>
      <c r="H347"/>
    </row>
    <row r="348" spans="2:8">
      <c r="B348" s="106"/>
      <c r="C348" s="133"/>
      <c r="H348"/>
    </row>
    <row r="349" spans="2:8">
      <c r="B349" s="106"/>
      <c r="C349" s="133"/>
      <c r="H349"/>
    </row>
    <row r="350" spans="2:8">
      <c r="B350" s="106"/>
      <c r="C350" s="133"/>
      <c r="H350"/>
    </row>
    <row r="351" spans="2:8">
      <c r="B351" s="106"/>
      <c r="C351" s="133"/>
      <c r="H351"/>
    </row>
    <row r="352" spans="2:8">
      <c r="B352" s="106"/>
      <c r="C352" s="133"/>
      <c r="H3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PRESUPUESTO GRAL</vt:lpstr>
      <vt:lpstr>A.P.U Preliminares</vt:lpstr>
      <vt:lpstr>Movimientos de tierra</vt:lpstr>
      <vt:lpstr>Cimentaciones y estructuras</vt:lpstr>
      <vt:lpstr>Estructura Metálica</vt:lpstr>
      <vt:lpstr>Cubiertas</vt:lpstr>
      <vt:lpstr>Mamposteria</vt:lpstr>
      <vt:lpstr>Recubrimientos</vt:lpstr>
      <vt:lpstr>Pisos y zocalos </vt:lpstr>
      <vt:lpstr>Baños y cocinas</vt:lpstr>
      <vt:lpstr>Instalaciones Hidrosanitarias</vt:lpstr>
      <vt:lpstr>Instalaciones eléctricas</vt:lpstr>
      <vt:lpstr>Puertas y ventanas</vt:lpstr>
      <vt:lpstr>'PRESUPUESTO GRAL'!Área_de_impresión</vt:lpstr>
      <vt:lpstr>'PRESUPUESTO GRAL'!Títulos_a_imprimir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Francisco Betancourt</cp:lastModifiedBy>
  <cp:lastPrinted>2024-05-10T16:04:38Z</cp:lastPrinted>
  <dcterms:created xsi:type="dcterms:W3CDTF">2023-06-06T11:24:16Z</dcterms:created>
  <dcterms:modified xsi:type="dcterms:W3CDTF">2025-02-06T17:25:59Z</dcterms:modified>
</cp:coreProperties>
</file>