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Mgomezgal\Desktop\CONTRATACION 2025\SELECCION ABREVIADA MENOR CUANTÍA\SAMC-001-2025 OBRA SISTEMA PENAL PARA ADOLESCENTES\EVALUACION SAMC-001-2025\EVALUACION FINAL SAMC-001-2025\"/>
    </mc:Choice>
  </mc:AlternateContent>
  <xr:revisionPtr revIDLastSave="0" documentId="13_ncr:1_{6569DB43-15AF-47BE-9A04-54B122A6835D}" xr6:coauthVersionLast="47" xr6:coauthVersionMax="47" xr10:uidLastSave="{00000000-0000-0000-0000-000000000000}"/>
  <bookViews>
    <workbookView xWindow="-120" yWindow="-120" windowWidth="29040" windowHeight="15720" tabRatio="560" xr2:uid="{00000000-000D-0000-FFFF-FFFF00000000}"/>
  </bookViews>
  <sheets>
    <sheet name="Calificacion" sheetId="2" r:id="rId1"/>
  </sheets>
  <definedNames>
    <definedName name="_xlnm._FilterDatabase" localSheetId="0" hidden="1">Calificacion!$A$23:$K$30</definedName>
    <definedName name="_xlnm.Print_Area" localSheetId="0">Calificacion!$A$1:$J$63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8" i="2" l="1"/>
  <c r="C19" i="2"/>
  <c r="C20" i="2" l="1"/>
  <c r="C16" i="2" l="1"/>
  <c r="G26" i="2" s="1"/>
  <c r="F31" i="2"/>
  <c r="J28" i="2" l="1"/>
  <c r="H29" i="2"/>
  <c r="J29" i="2" s="1"/>
  <c r="H25" i="2"/>
  <c r="J25" i="2" s="1"/>
  <c r="J27" i="2"/>
  <c r="J30" i="2"/>
  <c r="J26" i="2"/>
  <c r="J24" i="2" l="1"/>
</calcChain>
</file>

<file path=xl/sharedStrings.xml><?xml version="1.0" encoding="utf-8"?>
<sst xmlns="http://schemas.openxmlformats.org/spreadsheetml/2006/main" count="53" uniqueCount="33">
  <si>
    <t>PROPONENTE</t>
  </si>
  <si>
    <t>PUNTAJE</t>
  </si>
  <si>
    <t>Puntaje Maximo</t>
  </si>
  <si>
    <t>Dirección Ejecutiva Seccional de Administración Judicial</t>
  </si>
  <si>
    <t>Bucaramanga - Santander</t>
  </si>
  <si>
    <t>VR OFERTA SIN DECIMALES</t>
  </si>
  <si>
    <t>FACTORES PONDERABLES</t>
  </si>
  <si>
    <t>TOTAL PUNTAJE</t>
  </si>
  <si>
    <t>VALOR MAYOR A XB</t>
  </si>
  <si>
    <t>VALOR MENOR O IGUAL A XB</t>
  </si>
  <si>
    <t xml:space="preserve">NOTA 1: </t>
  </si>
  <si>
    <t>HABILITADO</t>
  </si>
  <si>
    <t>EVALUACIÓN ECONÓMICA SELECCIÓN ABREVIADA DE MENOR CUANTIA No. 001 DE 2025</t>
  </si>
  <si>
    <t>CONTRATAR EN NOMBRE DE LA NACIÓN– CONSEJO SUPERIOR DE JUDICATURA– DIRECCIÓN EJECUTIVA SECCIONAL DE ADMINISTRACIÓN JUDICIAL DE BUCARAMANGA, MEDIANTE EL SISTEMA DE PRECIOS UNITARIOS FIJOS SIN REAJUSTE, LA OBRA CIVIL, ELÉCTRICA, DE ILUMINACIÓN Y DEMÁS REQUERIDAS PARA EL ACONDICIONAMIENTO GENERAL DE LAS INSTALACIONES DEL SISTEMA DE RESPONSABILIDAD PENAL PARA ADOLESCENTES DE BUCARAMANGA, EN LAS CONDICIONES TÉCNICAS, DE CALIDAD Y CANTIDADES EXIGIDAS POR LA ENTIDAD.</t>
  </si>
  <si>
    <t>TRM 30 DE ENERO DE 2025</t>
  </si>
  <si>
    <t xml:space="preserve">PRESUPUESTO OFICIAL </t>
  </si>
  <si>
    <t>CONSORCIO ALIANZA JEROCA 19</t>
  </si>
  <si>
    <t>INARCO PROYECTOS Y CONSTRUCCIONES S.A.S.</t>
  </si>
  <si>
    <t>A.D.C &amp; CO S.A.S.</t>
  </si>
  <si>
    <t>ACF INGENIERIA S.A.S</t>
  </si>
  <si>
    <t>QUATTRO PROYECTOS E INVERSIONES SAS</t>
  </si>
  <si>
    <t>OCI INGENIERIA SAS</t>
  </si>
  <si>
    <t>UNION TEMPORAL CONSPER CSJ 2025</t>
  </si>
  <si>
    <t>Media Geométrica con Presupuesto
OficiaL</t>
  </si>
  <si>
    <t>MEDIANA</t>
  </si>
  <si>
    <t>DESVIACION ESTANDAR</t>
  </si>
  <si>
    <t>VALIDACION PRECIOS ARTIFICIALMENTE BAJOS</t>
  </si>
  <si>
    <t>MINIMO ACEPTABLE</t>
  </si>
  <si>
    <t>NO HABILITADO</t>
  </si>
  <si>
    <t>REQUISITOS FINANCIEROS</t>
  </si>
  <si>
    <t>REQUISITOS TECNICOS</t>
  </si>
  <si>
    <t>REQUISITOS JURICIOS</t>
  </si>
  <si>
    <r>
      <rPr>
        <b/>
        <sz val="11"/>
        <color indexed="8"/>
        <rFont val="Calibri"/>
        <family val="2"/>
      </rPr>
      <t>Nota 1</t>
    </r>
    <r>
      <rPr>
        <b/>
        <sz val="11"/>
        <color theme="1"/>
        <rFont val="Calibri"/>
        <family val="2"/>
        <scheme val="minor"/>
      </rPr>
      <t>: Sólo se califican en el aspecto económico, aquellas ofertas que hayan cumplido con los requisitos jurídicos, técnicos, financieros y organizacionales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</si>
</sst>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164" formatCode="_-[$$-240A]\ * #,##0.00_-;\-[$$-240A]\ * #,##0.00_-;_-[$$-240A]\ * &quot;-&quot;??_-;_-@_-"/>
    <numFmt numFmtId="165" formatCode="0.0000000"/>
    <numFmt numFmtId="166" formatCode="#,##0.0000"/>
    <numFmt numFmtId="167" formatCode="#,##0.00000"/>
    <numFmt numFmtId="168" formatCode="#,##0.0000000"/>
    <numFmt numFmtId="169" formatCode="#,##0.000000000"/>
    <numFmt numFmtId="170" formatCode="0.000%"/>
  </numFmts>
  <fonts count="10" x14ac:knownFonts="1">
    <font>
      <sz val="11"/>
      <color theme="1"/>
      <name val="Calibri"/>
      <family val="2"/>
      <scheme val="minor"/>
    </font>
    <font>
      <b/>
      <sz val="11"/>
      <color indexed="8"/>
      <name val="Calibri"/>
      <family val="2"/>
    </font>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b/>
      <sz val="12"/>
      <color theme="0"/>
      <name val="Calibri"/>
      <family val="2"/>
      <scheme val="minor"/>
    </font>
    <font>
      <sz val="12"/>
      <color theme="0"/>
      <name val="Calibri"/>
      <family val="2"/>
      <scheme val="minor"/>
    </font>
    <font>
      <sz val="11"/>
      <color rgb="FFFF0000"/>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2" fillId="0" borderId="0" applyFont="0" applyFill="0" applyBorder="0" applyAlignment="0" applyProtection="0"/>
    <xf numFmtId="9" fontId="2" fillId="0" borderId="0" applyFont="0" applyFill="0" applyBorder="0" applyAlignment="0" applyProtection="0"/>
  </cellStyleXfs>
  <cellXfs count="60">
    <xf numFmtId="0" fontId="0" fillId="0" borderId="0" xfId="0"/>
    <xf numFmtId="0" fontId="0" fillId="0" borderId="0" xfId="0" applyAlignment="1">
      <alignment horizontal="center"/>
    </xf>
    <xf numFmtId="0" fontId="0" fillId="0" borderId="0" xfId="0" applyBorder="1"/>
    <xf numFmtId="3" fontId="0" fillId="0" borderId="0" xfId="0" applyNumberFormat="1"/>
    <xf numFmtId="0" fontId="3" fillId="0" borderId="0" xfId="0" applyFont="1" applyAlignment="1">
      <alignment horizontal="center"/>
    </xf>
    <xf numFmtId="164" fontId="0" fillId="0" borderId="0" xfId="0" applyNumberFormat="1" applyBorder="1"/>
    <xf numFmtId="0" fontId="3" fillId="0" borderId="0" xfId="0" applyFont="1" applyBorder="1"/>
    <xf numFmtId="165" fontId="0" fillId="0" borderId="0" xfId="0" applyNumberFormat="1"/>
    <xf numFmtId="165" fontId="0" fillId="0" borderId="0" xfId="0" applyNumberFormat="1" applyFill="1"/>
    <xf numFmtId="0" fontId="0" fillId="0" borderId="0" xfId="0" applyFill="1"/>
    <xf numFmtId="4" fontId="0" fillId="0" borderId="0" xfId="0" applyNumberFormat="1"/>
    <xf numFmtId="0" fontId="0" fillId="0" borderId="0" xfId="0" applyBorder="1" applyAlignment="1">
      <alignment vertical="center" wrapText="1"/>
    </xf>
    <xf numFmtId="0" fontId="4" fillId="0" borderId="0" xfId="0" applyFont="1" applyBorder="1"/>
    <xf numFmtId="3" fontId="0" fillId="0" borderId="0" xfId="0" applyNumberFormat="1" applyBorder="1"/>
    <xf numFmtId="169" fontId="0" fillId="0" borderId="0" xfId="0" applyNumberFormat="1"/>
    <xf numFmtId="0" fontId="0" fillId="0" borderId="0" xfId="0" applyFill="1" applyBorder="1"/>
    <xf numFmtId="4" fontId="0" fillId="0" borderId="0" xfId="0" applyNumberFormat="1" applyFill="1"/>
    <xf numFmtId="0" fontId="4" fillId="0" borderId="0" xfId="0" applyFont="1" applyBorder="1" applyAlignment="1">
      <alignment wrapText="1"/>
    </xf>
    <xf numFmtId="166" fontId="0" fillId="0" borderId="0" xfId="0" applyNumberFormat="1"/>
    <xf numFmtId="167" fontId="0" fillId="0" borderId="0" xfId="0" applyNumberFormat="1"/>
    <xf numFmtId="168" fontId="0" fillId="0" borderId="0" xfId="0" applyNumberFormat="1"/>
    <xf numFmtId="168" fontId="0" fillId="0" borderId="0" xfId="0" applyNumberFormat="1" applyFill="1"/>
    <xf numFmtId="165" fontId="0" fillId="0" borderId="1" xfId="0" applyNumberFormat="1" applyFont="1" applyFill="1" applyBorder="1" applyAlignment="1">
      <alignment horizontal="center"/>
    </xf>
    <xf numFmtId="44" fontId="0" fillId="0" borderId="1" xfId="0" applyNumberFormat="1" applyFont="1" applyFill="1" applyBorder="1" applyAlignment="1">
      <alignment horizontal="center"/>
    </xf>
    <xf numFmtId="0" fontId="0" fillId="0" borderId="1" xfId="0" applyFont="1" applyFill="1" applyBorder="1" applyAlignment="1">
      <alignment horizontal="center"/>
    </xf>
    <xf numFmtId="2" fontId="3" fillId="0" borderId="1" xfId="0" applyNumberFormat="1" applyFont="1" applyFill="1" applyBorder="1" applyAlignment="1">
      <alignment horizontal="center" vertical="center" wrapText="1"/>
    </xf>
    <xf numFmtId="2" fontId="3" fillId="0" borderId="0"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4" fontId="4" fillId="0" borderId="0" xfId="0" applyNumberFormat="1" applyFont="1" applyFill="1" applyBorder="1"/>
    <xf numFmtId="165" fontId="0" fillId="0" borderId="0" xfId="0" applyNumberFormat="1" applyFont="1" applyFill="1" applyBorder="1" applyAlignment="1">
      <alignment horizontal="center"/>
    </xf>
    <xf numFmtId="44" fontId="0" fillId="0" borderId="0" xfId="0" applyNumberFormat="1" applyBorder="1"/>
    <xf numFmtId="4" fontId="4" fillId="0" borderId="0" xfId="0" applyNumberFormat="1" applyFont="1" applyBorder="1" applyAlignment="1">
      <alignment horizontal="right"/>
    </xf>
    <xf numFmtId="0" fontId="5" fillId="0" borderId="0" xfId="0" applyFont="1" applyFill="1" applyBorder="1"/>
    <xf numFmtId="0" fontId="5" fillId="2" borderId="0" xfId="0" applyFont="1" applyFill="1" applyBorder="1" applyAlignment="1">
      <alignment wrapText="1"/>
    </xf>
    <xf numFmtId="0" fontId="4" fillId="0" borderId="1" xfId="0" applyFont="1" applyBorder="1"/>
    <xf numFmtId="44" fontId="2" fillId="0" borderId="1" xfId="1" applyNumberFormat="1" applyFont="1" applyFill="1" applyBorder="1" applyAlignment="1">
      <alignment horizontal="center"/>
    </xf>
    <xf numFmtId="170" fontId="0" fillId="0" borderId="0" xfId="2" applyNumberFormat="1" applyFont="1" applyFill="1"/>
    <xf numFmtId="0" fontId="0" fillId="0" borderId="1" xfId="0" applyFill="1" applyBorder="1"/>
    <xf numFmtId="0" fontId="6" fillId="0" borderId="0" xfId="0" applyFont="1" applyFill="1" applyBorder="1"/>
    <xf numFmtId="0" fontId="6" fillId="0" borderId="0" xfId="0" applyFont="1" applyFill="1"/>
    <xf numFmtId="3" fontId="6" fillId="0" borderId="0" xfId="0" applyNumberFormat="1" applyFont="1" applyFill="1"/>
    <xf numFmtId="0" fontId="7" fillId="0" borderId="0" xfId="0" applyFont="1" applyFill="1" applyBorder="1"/>
    <xf numFmtId="0" fontId="0" fillId="3" borderId="1" xfId="0" applyFill="1" applyBorder="1"/>
    <xf numFmtId="0" fontId="0" fillId="3" borderId="1" xfId="0" applyFont="1" applyFill="1" applyBorder="1" applyAlignment="1">
      <alignment horizontal="center"/>
    </xf>
    <xf numFmtId="44" fontId="0" fillId="3" borderId="1" xfId="0" applyNumberFormat="1" applyFont="1" applyFill="1" applyBorder="1" applyAlignment="1">
      <alignment horizontal="center"/>
    </xf>
    <xf numFmtId="165" fontId="0" fillId="3" borderId="1" xfId="0" applyNumberFormat="1" applyFont="1" applyFill="1" applyBorder="1" applyAlignment="1">
      <alignment horizontal="center"/>
    </xf>
    <xf numFmtId="2" fontId="3" fillId="3" borderId="1" xfId="0" applyNumberFormat="1" applyFont="1" applyFill="1" applyBorder="1" applyAlignment="1">
      <alignment horizontal="center" vertical="center" wrapText="1"/>
    </xf>
    <xf numFmtId="0" fontId="9" fillId="0" borderId="1" xfId="0" applyFont="1" applyFill="1" applyBorder="1" applyAlignment="1">
      <alignment horizontal="center"/>
    </xf>
    <xf numFmtId="4" fontId="8" fillId="0" borderId="0" xfId="0" applyNumberFormat="1" applyFont="1" applyFill="1" applyBorder="1" applyAlignment="1">
      <alignment horizontal="right"/>
    </xf>
    <xf numFmtId="0" fontId="0" fillId="0" borderId="0" xfId="0" applyBorder="1" applyAlignment="1">
      <alignment horizontal="center" vertical="center" wrapText="1"/>
    </xf>
    <xf numFmtId="0" fontId="0" fillId="0" borderId="0" xfId="0" applyFont="1" applyFill="1" applyBorder="1" applyAlignment="1">
      <alignment horizontal="left" vertical="center" wrapText="1"/>
    </xf>
    <xf numFmtId="0" fontId="3" fillId="0" borderId="0" xfId="0" applyFont="1" applyBorder="1" applyAlignment="1">
      <alignment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4" fontId="4" fillId="0" borderId="0" xfId="0" applyNumberFormat="1" applyFont="1" applyBorder="1" applyAlignment="1">
      <alignment horizontal="right"/>
    </xf>
    <xf numFmtId="44" fontId="2" fillId="0" borderId="0" xfId="1" applyFont="1" applyAlignment="1">
      <alignment horizontal="center"/>
    </xf>
    <xf numFmtId="4" fontId="4" fillId="0" borderId="0" xfId="0" applyNumberFormat="1" applyFont="1" applyBorder="1" applyAlignment="1">
      <alignment horizontal="center"/>
    </xf>
    <xf numFmtId="0" fontId="7" fillId="0" borderId="0" xfId="0" applyFont="1" applyFill="1" applyBorder="1" applyAlignment="1">
      <alignment horizontal="left"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219075</xdr:colOff>
      <xdr:row>0</xdr:row>
      <xdr:rowOff>66675</xdr:rowOff>
    </xdr:from>
    <xdr:to>
      <xdr:col>1</xdr:col>
      <xdr:colOff>1828800</xdr:colOff>
      <xdr:row>4</xdr:row>
      <xdr:rowOff>9525</xdr:rowOff>
    </xdr:to>
    <xdr:pic>
      <xdr:nvPicPr>
        <xdr:cNvPr id="2326" name="Imagen 4">
          <a:extLst>
            <a:ext uri="{FF2B5EF4-FFF2-40B4-BE49-F238E27FC236}">
              <a16:creationId xmlns:a16="http://schemas.microsoft.com/office/drawing/2014/main" id="{4BB34DFA-55EA-4A7E-B217-808BDEEFD63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082" t="30682" r="11734" b="18048"/>
        <a:stretch>
          <a:fillRect/>
        </a:stretch>
      </xdr:blipFill>
      <xdr:spPr bwMode="auto">
        <a:xfrm>
          <a:off x="219075" y="66675"/>
          <a:ext cx="195262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976032</xdr:colOff>
      <xdr:row>34</xdr:row>
      <xdr:rowOff>277906</xdr:rowOff>
    </xdr:from>
    <xdr:to>
      <xdr:col>5</xdr:col>
      <xdr:colOff>2296618</xdr:colOff>
      <xdr:row>62</xdr:row>
      <xdr:rowOff>174634</xdr:rowOff>
    </xdr:to>
    <xdr:pic>
      <xdr:nvPicPr>
        <xdr:cNvPr id="2" name="Imagen 1">
          <a:extLst>
            <a:ext uri="{FF2B5EF4-FFF2-40B4-BE49-F238E27FC236}">
              <a16:creationId xmlns:a16="http://schemas.microsoft.com/office/drawing/2014/main" id="{6450CC1C-3E17-45AF-9154-C8411E771762}"/>
            </a:ext>
          </a:extLst>
        </xdr:cNvPr>
        <xdr:cNvPicPr>
          <a:picLocks noChangeAspect="1"/>
        </xdr:cNvPicPr>
      </xdr:nvPicPr>
      <xdr:blipFill>
        <a:blip xmlns:r="http://schemas.openxmlformats.org/officeDocument/2006/relationships" r:embed="rId2"/>
        <a:stretch>
          <a:fillRect/>
        </a:stretch>
      </xdr:blipFill>
      <xdr:spPr>
        <a:xfrm>
          <a:off x="3766857" y="6926356"/>
          <a:ext cx="4701961" cy="591652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Q91"/>
  <sheetViews>
    <sheetView showGridLines="0" tabSelected="1" view="pageBreakPreview" topLeftCell="A4" zoomScaleNormal="100" zoomScaleSheetLayoutView="100" workbookViewId="0">
      <selection activeCell="J29" sqref="J29"/>
    </sheetView>
  </sheetViews>
  <sheetFormatPr baseColWidth="10" defaultRowHeight="15" x14ac:dyDescent="0.25"/>
  <cols>
    <col min="1" max="1" width="5.140625" customWidth="1"/>
    <col min="2" max="2" width="36.7109375" customWidth="1"/>
    <col min="3" max="3" width="16.5703125" customWidth="1"/>
    <col min="4" max="4" width="16.85546875" customWidth="1"/>
    <col min="5" max="5" width="17.28515625" customWidth="1"/>
    <col min="6" max="6" width="37.140625" customWidth="1"/>
    <col min="7" max="7" width="14.85546875" customWidth="1"/>
    <col min="8" max="10" width="14.42578125" customWidth="1"/>
    <col min="11" max="11" width="14.140625" customWidth="1"/>
    <col min="12" max="12" width="13.85546875" bestFit="1" customWidth="1"/>
    <col min="13" max="13" width="16.5703125" bestFit="1" customWidth="1"/>
    <col min="14" max="14" width="15.28515625" bestFit="1" customWidth="1"/>
  </cols>
  <sheetData>
    <row r="2" spans="1:13" x14ac:dyDescent="0.25">
      <c r="D2" s="4" t="s">
        <v>3</v>
      </c>
      <c r="E2" s="4"/>
    </row>
    <row r="3" spans="1:13" x14ac:dyDescent="0.25">
      <c r="D3" s="4" t="s">
        <v>4</v>
      </c>
      <c r="E3" s="4"/>
    </row>
    <row r="5" spans="1:13" x14ac:dyDescent="0.25">
      <c r="A5" s="2"/>
      <c r="B5" s="2"/>
      <c r="C5" s="2"/>
      <c r="D5" s="2"/>
      <c r="E5" s="2"/>
      <c r="F5" s="2"/>
      <c r="G5" s="2"/>
      <c r="H5" s="2"/>
      <c r="I5" s="2"/>
      <c r="J5" s="2"/>
    </row>
    <row r="6" spans="1:13" x14ac:dyDescent="0.25">
      <c r="A6" s="2"/>
      <c r="B6" s="6" t="s">
        <v>12</v>
      </c>
      <c r="C6" s="2"/>
      <c r="D6" s="2"/>
      <c r="E6" s="2"/>
      <c r="F6" s="2"/>
      <c r="G6" s="2"/>
      <c r="H6" s="2"/>
      <c r="I6" s="2"/>
      <c r="J6" s="2"/>
    </row>
    <row r="7" spans="1:13" x14ac:dyDescent="0.25">
      <c r="A7" s="2"/>
      <c r="B7" s="6"/>
      <c r="C7" s="2"/>
      <c r="D7" s="2"/>
      <c r="E7" s="2"/>
      <c r="F7" s="2"/>
      <c r="G7" s="2"/>
      <c r="H7" s="2"/>
      <c r="I7" s="2"/>
      <c r="J7" s="2"/>
    </row>
    <row r="8" spans="1:13" ht="60.75" customHeight="1" x14ac:dyDescent="0.25">
      <c r="A8" s="2"/>
      <c r="B8" s="49" t="s">
        <v>13</v>
      </c>
      <c r="C8" s="49"/>
      <c r="D8" s="49"/>
      <c r="E8" s="49"/>
      <c r="F8" s="49"/>
      <c r="G8" s="49"/>
      <c r="H8" s="49"/>
      <c r="I8" s="49"/>
      <c r="J8" s="49"/>
    </row>
    <row r="9" spans="1:13" ht="6" customHeight="1" x14ac:dyDescent="0.25">
      <c r="A9" s="2"/>
      <c r="B9" s="11"/>
      <c r="C9" s="11"/>
      <c r="D9" s="11"/>
      <c r="E9" s="11"/>
      <c r="F9" s="11"/>
      <c r="G9" s="11"/>
      <c r="H9" s="11"/>
      <c r="I9" s="2"/>
      <c r="J9" s="2"/>
    </row>
    <row r="10" spans="1:13" ht="29.25" customHeight="1" x14ac:dyDescent="0.25">
      <c r="A10" s="2"/>
      <c r="B10" s="51" t="s">
        <v>32</v>
      </c>
      <c r="C10" s="51"/>
      <c r="D10" s="51"/>
      <c r="E10" s="51"/>
      <c r="F10" s="51"/>
      <c r="G10" s="51"/>
      <c r="H10" s="51"/>
      <c r="I10" s="2"/>
      <c r="J10" s="2"/>
    </row>
    <row r="11" spans="1:13" x14ac:dyDescent="0.25">
      <c r="A11" s="2"/>
      <c r="B11" s="2"/>
      <c r="C11" s="2"/>
      <c r="D11" s="2"/>
      <c r="E11" s="2"/>
      <c r="F11" s="2"/>
      <c r="G11" s="2"/>
      <c r="H11" s="2"/>
      <c r="I11" s="2"/>
      <c r="J11" s="2"/>
    </row>
    <row r="12" spans="1:13" ht="15.75" x14ac:dyDescent="0.25">
      <c r="A12" s="2"/>
      <c r="B12" s="12" t="s">
        <v>14</v>
      </c>
      <c r="C12" s="31">
        <v>4195.6000000000004</v>
      </c>
      <c r="D12" s="5"/>
      <c r="E12" s="5"/>
      <c r="G12" s="2"/>
      <c r="H12" s="2"/>
      <c r="I12" s="2"/>
      <c r="J12" s="2"/>
    </row>
    <row r="13" spans="1:13" ht="15.75" x14ac:dyDescent="0.25">
      <c r="A13" s="2"/>
      <c r="B13" s="12" t="s">
        <v>2</v>
      </c>
      <c r="C13" s="12">
        <v>70</v>
      </c>
      <c r="D13" s="2"/>
      <c r="E13" s="2"/>
      <c r="F13" s="2"/>
      <c r="G13" s="2"/>
      <c r="H13" s="2"/>
      <c r="I13" s="2"/>
      <c r="J13" s="2"/>
    </row>
    <row r="14" spans="1:13" ht="15.75" x14ac:dyDescent="0.25">
      <c r="A14" s="2"/>
      <c r="B14" s="12" t="s">
        <v>15</v>
      </c>
      <c r="C14" s="57">
        <v>414927139.94</v>
      </c>
      <c r="D14" s="57"/>
      <c r="E14" s="30"/>
      <c r="F14" s="2"/>
      <c r="G14" s="2"/>
      <c r="H14" s="2"/>
      <c r="I14" s="2"/>
      <c r="J14" s="2"/>
    </row>
    <row r="15" spans="1:13" ht="21.75" customHeight="1" x14ac:dyDescent="0.25">
      <c r="A15" s="2"/>
      <c r="B15" s="17"/>
      <c r="C15" s="58"/>
      <c r="D15" s="58"/>
      <c r="E15" s="2"/>
      <c r="F15" s="2"/>
      <c r="G15" s="2"/>
      <c r="H15" s="2"/>
      <c r="I15" s="2"/>
      <c r="J15" s="2"/>
      <c r="K15" s="8"/>
    </row>
    <row r="16" spans="1:13" ht="31.5" x14ac:dyDescent="0.25">
      <c r="A16" s="2"/>
      <c r="B16" s="33" t="s">
        <v>23</v>
      </c>
      <c r="C16" s="56">
        <f>GEOMEAN(F24:F33)</f>
        <v>400971368.77816117</v>
      </c>
      <c r="D16" s="56"/>
      <c r="E16" s="2"/>
      <c r="F16" s="2"/>
      <c r="G16" s="2"/>
      <c r="H16" s="2"/>
      <c r="I16" s="2"/>
      <c r="J16" s="2"/>
      <c r="M16" s="3"/>
    </row>
    <row r="17" spans="1:17" s="39" customFormat="1" ht="31.5" hidden="1" customHeight="1" x14ac:dyDescent="0.25">
      <c r="A17" s="38"/>
      <c r="B17" s="59" t="s">
        <v>26</v>
      </c>
      <c r="C17" s="59"/>
      <c r="D17" s="59"/>
      <c r="E17" s="38"/>
      <c r="F17" s="38"/>
      <c r="G17" s="38"/>
      <c r="H17" s="38"/>
      <c r="I17" s="38"/>
      <c r="J17" s="38"/>
      <c r="M17" s="40"/>
    </row>
    <row r="18" spans="1:17" s="39" customFormat="1" ht="15.75" hidden="1" x14ac:dyDescent="0.25">
      <c r="A18" s="38"/>
      <c r="B18" s="41" t="s">
        <v>24</v>
      </c>
      <c r="C18" s="48">
        <f>MEDIAN(F24:F30)</f>
        <v>395590910</v>
      </c>
      <c r="D18" s="48"/>
      <c r="E18" s="38"/>
      <c r="F18" s="38"/>
      <c r="G18" s="38"/>
      <c r="H18" s="38"/>
      <c r="I18" s="38"/>
      <c r="J18" s="38"/>
      <c r="M18" s="40"/>
    </row>
    <row r="19" spans="1:17" s="39" customFormat="1" ht="15.75" hidden="1" x14ac:dyDescent="0.25">
      <c r="A19" s="38"/>
      <c r="B19" s="41" t="s">
        <v>25</v>
      </c>
      <c r="C19" s="48">
        <f>_xlfn.STDEV.P(F24:F30)</f>
        <v>9369351.9808799308</v>
      </c>
      <c r="D19" s="48"/>
      <c r="E19" s="38"/>
      <c r="F19" s="38"/>
      <c r="G19" s="38"/>
      <c r="H19" s="38"/>
      <c r="I19" s="38"/>
      <c r="J19" s="38"/>
      <c r="M19" s="40"/>
    </row>
    <row r="20" spans="1:17" s="39" customFormat="1" ht="15.75" hidden="1" x14ac:dyDescent="0.25">
      <c r="A20" s="38"/>
      <c r="B20" s="41" t="s">
        <v>27</v>
      </c>
      <c r="C20" s="48">
        <f>C18-C19</f>
        <v>386221558.0191201</v>
      </c>
      <c r="D20" s="48"/>
      <c r="E20" s="38"/>
      <c r="F20" s="38"/>
      <c r="G20" s="38"/>
      <c r="H20" s="38"/>
      <c r="I20" s="38"/>
      <c r="J20" s="38"/>
      <c r="M20" s="40"/>
    </row>
    <row r="21" spans="1:17" ht="15.75" x14ac:dyDescent="0.25">
      <c r="A21" s="2"/>
      <c r="B21" s="32"/>
      <c r="C21" s="28"/>
      <c r="D21" s="2"/>
      <c r="E21" s="2"/>
      <c r="F21" s="2"/>
      <c r="G21" s="2"/>
      <c r="H21" s="2"/>
      <c r="I21" s="2"/>
      <c r="J21" s="2"/>
      <c r="M21" s="3"/>
    </row>
    <row r="22" spans="1:17" ht="15" customHeight="1" x14ac:dyDescent="0.25">
      <c r="A22" s="2"/>
      <c r="B22" s="52" t="s">
        <v>0</v>
      </c>
      <c r="C22" s="52" t="s">
        <v>31</v>
      </c>
      <c r="D22" s="52" t="s">
        <v>30</v>
      </c>
      <c r="E22" s="52" t="s">
        <v>29</v>
      </c>
      <c r="F22" s="52" t="s">
        <v>5</v>
      </c>
      <c r="G22" s="53" t="s">
        <v>1</v>
      </c>
      <c r="H22" s="54"/>
      <c r="I22" s="54"/>
      <c r="J22" s="55"/>
    </row>
    <row r="23" spans="1:17" ht="40.5" customHeight="1" x14ac:dyDescent="0.25">
      <c r="A23" s="2"/>
      <c r="B23" s="52"/>
      <c r="C23" s="52"/>
      <c r="D23" s="52"/>
      <c r="E23" s="52"/>
      <c r="F23" s="52"/>
      <c r="G23" s="27" t="s">
        <v>8</v>
      </c>
      <c r="H23" s="27" t="s">
        <v>9</v>
      </c>
      <c r="I23" s="27" t="s">
        <v>6</v>
      </c>
      <c r="J23" s="27" t="s">
        <v>7</v>
      </c>
      <c r="K23" s="1"/>
      <c r="M23" s="10"/>
    </row>
    <row r="24" spans="1:17" x14ac:dyDescent="0.25">
      <c r="A24" s="2"/>
      <c r="B24" s="37" t="s">
        <v>16</v>
      </c>
      <c r="C24" s="24" t="s">
        <v>11</v>
      </c>
      <c r="D24" s="47" t="s">
        <v>28</v>
      </c>
      <c r="E24" s="24" t="s">
        <v>11</v>
      </c>
      <c r="F24" s="23"/>
      <c r="G24" s="22"/>
      <c r="H24" s="22"/>
      <c r="I24" s="25"/>
      <c r="J24" s="25">
        <f>G24+I24+H24</f>
        <v>0</v>
      </c>
      <c r="K24" s="36"/>
      <c r="M24" s="20"/>
      <c r="N24" s="10"/>
      <c r="O24" s="19"/>
      <c r="Q24" s="7"/>
    </row>
    <row r="25" spans="1:17" s="9" customFormat="1" x14ac:dyDescent="0.25">
      <c r="A25" s="15"/>
      <c r="B25" s="42" t="s">
        <v>17</v>
      </c>
      <c r="C25" s="43" t="s">
        <v>11</v>
      </c>
      <c r="D25" s="43" t="s">
        <v>11</v>
      </c>
      <c r="E25" s="43" t="s">
        <v>11</v>
      </c>
      <c r="F25" s="44">
        <v>395590910</v>
      </c>
      <c r="G25" s="45"/>
      <c r="H25" s="45">
        <f t="shared" ref="H25:H29" si="0">$C$13*(1-(($C$16-F25)/$C$16))</f>
        <v>69.060700728785321</v>
      </c>
      <c r="I25" s="46">
        <v>29.95</v>
      </c>
      <c r="J25" s="46">
        <f t="shared" ref="J25:J30" si="1">G25+I25+H25</f>
        <v>99.010700728785324</v>
      </c>
      <c r="K25" s="36"/>
      <c r="L25"/>
      <c r="M25" s="21"/>
      <c r="N25" s="10"/>
      <c r="O25" s="19"/>
      <c r="P25"/>
      <c r="Q25" s="7"/>
    </row>
    <row r="26" spans="1:17" x14ac:dyDescent="0.25">
      <c r="A26" s="2"/>
      <c r="B26" s="37" t="s">
        <v>18</v>
      </c>
      <c r="C26" s="24" t="s">
        <v>11</v>
      </c>
      <c r="D26" s="24" t="s">
        <v>11</v>
      </c>
      <c r="E26" s="24" t="s">
        <v>11</v>
      </c>
      <c r="F26" s="23">
        <v>408452952</v>
      </c>
      <c r="G26" s="22">
        <f>$C$13*(1-(2*((ABS($C$16-F26))/$C$16)))</f>
        <v>67.3877894218504</v>
      </c>
      <c r="H26" s="22"/>
      <c r="I26" s="25">
        <v>30</v>
      </c>
      <c r="J26" s="25">
        <f t="shared" si="1"/>
        <v>97.3877894218504</v>
      </c>
      <c r="K26" s="36"/>
      <c r="M26" s="20"/>
      <c r="N26" s="10"/>
      <c r="O26" s="19"/>
      <c r="Q26" s="7"/>
    </row>
    <row r="27" spans="1:17" x14ac:dyDescent="0.25">
      <c r="A27" s="2"/>
      <c r="B27" s="37" t="s">
        <v>19</v>
      </c>
      <c r="C27" s="24" t="s">
        <v>11</v>
      </c>
      <c r="D27" s="47" t="s">
        <v>28</v>
      </c>
      <c r="E27" s="24" t="s">
        <v>11</v>
      </c>
      <c r="F27" s="23"/>
      <c r="G27" s="22"/>
      <c r="H27" s="22"/>
      <c r="I27" s="25"/>
      <c r="J27" s="25">
        <f t="shared" si="1"/>
        <v>0</v>
      </c>
      <c r="K27" s="36"/>
      <c r="M27" s="20"/>
      <c r="N27" s="10"/>
      <c r="O27" s="19"/>
      <c r="Q27" s="7"/>
    </row>
    <row r="28" spans="1:17" s="9" customFormat="1" x14ac:dyDescent="0.25">
      <c r="A28" s="15"/>
      <c r="B28" s="37" t="s">
        <v>20</v>
      </c>
      <c r="C28" s="47" t="s">
        <v>28</v>
      </c>
      <c r="D28" s="24" t="s">
        <v>11</v>
      </c>
      <c r="E28" s="24" t="s">
        <v>11</v>
      </c>
      <c r="F28" s="23"/>
      <c r="G28" s="22"/>
      <c r="H28" s="22"/>
      <c r="I28" s="25"/>
      <c r="J28" s="25">
        <f t="shared" si="1"/>
        <v>0</v>
      </c>
      <c r="K28" s="36"/>
      <c r="L28"/>
      <c r="M28" s="21"/>
      <c r="N28" s="10"/>
      <c r="O28" s="19"/>
      <c r="P28"/>
      <c r="Q28" s="7"/>
    </row>
    <row r="29" spans="1:17" x14ac:dyDescent="0.25">
      <c r="A29" s="2"/>
      <c r="B29" s="37" t="s">
        <v>21</v>
      </c>
      <c r="C29" s="24" t="s">
        <v>11</v>
      </c>
      <c r="D29" s="24" t="s">
        <v>11</v>
      </c>
      <c r="E29" s="24" t="s">
        <v>11</v>
      </c>
      <c r="F29" s="23">
        <v>385561150</v>
      </c>
      <c r="G29" s="22"/>
      <c r="H29" s="22">
        <f t="shared" si="0"/>
        <v>67.309744788615859</v>
      </c>
      <c r="I29" s="25">
        <v>29.95</v>
      </c>
      <c r="J29" s="25">
        <f t="shared" si="1"/>
        <v>97.259744788615862</v>
      </c>
      <c r="K29" s="36"/>
      <c r="M29" s="20"/>
      <c r="N29" s="10"/>
      <c r="O29" s="19"/>
      <c r="Q29" s="7"/>
    </row>
    <row r="30" spans="1:17" s="9" customFormat="1" x14ac:dyDescent="0.25">
      <c r="A30" s="15"/>
      <c r="B30" s="37" t="s">
        <v>22</v>
      </c>
      <c r="C30" s="24" t="s">
        <v>11</v>
      </c>
      <c r="D30" s="47" t="s">
        <v>28</v>
      </c>
      <c r="E30" s="24" t="s">
        <v>11</v>
      </c>
      <c r="F30" s="23"/>
      <c r="G30" s="22"/>
      <c r="H30" s="22"/>
      <c r="I30" s="25"/>
      <c r="J30" s="25">
        <f t="shared" si="1"/>
        <v>0</v>
      </c>
      <c r="K30" s="36"/>
      <c r="L30"/>
      <c r="M30" s="21"/>
      <c r="N30" s="10"/>
      <c r="O30" s="19"/>
      <c r="P30"/>
      <c r="Q30" s="7"/>
    </row>
    <row r="31" spans="1:17" s="9" customFormat="1" ht="15.75" x14ac:dyDescent="0.25">
      <c r="A31" s="15"/>
      <c r="B31" s="34" t="s">
        <v>15</v>
      </c>
      <c r="C31" s="24"/>
      <c r="D31" s="24"/>
      <c r="E31" s="24"/>
      <c r="F31" s="35">
        <f>C14</f>
        <v>414927139.94</v>
      </c>
      <c r="G31" s="29"/>
      <c r="H31" s="29"/>
      <c r="I31" s="26"/>
      <c r="J31" s="26"/>
      <c r="K31" s="8"/>
      <c r="L31"/>
      <c r="M31" s="21"/>
      <c r="N31" s="10"/>
      <c r="O31" s="19"/>
      <c r="P31"/>
      <c r="Q31" s="7"/>
    </row>
    <row r="32" spans="1:17" s="9" customFormat="1" ht="15.75" hidden="1" x14ac:dyDescent="0.25">
      <c r="A32" s="15"/>
      <c r="B32" s="34"/>
      <c r="C32" s="24"/>
      <c r="D32" s="24"/>
      <c r="E32" s="24"/>
      <c r="F32" s="35"/>
      <c r="G32" s="29"/>
      <c r="H32" s="29"/>
      <c r="I32" s="26"/>
      <c r="J32" s="26"/>
      <c r="K32" s="8"/>
      <c r="L32"/>
      <c r="M32" s="21"/>
      <c r="N32" s="10"/>
      <c r="O32" s="19"/>
      <c r="P32"/>
      <c r="Q32" s="7"/>
    </row>
    <row r="33" spans="1:17" s="9" customFormat="1" ht="17.25" hidden="1" customHeight="1" x14ac:dyDescent="0.25">
      <c r="A33" s="15"/>
      <c r="B33" s="34"/>
      <c r="C33" s="24"/>
      <c r="D33" s="24"/>
      <c r="E33" s="24"/>
      <c r="F33" s="35"/>
      <c r="G33" s="29"/>
      <c r="H33" s="29"/>
      <c r="I33" s="26"/>
      <c r="J33" s="26"/>
      <c r="K33" s="8"/>
      <c r="L33"/>
      <c r="M33" s="21"/>
      <c r="N33" s="10"/>
      <c r="O33" s="19"/>
      <c r="P33"/>
      <c r="Q33" s="7"/>
    </row>
    <row r="34" spans="1:17" s="9" customFormat="1" x14ac:dyDescent="0.25">
      <c r="A34" s="15"/>
      <c r="B34" s="50" t="s">
        <v>10</v>
      </c>
      <c r="C34" s="50"/>
      <c r="D34" s="50"/>
      <c r="E34" s="50"/>
      <c r="F34" s="50"/>
      <c r="G34" s="50"/>
      <c r="H34" s="50"/>
      <c r="I34" s="50"/>
      <c r="J34" s="50"/>
      <c r="K34" s="7"/>
      <c r="L34"/>
      <c r="M34" s="16"/>
      <c r="N34" s="18"/>
    </row>
    <row r="35" spans="1:17" ht="69" customHeight="1" x14ac:dyDescent="0.25">
      <c r="A35" s="2"/>
      <c r="B35" s="50"/>
      <c r="C35" s="50"/>
      <c r="D35" s="50"/>
      <c r="E35" s="50"/>
      <c r="F35" s="50"/>
      <c r="G35" s="50"/>
      <c r="H35" s="50"/>
      <c r="I35" s="50"/>
      <c r="J35" s="50"/>
      <c r="M35" s="10"/>
    </row>
    <row r="36" spans="1:17" x14ac:dyDescent="0.25">
      <c r="A36" s="2"/>
      <c r="B36" s="50"/>
      <c r="C36" s="50"/>
      <c r="D36" s="50"/>
      <c r="E36" s="50"/>
      <c r="F36" s="50"/>
      <c r="G36" s="50"/>
      <c r="H36" s="50"/>
      <c r="I36" s="50"/>
      <c r="J36" s="50"/>
      <c r="N36" s="10"/>
    </row>
    <row r="37" spans="1:17" x14ac:dyDescent="0.25">
      <c r="A37" s="2"/>
      <c r="B37" s="50"/>
      <c r="C37" s="50"/>
      <c r="D37" s="50"/>
      <c r="E37" s="50"/>
      <c r="F37" s="50"/>
      <c r="G37" s="50"/>
      <c r="H37" s="50"/>
      <c r="I37" s="50"/>
      <c r="J37" s="50"/>
    </row>
    <row r="38" spans="1:17" x14ac:dyDescent="0.25">
      <c r="A38" s="2"/>
      <c r="B38" s="50"/>
      <c r="C38" s="50"/>
      <c r="D38" s="50"/>
      <c r="E38" s="50"/>
      <c r="F38" s="50"/>
      <c r="G38" s="50"/>
      <c r="H38" s="50"/>
      <c r="I38" s="50"/>
      <c r="J38" s="50"/>
      <c r="N38" s="3"/>
    </row>
    <row r="39" spans="1:17" x14ac:dyDescent="0.25">
      <c r="A39" s="2"/>
      <c r="B39" s="2"/>
      <c r="C39" s="2"/>
      <c r="D39" s="2"/>
      <c r="E39" s="2"/>
      <c r="F39" s="13"/>
      <c r="G39" s="2"/>
      <c r="H39" s="2"/>
      <c r="I39" s="2"/>
      <c r="J39" s="2"/>
      <c r="L39" s="3"/>
    </row>
    <row r="40" spans="1:17" x14ac:dyDescent="0.25">
      <c r="A40" s="2"/>
      <c r="B40" s="2"/>
      <c r="C40" s="2"/>
      <c r="D40" s="2"/>
      <c r="E40" s="2"/>
      <c r="F40" s="2"/>
      <c r="G40" s="2"/>
      <c r="H40" s="2"/>
      <c r="I40" s="2"/>
      <c r="J40" s="2"/>
    </row>
    <row r="41" spans="1:17" x14ac:dyDescent="0.25">
      <c r="A41" s="2"/>
      <c r="B41" s="2"/>
      <c r="C41" s="2"/>
      <c r="D41" s="2"/>
      <c r="E41" s="2"/>
      <c r="F41" s="13"/>
      <c r="G41" s="2"/>
      <c r="H41" s="2"/>
      <c r="I41" s="2"/>
      <c r="J41" s="2"/>
      <c r="L41" s="10"/>
      <c r="M41" s="7"/>
      <c r="N41" s="14"/>
    </row>
    <row r="42" spans="1:17" x14ac:dyDescent="0.25">
      <c r="A42" s="2"/>
      <c r="B42" s="2"/>
      <c r="C42" s="2"/>
      <c r="D42" s="2"/>
      <c r="E42" s="2"/>
      <c r="F42" s="2"/>
      <c r="G42" s="2"/>
      <c r="H42" s="2"/>
      <c r="I42" s="2"/>
      <c r="J42" s="2"/>
    </row>
    <row r="43" spans="1:17" x14ac:dyDescent="0.25">
      <c r="A43" s="2"/>
      <c r="B43" s="2"/>
      <c r="C43" s="2"/>
      <c r="D43" s="2"/>
      <c r="E43" s="2"/>
      <c r="F43" s="2"/>
      <c r="G43" s="2"/>
      <c r="H43" s="2"/>
      <c r="I43" s="2"/>
      <c r="J43" s="2"/>
      <c r="L43" s="7"/>
      <c r="M43" s="7"/>
    </row>
    <row r="44" spans="1:17" x14ac:dyDescent="0.25">
      <c r="A44" s="2"/>
      <c r="B44" s="2"/>
      <c r="C44" s="2"/>
      <c r="D44" s="2"/>
      <c r="E44" s="2"/>
      <c r="F44" s="2"/>
      <c r="G44" s="2"/>
      <c r="H44" s="2"/>
      <c r="I44" s="2"/>
      <c r="J44" s="2"/>
    </row>
    <row r="45" spans="1:17" x14ac:dyDescent="0.25">
      <c r="A45" s="2"/>
      <c r="B45" s="2"/>
      <c r="C45" s="2"/>
      <c r="D45" s="2"/>
      <c r="E45" s="2"/>
      <c r="F45" s="2"/>
      <c r="G45" s="2"/>
      <c r="H45" s="2"/>
      <c r="I45" s="2"/>
      <c r="J45" s="2"/>
    </row>
    <row r="46" spans="1:17" x14ac:dyDescent="0.25">
      <c r="A46" s="2"/>
      <c r="B46" s="2"/>
      <c r="C46" s="2"/>
      <c r="D46" s="2"/>
      <c r="E46" s="2"/>
      <c r="F46" s="2"/>
      <c r="G46" s="2"/>
      <c r="H46" s="2"/>
      <c r="I46" s="2"/>
      <c r="J46" s="2"/>
    </row>
    <row r="47" spans="1:17" x14ac:dyDescent="0.25">
      <c r="A47" s="2"/>
      <c r="B47" s="2"/>
      <c r="C47" s="2"/>
      <c r="D47" s="2"/>
      <c r="E47" s="2"/>
      <c r="F47" s="2"/>
      <c r="G47" s="2"/>
      <c r="H47" s="2"/>
      <c r="I47" s="2"/>
      <c r="J47" s="2"/>
    </row>
    <row r="48" spans="1:17" x14ac:dyDescent="0.25">
      <c r="A48" s="2"/>
      <c r="B48" s="2"/>
      <c r="C48" s="2"/>
      <c r="D48" s="2"/>
      <c r="E48" s="2"/>
      <c r="F48" s="2"/>
      <c r="G48" s="2"/>
      <c r="H48" s="2"/>
      <c r="I48" s="2"/>
      <c r="J48" s="2"/>
    </row>
    <row r="49" spans="1:10" x14ac:dyDescent="0.25">
      <c r="A49" s="2"/>
      <c r="B49" s="2"/>
      <c r="C49" s="2"/>
      <c r="D49" s="2"/>
      <c r="E49" s="2"/>
      <c r="F49" s="2"/>
      <c r="G49" s="2"/>
      <c r="H49" s="2"/>
      <c r="I49" s="2"/>
      <c r="J49" s="2"/>
    </row>
    <row r="50" spans="1:10" x14ac:dyDescent="0.25">
      <c r="A50" s="2"/>
      <c r="B50" s="2"/>
      <c r="C50" s="2"/>
      <c r="D50" s="2"/>
      <c r="E50" s="2"/>
      <c r="F50" s="2"/>
      <c r="G50" s="2"/>
      <c r="H50" s="2"/>
      <c r="I50" s="2"/>
      <c r="J50" s="2"/>
    </row>
    <row r="51" spans="1:10" x14ac:dyDescent="0.25">
      <c r="A51" s="2"/>
      <c r="B51" s="2"/>
      <c r="C51" s="2"/>
      <c r="D51" s="2"/>
      <c r="E51" s="2"/>
      <c r="F51" s="2"/>
      <c r="G51" s="2"/>
      <c r="H51" s="2"/>
      <c r="I51" s="2"/>
      <c r="J51" s="2"/>
    </row>
    <row r="52" spans="1:10" x14ac:dyDescent="0.25">
      <c r="A52" s="2"/>
      <c r="B52" s="2"/>
      <c r="C52" s="2"/>
      <c r="D52" s="2"/>
      <c r="E52" s="2"/>
      <c r="F52" s="2"/>
      <c r="G52" s="2"/>
      <c r="H52" s="2"/>
      <c r="I52" s="2"/>
      <c r="J52" s="2"/>
    </row>
    <row r="53" spans="1:10" x14ac:dyDescent="0.25">
      <c r="A53" s="2"/>
      <c r="B53" s="2"/>
      <c r="C53" s="2"/>
      <c r="D53" s="2"/>
      <c r="E53" s="2"/>
      <c r="F53" s="2"/>
      <c r="G53" s="2"/>
      <c r="H53" s="2"/>
      <c r="I53" s="2"/>
      <c r="J53" s="2"/>
    </row>
    <row r="54" spans="1:10" x14ac:dyDescent="0.25">
      <c r="A54" s="2"/>
      <c r="B54" s="2"/>
      <c r="C54" s="2"/>
      <c r="D54" s="2"/>
      <c r="E54" s="2"/>
      <c r="F54" s="2"/>
      <c r="G54" s="2"/>
      <c r="H54" s="2"/>
      <c r="I54" s="2"/>
      <c r="J54" s="2"/>
    </row>
    <row r="55" spans="1:10" x14ac:dyDescent="0.25">
      <c r="A55" s="2"/>
      <c r="B55" s="2"/>
      <c r="C55" s="2"/>
      <c r="D55" s="2"/>
      <c r="E55" s="2"/>
      <c r="F55" s="2"/>
      <c r="G55" s="2"/>
      <c r="H55" s="2"/>
      <c r="I55" s="2"/>
      <c r="J55" s="2"/>
    </row>
    <row r="56" spans="1:10" x14ac:dyDescent="0.25">
      <c r="A56" s="2"/>
      <c r="B56" s="2"/>
      <c r="C56" s="2"/>
      <c r="D56" s="2"/>
      <c r="E56" s="2"/>
      <c r="F56" s="2"/>
      <c r="G56" s="2"/>
      <c r="H56" s="2"/>
      <c r="I56" s="2"/>
      <c r="J56" s="2"/>
    </row>
    <row r="57" spans="1:10" x14ac:dyDescent="0.25">
      <c r="A57" s="2"/>
      <c r="B57" s="2"/>
      <c r="C57" s="2"/>
      <c r="D57" s="2"/>
      <c r="E57" s="2"/>
      <c r="F57" s="2"/>
      <c r="G57" s="2"/>
      <c r="H57" s="2"/>
      <c r="I57" s="2"/>
      <c r="J57" s="2"/>
    </row>
    <row r="58" spans="1:10" x14ac:dyDescent="0.25">
      <c r="A58" s="2"/>
      <c r="B58" s="2"/>
      <c r="C58" s="2"/>
      <c r="D58" s="2"/>
      <c r="E58" s="2"/>
      <c r="F58" s="2"/>
      <c r="G58" s="2"/>
      <c r="H58" s="2"/>
      <c r="I58" s="2"/>
      <c r="J58" s="2"/>
    </row>
    <row r="59" spans="1:10" x14ac:dyDescent="0.25">
      <c r="A59" s="2"/>
      <c r="B59" s="2"/>
      <c r="C59" s="2"/>
      <c r="D59" s="2"/>
      <c r="E59" s="2"/>
      <c r="F59" s="2"/>
      <c r="G59" s="2"/>
      <c r="H59" s="2"/>
      <c r="I59" s="2"/>
      <c r="J59" s="2"/>
    </row>
    <row r="60" spans="1:10" x14ac:dyDescent="0.25">
      <c r="A60" s="2"/>
      <c r="B60" s="2"/>
      <c r="C60" s="2"/>
      <c r="D60" s="2"/>
      <c r="E60" s="2"/>
      <c r="F60" s="2"/>
      <c r="G60" s="2"/>
      <c r="H60" s="2"/>
      <c r="I60" s="2"/>
      <c r="J60" s="2"/>
    </row>
    <row r="61" spans="1:10" x14ac:dyDescent="0.25">
      <c r="A61" s="2"/>
      <c r="B61" s="2"/>
      <c r="C61" s="2"/>
      <c r="D61" s="2"/>
      <c r="E61" s="2"/>
      <c r="F61" s="2"/>
      <c r="G61" s="2"/>
      <c r="H61" s="2"/>
      <c r="I61" s="2"/>
      <c r="J61" s="2"/>
    </row>
    <row r="62" spans="1:10" x14ac:dyDescent="0.25">
      <c r="A62" s="2"/>
      <c r="B62" s="2"/>
      <c r="C62" s="2"/>
      <c r="D62" s="2"/>
      <c r="E62" s="2"/>
      <c r="F62" s="2"/>
      <c r="G62" s="2"/>
      <c r="H62" s="2"/>
      <c r="I62" s="2"/>
      <c r="J62" s="2"/>
    </row>
    <row r="63" spans="1:10" x14ac:dyDescent="0.25">
      <c r="A63" s="2"/>
      <c r="B63" s="2"/>
      <c r="C63" s="2"/>
      <c r="D63" s="2"/>
      <c r="E63" s="2"/>
      <c r="F63" s="2"/>
      <c r="G63" s="2"/>
      <c r="H63" s="2"/>
      <c r="I63" s="2"/>
      <c r="J63" s="2"/>
    </row>
    <row r="64" spans="1:10" x14ac:dyDescent="0.25">
      <c r="A64" s="2"/>
      <c r="B64" s="2"/>
      <c r="C64" s="2"/>
      <c r="D64" s="2"/>
      <c r="E64" s="2"/>
      <c r="F64" s="2"/>
      <c r="G64" s="2"/>
      <c r="H64" s="2"/>
      <c r="I64" s="2"/>
      <c r="J64" s="2"/>
    </row>
    <row r="65" spans="1:10" x14ac:dyDescent="0.25">
      <c r="A65" s="2"/>
      <c r="B65" s="2"/>
      <c r="C65" s="2"/>
      <c r="D65" s="2"/>
      <c r="E65" s="2"/>
      <c r="F65" s="2"/>
      <c r="G65" s="2"/>
      <c r="H65" s="2"/>
      <c r="I65" s="2"/>
      <c r="J65" s="2"/>
    </row>
    <row r="66" spans="1:10" x14ac:dyDescent="0.25">
      <c r="A66" s="2"/>
      <c r="B66" s="2"/>
      <c r="C66" s="2"/>
      <c r="D66" s="2"/>
      <c r="E66" s="2"/>
      <c r="F66" s="2"/>
      <c r="G66" s="2"/>
      <c r="H66" s="2"/>
      <c r="I66" s="2"/>
      <c r="J66" s="2"/>
    </row>
    <row r="67" spans="1:10" x14ac:dyDescent="0.25">
      <c r="A67" s="2"/>
      <c r="B67" s="2"/>
      <c r="C67" s="2"/>
      <c r="D67" s="2"/>
      <c r="E67" s="2"/>
      <c r="F67" s="2"/>
      <c r="G67" s="2"/>
      <c r="H67" s="2"/>
      <c r="I67" s="2"/>
      <c r="J67" s="2"/>
    </row>
    <row r="68" spans="1:10" x14ac:dyDescent="0.25">
      <c r="A68" s="2"/>
      <c r="B68" s="2"/>
      <c r="C68" s="2"/>
      <c r="D68" s="2"/>
      <c r="E68" s="2"/>
      <c r="F68" s="2"/>
      <c r="G68" s="2"/>
      <c r="H68" s="2"/>
      <c r="I68" s="2"/>
      <c r="J68" s="2"/>
    </row>
    <row r="69" spans="1:10" x14ac:dyDescent="0.25">
      <c r="A69" s="2"/>
      <c r="B69" s="2"/>
      <c r="C69" s="2"/>
      <c r="D69" s="2"/>
      <c r="E69" s="2"/>
      <c r="F69" s="2"/>
      <c r="G69" s="2"/>
      <c r="H69" s="2"/>
      <c r="I69" s="2"/>
      <c r="J69" s="2"/>
    </row>
    <row r="70" spans="1:10" x14ac:dyDescent="0.25">
      <c r="A70" s="2"/>
      <c r="B70" s="2"/>
      <c r="C70" s="2"/>
      <c r="D70" s="2"/>
      <c r="E70" s="2"/>
      <c r="F70" s="2"/>
      <c r="G70" s="2"/>
      <c r="H70" s="2"/>
      <c r="I70" s="2"/>
      <c r="J70" s="2"/>
    </row>
    <row r="71" spans="1:10" x14ac:dyDescent="0.25">
      <c r="A71" s="2"/>
      <c r="B71" s="2"/>
      <c r="C71" s="2"/>
      <c r="D71" s="2"/>
      <c r="E71" s="2"/>
      <c r="F71" s="2"/>
      <c r="G71" s="2"/>
      <c r="H71" s="2"/>
      <c r="I71" s="2"/>
      <c r="J71" s="2"/>
    </row>
    <row r="72" spans="1:10" x14ac:dyDescent="0.25">
      <c r="A72" s="2"/>
      <c r="B72" s="2"/>
      <c r="C72" s="2"/>
      <c r="D72" s="2"/>
      <c r="E72" s="2"/>
      <c r="F72" s="2"/>
      <c r="G72" s="2"/>
      <c r="H72" s="2"/>
      <c r="I72" s="2"/>
      <c r="J72" s="2"/>
    </row>
    <row r="73" spans="1:10" x14ac:dyDescent="0.25">
      <c r="A73" s="2"/>
      <c r="B73" s="2"/>
      <c r="C73" s="2"/>
      <c r="D73" s="2"/>
      <c r="E73" s="2"/>
      <c r="F73" s="2"/>
      <c r="G73" s="2"/>
      <c r="H73" s="2"/>
      <c r="I73" s="2"/>
      <c r="J73" s="2"/>
    </row>
    <row r="74" spans="1:10" x14ac:dyDescent="0.25">
      <c r="A74" s="2"/>
      <c r="B74" s="2"/>
      <c r="C74" s="2"/>
      <c r="D74" s="2"/>
      <c r="E74" s="2"/>
      <c r="F74" s="2"/>
      <c r="G74" s="2"/>
      <c r="H74" s="2"/>
      <c r="I74" s="2"/>
      <c r="J74" s="2"/>
    </row>
    <row r="75" spans="1:10" x14ac:dyDescent="0.25">
      <c r="A75" s="2"/>
      <c r="B75" s="2"/>
      <c r="C75" s="2"/>
      <c r="D75" s="2"/>
      <c r="E75" s="2"/>
      <c r="F75" s="2"/>
      <c r="G75" s="2"/>
      <c r="H75" s="2"/>
      <c r="I75" s="2"/>
      <c r="J75" s="2"/>
    </row>
    <row r="76" spans="1:10" x14ac:dyDescent="0.25">
      <c r="A76" s="2"/>
      <c r="B76" s="2"/>
      <c r="C76" s="2"/>
      <c r="D76" s="2"/>
      <c r="E76" s="2"/>
      <c r="F76" s="2"/>
      <c r="G76" s="2"/>
      <c r="H76" s="2"/>
      <c r="I76" s="2"/>
      <c r="J76" s="2"/>
    </row>
    <row r="77" spans="1:10" x14ac:dyDescent="0.25">
      <c r="A77" s="2"/>
      <c r="B77" s="2"/>
      <c r="C77" s="2"/>
      <c r="D77" s="2"/>
      <c r="E77" s="2"/>
      <c r="F77" s="2"/>
      <c r="G77" s="2"/>
      <c r="H77" s="2"/>
      <c r="I77" s="2"/>
      <c r="J77" s="2"/>
    </row>
    <row r="78" spans="1:10" x14ac:dyDescent="0.25">
      <c r="A78" s="2"/>
      <c r="B78" s="2"/>
      <c r="C78" s="2"/>
      <c r="D78" s="2"/>
      <c r="E78" s="2"/>
      <c r="F78" s="2"/>
      <c r="G78" s="2"/>
      <c r="H78" s="2"/>
      <c r="I78" s="2"/>
      <c r="J78" s="2"/>
    </row>
    <row r="79" spans="1:10" x14ac:dyDescent="0.25">
      <c r="A79" s="2"/>
      <c r="B79" s="2"/>
      <c r="C79" s="2"/>
      <c r="D79" s="2"/>
      <c r="E79" s="2"/>
      <c r="F79" s="2"/>
      <c r="G79" s="2"/>
      <c r="H79" s="2"/>
      <c r="I79" s="2"/>
      <c r="J79" s="2"/>
    </row>
    <row r="80" spans="1:10" x14ac:dyDescent="0.25">
      <c r="A80" s="2"/>
      <c r="B80" s="2"/>
      <c r="C80" s="2"/>
      <c r="D80" s="2"/>
      <c r="E80" s="2"/>
      <c r="F80" s="2"/>
      <c r="G80" s="2"/>
      <c r="H80" s="2"/>
      <c r="I80" s="2"/>
      <c r="J80" s="2"/>
    </row>
    <row r="81" spans="1:10" x14ac:dyDescent="0.25">
      <c r="A81" s="2"/>
      <c r="B81" s="2"/>
      <c r="C81" s="2"/>
      <c r="D81" s="2"/>
      <c r="E81" s="2"/>
      <c r="F81" s="2"/>
      <c r="G81" s="2"/>
      <c r="H81" s="2"/>
      <c r="I81" s="2"/>
      <c r="J81" s="2"/>
    </row>
    <row r="82" spans="1:10" x14ac:dyDescent="0.25">
      <c r="A82" s="2"/>
      <c r="B82" s="2"/>
      <c r="C82" s="2"/>
      <c r="D82" s="2"/>
      <c r="E82" s="2"/>
      <c r="F82" s="2"/>
      <c r="G82" s="2"/>
      <c r="H82" s="2"/>
      <c r="I82" s="2"/>
      <c r="J82" s="2"/>
    </row>
    <row r="83" spans="1:10" x14ac:dyDescent="0.25">
      <c r="A83" s="2"/>
      <c r="B83" s="2"/>
      <c r="C83" s="2"/>
      <c r="D83" s="2"/>
      <c r="E83" s="2"/>
      <c r="F83" s="2"/>
      <c r="G83" s="2"/>
      <c r="H83" s="2"/>
      <c r="I83" s="2"/>
      <c r="J83" s="2"/>
    </row>
    <row r="84" spans="1:10" x14ac:dyDescent="0.25">
      <c r="A84" s="2"/>
      <c r="B84" s="2"/>
      <c r="C84" s="2"/>
      <c r="D84" s="2"/>
      <c r="E84" s="2"/>
      <c r="F84" s="2"/>
      <c r="G84" s="2"/>
      <c r="H84" s="2"/>
      <c r="I84" s="2"/>
      <c r="J84" s="2"/>
    </row>
    <row r="85" spans="1:10" x14ac:dyDescent="0.25">
      <c r="A85" s="2"/>
      <c r="B85" s="2"/>
      <c r="C85" s="2"/>
      <c r="D85" s="2"/>
      <c r="E85" s="2"/>
      <c r="F85" s="2"/>
      <c r="G85" s="2"/>
      <c r="H85" s="2"/>
      <c r="I85" s="2"/>
      <c r="J85" s="2"/>
    </row>
    <row r="86" spans="1:10" x14ac:dyDescent="0.25">
      <c r="A86" s="2"/>
      <c r="B86" s="2"/>
      <c r="C86" s="2"/>
      <c r="D86" s="2"/>
      <c r="E86" s="2"/>
      <c r="F86" s="2"/>
      <c r="G86" s="2"/>
      <c r="H86" s="2"/>
      <c r="I86" s="2"/>
      <c r="J86" s="2"/>
    </row>
    <row r="87" spans="1:10" x14ac:dyDescent="0.25">
      <c r="A87" s="2"/>
      <c r="B87" s="2"/>
      <c r="C87" s="2"/>
      <c r="D87" s="2"/>
      <c r="E87" s="2"/>
      <c r="F87" s="2"/>
      <c r="G87" s="2"/>
      <c r="H87" s="2"/>
      <c r="I87" s="2"/>
      <c r="J87" s="2"/>
    </row>
    <row r="88" spans="1:10" x14ac:dyDescent="0.25">
      <c r="A88" s="2"/>
      <c r="B88" s="2"/>
      <c r="C88" s="2"/>
      <c r="D88" s="2"/>
      <c r="E88" s="2"/>
      <c r="F88" s="2"/>
      <c r="G88" s="2"/>
      <c r="H88" s="2"/>
      <c r="I88" s="2"/>
      <c r="J88" s="2"/>
    </row>
    <row r="89" spans="1:10" x14ac:dyDescent="0.25">
      <c r="A89" s="2"/>
      <c r="B89" s="2"/>
      <c r="C89" s="2"/>
      <c r="D89" s="2"/>
      <c r="E89" s="2"/>
      <c r="F89" s="2"/>
      <c r="G89" s="2"/>
      <c r="H89" s="2"/>
      <c r="I89" s="2"/>
      <c r="J89" s="2"/>
    </row>
    <row r="90" spans="1:10" x14ac:dyDescent="0.25">
      <c r="A90" s="2"/>
      <c r="B90" s="2"/>
      <c r="C90" s="2"/>
      <c r="D90" s="2"/>
      <c r="E90" s="2"/>
      <c r="F90" s="2"/>
      <c r="G90" s="2"/>
      <c r="H90" s="2"/>
      <c r="I90" s="2"/>
      <c r="J90" s="2"/>
    </row>
    <row r="91" spans="1:10" x14ac:dyDescent="0.25">
      <c r="A91" s="2"/>
      <c r="B91" s="2"/>
      <c r="C91" s="2"/>
      <c r="D91" s="2"/>
      <c r="E91" s="2"/>
      <c r="F91" s="2"/>
      <c r="G91" s="2"/>
      <c r="H91" s="2"/>
      <c r="I91" s="2"/>
      <c r="J91" s="2"/>
    </row>
  </sheetData>
  <sortState xmlns:xlrd2="http://schemas.microsoft.com/office/spreadsheetml/2017/richdata2" ref="B68:B74">
    <sortCondition ref="B68:B74"/>
  </sortState>
  <mergeCells count="17">
    <mergeCell ref="B17:D17"/>
    <mergeCell ref="C20:D20"/>
    <mergeCell ref="B8:J8"/>
    <mergeCell ref="B34:J35"/>
    <mergeCell ref="B36:J38"/>
    <mergeCell ref="B10:H10"/>
    <mergeCell ref="B22:B23"/>
    <mergeCell ref="C22:C23"/>
    <mergeCell ref="D22:D23"/>
    <mergeCell ref="F22:F23"/>
    <mergeCell ref="G22:J22"/>
    <mergeCell ref="E22:E23"/>
    <mergeCell ref="C16:D16"/>
    <mergeCell ref="C14:D14"/>
    <mergeCell ref="C15:D15"/>
    <mergeCell ref="C18:D18"/>
    <mergeCell ref="C19:D19"/>
  </mergeCells>
  <printOptions horizontalCentered="1"/>
  <pageMargins left="0.70866141732283472" right="0.70866141732283472" top="0.74803149606299213" bottom="0.74803149606299213" header="0.31496062992125984" footer="0.31496062992125984"/>
  <pageSetup paperSize="5" scale="48" fitToHeight="0" orientation="portrait" r:id="rId1"/>
  <rowBreaks count="1" manualBreakCount="1">
    <brk id="63" max="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Calificacion</vt:lpstr>
      <vt:lpstr>Calificacion!Área_de_impresión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Tereza Arguello de Corena</dc:creator>
  <cp:lastModifiedBy>Mayra Juliette Gomez Galvis</cp:lastModifiedBy>
  <cp:lastPrinted>2024-10-22T19:43:05Z</cp:lastPrinted>
  <dcterms:created xsi:type="dcterms:W3CDTF">2020-09-03T15:48:52Z</dcterms:created>
  <dcterms:modified xsi:type="dcterms:W3CDTF">2025-02-11T15:44:03Z</dcterms:modified>
</cp:coreProperties>
</file>