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codeName="ThisWorkbook"/>
  <mc:AlternateContent xmlns:mc="http://schemas.openxmlformats.org/markup-compatibility/2006">
    <mc:Choice Requires="x15">
      <x15ac:absPath xmlns:x15ac="http://schemas.microsoft.com/office/spreadsheetml/2010/11/ac" url="C:\Users\Willian Meneses\Documents\ALCALDIA NEIVA\EDUCACION\SELECCION ABRE MENOR CUANTIA\DOCUMENTOS\PLIEGO DEFINITIVO\ADENDA\"/>
    </mc:Choice>
  </mc:AlternateContent>
  <xr:revisionPtr revIDLastSave="0" documentId="13_ncr:1_{DC778771-5900-4B71-8C42-F3BDFD07FD38}" xr6:coauthVersionLast="43" xr6:coauthVersionMax="47" xr10:uidLastSave="{00000000-0000-0000-0000-000000000000}"/>
  <bookViews>
    <workbookView xWindow="-98" yWindow="-98" windowWidth="21795" windowHeight="1297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(Entidad)'!$I$12:$I$132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(Entidad)'!$A$1:$M$144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(Entidad)'!$K$140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(Entidad)'!$K$140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(Entidad)'!$K$141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0" i="265" l="1"/>
  <c r="K130" i="265" s="1"/>
  <c r="J127" i="265"/>
  <c r="K127" i="265" s="1"/>
  <c r="K126" i="265"/>
  <c r="J123" i="265"/>
  <c r="K123" i="265" s="1"/>
  <c r="J120" i="265"/>
  <c r="K120" i="265" s="1"/>
  <c r="J119" i="265"/>
  <c r="K119" i="265" s="1"/>
  <c r="J116" i="265"/>
  <c r="K116" i="265" s="1"/>
  <c r="J113" i="265"/>
  <c r="K113" i="265" s="1"/>
  <c r="J110" i="265"/>
  <c r="K110" i="265" s="1"/>
  <c r="J109" i="265"/>
  <c r="K109" i="265" s="1"/>
  <c r="J103" i="265"/>
  <c r="K103" i="265" s="1"/>
  <c r="J100" i="265"/>
  <c r="K100" i="265" s="1"/>
  <c r="J99" i="265"/>
  <c r="K99" i="265" s="1"/>
  <c r="J96" i="265"/>
  <c r="K96" i="265" s="1"/>
  <c r="J95" i="265"/>
  <c r="K95" i="265" s="1"/>
  <c r="J92" i="265"/>
  <c r="K92" i="265" s="1"/>
  <c r="J86" i="265"/>
  <c r="K86" i="265" s="1"/>
  <c r="J83" i="265"/>
  <c r="K83" i="265" s="1"/>
  <c r="J82" i="265"/>
  <c r="K82" i="265" s="1"/>
  <c r="J79" i="265"/>
  <c r="K79" i="265" s="1"/>
  <c r="J78" i="265"/>
  <c r="K78" i="265" s="1"/>
  <c r="J75" i="265"/>
  <c r="K75" i="265" s="1"/>
  <c r="J74" i="265"/>
  <c r="K74" i="265" s="1"/>
  <c r="J73" i="265"/>
  <c r="K73" i="265" s="1"/>
  <c r="J72" i="265"/>
  <c r="K72" i="265" s="1"/>
  <c r="J71" i="265"/>
  <c r="K71" i="265" s="1"/>
  <c r="J68" i="265"/>
  <c r="K68" i="265" s="1"/>
  <c r="J67" i="265"/>
  <c r="K67" i="265" s="1"/>
  <c r="J64" i="265"/>
  <c r="K64" i="265" s="1"/>
  <c r="J58" i="265"/>
  <c r="K58" i="265" s="1"/>
  <c r="J59" i="265"/>
  <c r="K59" i="265" s="1"/>
  <c r="J60" i="265"/>
  <c r="K60" i="265" s="1"/>
  <c r="J61" i="265"/>
  <c r="K61" i="265" s="1"/>
  <c r="J57" i="265"/>
  <c r="K57" i="265" s="1"/>
  <c r="J54" i="265"/>
  <c r="K54" i="265" s="1"/>
  <c r="J51" i="265"/>
  <c r="K51" i="265" s="1"/>
  <c r="J47" i="265"/>
  <c r="K47" i="265" s="1"/>
  <c r="J48" i="265"/>
  <c r="K48" i="265" s="1"/>
  <c r="J46" i="265"/>
  <c r="K46" i="265" s="1"/>
  <c r="J39" i="265"/>
  <c r="K39" i="265" s="1"/>
  <c r="J40" i="265"/>
  <c r="K40" i="265" s="1"/>
  <c r="J41" i="265"/>
  <c r="K41" i="265" s="1"/>
  <c r="J42" i="265"/>
  <c r="K42" i="265" s="1"/>
  <c r="J43" i="265"/>
  <c r="K43" i="265" s="1"/>
  <c r="J38" i="265"/>
  <c r="K38" i="265" s="1"/>
  <c r="J32" i="265"/>
  <c r="K32" i="265" s="1"/>
  <c r="J33" i="265"/>
  <c r="K33" i="265" s="1"/>
  <c r="J34" i="265"/>
  <c r="K34" i="265" s="1"/>
  <c r="J35" i="265"/>
  <c r="K35" i="265" s="1"/>
  <c r="J31" i="265"/>
  <c r="K31" i="265" s="1"/>
  <c r="J28" i="265"/>
  <c r="K28" i="265" s="1"/>
  <c r="J27" i="265"/>
  <c r="K27" i="265" s="1"/>
  <c r="J24" i="265"/>
  <c r="K24" i="265" s="1"/>
  <c r="J23" i="265"/>
  <c r="K23" i="265" s="1"/>
  <c r="J16" i="265"/>
  <c r="K16" i="265" s="1"/>
  <c r="J17" i="265"/>
  <c r="K17" i="265" s="1"/>
  <c r="J18" i="265"/>
  <c r="K18" i="265" s="1"/>
  <c r="J19" i="265"/>
  <c r="K19" i="265" s="1"/>
  <c r="J20" i="265"/>
  <c r="K20" i="265" s="1"/>
  <c r="J15" i="265"/>
  <c r="K15" i="265" s="1"/>
  <c r="K131" i="265" l="1"/>
  <c r="K104" i="265"/>
  <c r="K87" i="265"/>
  <c r="K132" i="265" l="1"/>
  <c r="K134" i="265" s="1"/>
  <c r="K135" i="265" s="1"/>
</calcChain>
</file>

<file path=xl/sharedStrings.xml><?xml version="1.0" encoding="utf-8"?>
<sst xmlns="http://schemas.openxmlformats.org/spreadsheetml/2006/main" count="430" uniqueCount="262">
  <si>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</si>
  <si>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</si>
  <si>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</si>
  <si>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</si>
  <si>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</si>
  <si>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</si>
  <si>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</si>
  <si>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</si>
  <si>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</si>
  <si>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</si>
  <si>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</si>
  <si>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</si>
  <si>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</si>
  <si>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</si>
  <si>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</si>
  <si>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</si>
  <si>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</si>
  <si>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</si>
  <si>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</si>
  <si>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</si>
  <si>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</si>
  <si>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</si>
  <si>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</si>
  <si>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</si>
  <si>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</si>
  <si>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</si>
  <si>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</si>
  <si>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</si>
  <si>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</si>
  <si>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</si>
  <si>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</si>
  <si>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</si>
  <si>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</si>
  <si>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</si>
  <si>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</si>
  <si>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</si>
  <si>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</si>
  <si>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</si>
  <si>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</si>
  <si>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</si>
  <si>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</si>
  <si>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</si>
  <si>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</si>
  <si>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</si>
  <si>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</si>
  <si>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</si>
  <si>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</si>
  <si>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</si>
  <si>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</si>
  <si>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</si>
  <si>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</si>
  <si>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</si>
  <si>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</si>
  <si>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</si>
  <si>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</si>
  <si>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</si>
  <si>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</si>
  <si>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</si>
  <si>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</si>
  <si>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</si>
  <si>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</si>
  <si>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</si>
  <si>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</si>
  <si>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</si>
  <si>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</si>
  <si>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</si>
  <si>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</si>
  <si>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</si>
  <si>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</si>
  <si>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</si>
  <si>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</si>
  <si>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</si>
  <si>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</si>
  <si>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</si>
  <si>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</si>
  <si>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</si>
  <si>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</si>
  <si>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</si>
  <si>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</si>
  <si>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</si>
  <si>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</si>
  <si>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</si>
  <si>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</si>
  <si>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</si>
  <si>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</si>
  <si>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</si>
  <si>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</si>
  <si>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</si>
  <si>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</si>
  <si>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</si>
  <si>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</si>
  <si>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</si>
  <si>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</si>
  <si>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</si>
  <si>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</si>
  <si>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t>
  </si>
  <si>
    <t xml:space="preserve">Formulario 1 - Propuesta económica  - </t>
  </si>
  <si>
    <t>Formulario 1 - Propuesta económica  -</t>
  </si>
  <si>
    <t>DEMOLICIONES Y DESMONTE DE ELEMENTOS</t>
  </si>
  <si>
    <t>Demolición pañete muro</t>
  </si>
  <si>
    <t>Desmonte de cubiertas (asbesto cemento)</t>
  </si>
  <si>
    <t>Desmonte marcos y puertas</t>
  </si>
  <si>
    <t>Demolición muros e-0.15m, con retiro</t>
  </si>
  <si>
    <t>Demolición de enchape de piso y revoque, con retiro</t>
  </si>
  <si>
    <t>Demolición placa de piso concreto e=0.10m, incluye retiro</t>
  </si>
  <si>
    <t>1</t>
  </si>
  <si>
    <t>M2</t>
  </si>
  <si>
    <t>UN</t>
  </si>
  <si>
    <t>MOVIMIENTO DE TIERRA</t>
  </si>
  <si>
    <t>Excavación manual  h=2,9m</t>
  </si>
  <si>
    <t>M3</t>
  </si>
  <si>
    <t>Relleno compactado con recebo seleccionado</t>
  </si>
  <si>
    <t>MAMPOSTERIA</t>
  </si>
  <si>
    <t>Construcción de muro en Bloque de arcilla No. 5 e=0.12m (12x20x30)</t>
  </si>
  <si>
    <t>Construcción de Mesones en concreto 2500 psi, e=0.1m (inc. Refuerzo)</t>
  </si>
  <si>
    <t>INSTALACIONES ELÉCTRICAS</t>
  </si>
  <si>
    <t>Suministro e Instalación de Salida parcial monofásica tablero 2 circuitos, incluye tablero y breakers</t>
  </si>
  <si>
    <t>Suministro e Instalación de Salida toma corriente doble 110v</t>
  </si>
  <si>
    <t>Suministro e Instalación de luminaria panel LED de 0.6x0.6 incluye conectores de resorte cinta, accesorios de fijaciòn y soporte, instalado según reglamento NTC 2050</t>
  </si>
  <si>
    <t>Red electrica en tuberia pvc de 1/2", incluye 2 No 12 , para
luminarias</t>
  </si>
  <si>
    <t>ML</t>
  </si>
  <si>
    <t>Instalacion salida interruptor doble 110 V</t>
  </si>
  <si>
    <t>INSTALACIONES SANITARIAS</t>
  </si>
  <si>
    <t>Suministro e Instalación de Punto de desagüe en pvc 2"</t>
  </si>
  <si>
    <t>Suministro e Instalación de Tubería de desagüe en pvc 3"</t>
  </si>
  <si>
    <t>Suministro e Instalación de Tubería de desagüe en pvc 6"</t>
  </si>
  <si>
    <t>Suministro e  Instalación de Registro de paso directo ½" (bola)</t>
  </si>
  <si>
    <t>Suministro e Instalación de Salida llave terminal de ½"</t>
  </si>
  <si>
    <t>Suministro e Instalación de Tubería presión pvc ½"</t>
  </si>
  <si>
    <t>PAÑETES E IMPERMEABILIZACION</t>
  </si>
  <si>
    <t>Suministro y Aplicación de Pañete muros 1:4; incluye filo y dilataciones</t>
  </si>
  <si>
    <t>Suministro e Impermeabilización con manto asfaltico 3mm</t>
  </si>
  <si>
    <t>Suministro y Aplicación de Pintura bituminosa para protección terraza</t>
  </si>
  <si>
    <t>CUBIERTA  Y   ESTRUCTURA DE CUBIERTA</t>
  </si>
  <si>
    <t>Suministro e Instalación de Cubierta en teja metalica tipo acesco master 1000</t>
  </si>
  <si>
    <t>ACABADOS</t>
  </si>
  <si>
    <t>Suministro e instalación de cielo raso blanco en PVC. (El gravado o detalle del material esta sujeto a aprobación del supervisor).</t>
  </si>
  <si>
    <t>PISOS Y ENCHAPES</t>
  </si>
  <si>
    <t xml:space="preserve">Suministro e Instalación de Enchape de pared 0.20x0.25 </t>
  </si>
  <si>
    <t xml:space="preserve">Suministro e Instalación de Enchape de piso 0.20x0.25 </t>
  </si>
  <si>
    <t>Alistado de pisos en mortero</t>
  </si>
  <si>
    <t>Suministro e Instalación de Guardaescoba en cerámica tráfico #5, tipo granilla</t>
  </si>
  <si>
    <t>Construcción de Poyo en concreto</t>
  </si>
  <si>
    <t>CARPINTERÍA METÁLICA</t>
  </si>
  <si>
    <t>Suministro e Instalación de Puerta con marco metálico cal. 18 y vidrio 1.50-2.00x2.20</t>
  </si>
  <si>
    <t>APARATOS Y MUEBLES ESPECIALES</t>
  </si>
  <si>
    <t>Suministro e instalación de lavaplatos</t>
  </si>
  <si>
    <t>Suministro e instalacion de campana extractora tipo industrial en acero inoxidable cal. 20 ref.430 dimensiones de 2,0x0,70mt, incluye extractor de aspa metalica, ducto en acero inoxidable de 0,30x0,30mt, y demas elementos para su correcta fijacion, perforacion de teja, instalacion electrica.</t>
  </si>
  <si>
    <t>PINTURA GENERAL</t>
  </si>
  <si>
    <t>Suministro y Aplicación de Estuco y pintura vinilo muros II manos</t>
  </si>
  <si>
    <t>Suministro y Aplicación de Esmalte sobre lámina llena</t>
  </si>
  <si>
    <t>Suministro y Aplicación de Pintura esmalte ventaneria metálica</t>
  </si>
  <si>
    <t>Suministro y Aplicación de Esgrafiado en graniplast</t>
  </si>
  <si>
    <t>'M2</t>
  </si>
  <si>
    <t>Suministro y aplicación de pintura en aceite para cerchas y correas metálicas.</t>
  </si>
  <si>
    <t>EXTERIORES</t>
  </si>
  <si>
    <t>Carcamo para aguas lluvias en concreto 2500 P.S.I, e=0.10m, seccion interna 0,40x0,40 mts libres (Incluye refuerzo y rejilla)</t>
  </si>
  <si>
    <t>Placa de piso para exteriores en concreto 2500 P.S.I, barrido y dilatado e-0.08</t>
  </si>
  <si>
    <t>LIMPIEZA GENERAL</t>
  </si>
  <si>
    <t>Limpieza y retiro de escombros</t>
  </si>
  <si>
    <t>Aseo final de obra</t>
  </si>
  <si>
    <t>CARPINTERIA MADERA</t>
  </si>
  <si>
    <t>Suministro e instalacion de marco y puerta madera malamina RH, para puertas de mesones de cocina, espesor de lamina de 15mm, incluye visagras, manijas y herrajes.</t>
  </si>
  <si>
    <t>Subtotal Costo directo I.E Educativa Nacional Santa Librada</t>
  </si>
  <si>
    <t xml:space="preserve">INSTITUCION EDUCATIVA AGUSTIN CODAZZI SEDE PRINCIPAL </t>
  </si>
  <si>
    <t>Demolición placa maciza 0.25 m Incluye retiro</t>
  </si>
  <si>
    <t>Relleno compactado con material de sitio</t>
  </si>
  <si>
    <t>Construcción de Caja de inspección de 80x80cm, ladrillo</t>
  </si>
  <si>
    <t xml:space="preserve">Construcción de Placa de piso en concreto de 3000 psi e=0.10 </t>
  </si>
  <si>
    <t>Subtotal Costo directo I.E Educativa Agustin Codazzi Sede Principal</t>
  </si>
  <si>
    <t>INSTITUCION EDUCATIVA INEM JULIAN MOTTA SALAS SEDE PRINCIPAL</t>
  </si>
  <si>
    <t>Desmonte de cielo falso</t>
  </si>
  <si>
    <t>Suministro e Instalación de Cubierta teja master 1000 calibre 26</t>
  </si>
  <si>
    <t>Suministro e Instalación de Flanche  remate  cubierta</t>
  </si>
  <si>
    <t>Suministro y Aplicación de Pintura vinilo muros, III manos</t>
  </si>
  <si>
    <t>Subtotal Costo Total I.E INEM Julian Motta Salas sede Principal</t>
  </si>
  <si>
    <t>1,1</t>
  </si>
  <si>
    <t>1,3</t>
  </si>
  <si>
    <t>1,5</t>
  </si>
  <si>
    <t>&lt;&lt;&lt;</t>
  </si>
  <si>
    <t>2</t>
  </si>
  <si>
    <t>2.1</t>
  </si>
  <si>
    <t>2.2</t>
  </si>
  <si>
    <t>3</t>
  </si>
  <si>
    <t>3.1</t>
  </si>
  <si>
    <t>3.2</t>
  </si>
  <si>
    <t>4</t>
  </si>
  <si>
    <t>4.1</t>
  </si>
  <si>
    <t>4.2</t>
  </si>
  <si>
    <t>4.3</t>
  </si>
  <si>
    <t>4.4</t>
  </si>
  <si>
    <t>4.5</t>
  </si>
  <si>
    <t>5</t>
  </si>
  <si>
    <t>5.1</t>
  </si>
  <si>
    <t>5.2</t>
  </si>
  <si>
    <t>5.3</t>
  </si>
  <si>
    <t>5.4</t>
  </si>
  <si>
    <t>5.5</t>
  </si>
  <si>
    <t>5.6</t>
  </si>
  <si>
    <t>6</t>
  </si>
  <si>
    <t>6.1</t>
  </si>
  <si>
    <t>6.2</t>
  </si>
  <si>
    <t>6.3</t>
  </si>
  <si>
    <t>7</t>
  </si>
  <si>
    <t>7.1</t>
  </si>
  <si>
    <t>8</t>
  </si>
  <si>
    <t>8.1</t>
  </si>
  <si>
    <t>9</t>
  </si>
  <si>
    <t>9.1</t>
  </si>
  <si>
    <t>9.2</t>
  </si>
  <si>
    <t>9.3</t>
  </si>
  <si>
    <t>9.4</t>
  </si>
  <si>
    <t>9.5</t>
  </si>
  <si>
    <t>10</t>
  </si>
  <si>
    <t>10.1</t>
  </si>
  <si>
    <t>11</t>
  </si>
  <si>
    <t>11.1</t>
  </si>
  <si>
    <t>11.2</t>
  </si>
  <si>
    <t>12</t>
  </si>
  <si>
    <t>12.1</t>
  </si>
  <si>
    <t>12.2</t>
  </si>
  <si>
    <t>12.3</t>
  </si>
  <si>
    <t>12.4</t>
  </si>
  <si>
    <t>12.5</t>
  </si>
  <si>
    <t>13</t>
  </si>
  <si>
    <t>13.1</t>
  </si>
  <si>
    <t>13.2</t>
  </si>
  <si>
    <t>14</t>
  </si>
  <si>
    <t>14.1</t>
  </si>
  <si>
    <t>14.2</t>
  </si>
  <si>
    <t>15</t>
  </si>
  <si>
    <t>15.1</t>
  </si>
  <si>
    <t>16</t>
  </si>
  <si>
    <t>16.1</t>
  </si>
  <si>
    <t>17</t>
  </si>
  <si>
    <t>17.1</t>
  </si>
  <si>
    <t>17.2</t>
  </si>
  <si>
    <t>18</t>
  </si>
  <si>
    <t>18.1</t>
  </si>
  <si>
    <t>18.2</t>
  </si>
  <si>
    <t>19</t>
  </si>
  <si>
    <t>19.1</t>
  </si>
  <si>
    <t>20</t>
  </si>
  <si>
    <t>20.1</t>
  </si>
  <si>
    <t>20.2</t>
  </si>
  <si>
    <t>21</t>
  </si>
  <si>
    <t>21.1</t>
  </si>
  <si>
    <t>22</t>
  </si>
  <si>
    <t>22.1</t>
  </si>
  <si>
    <t>23</t>
  </si>
  <si>
    <t>23.1</t>
  </si>
  <si>
    <t>23.2</t>
  </si>
  <si>
    <t>24</t>
  </si>
  <si>
    <t>24.2</t>
  </si>
  <si>
    <t>25</t>
  </si>
  <si>
    <t>25.1</t>
  </si>
  <si>
    <t>25.2</t>
  </si>
  <si>
    <t>26</t>
  </si>
  <si>
    <t>26.1</t>
  </si>
  <si>
    <t>FIRMA PROPONENTE:</t>
  </si>
  <si>
    <t>INSTITUCION EDUCATIVA NACIONAL SANTA LIBRADA SEDE PRINCIPAL</t>
  </si>
  <si>
    <t>ADECUACIONES Y OBRAS VARIAS EN LAS INSTITUCIONES EDUCATIVAS COLEGIO NACIONAL SANTA LIBRADA, AGUSTIN CODAZZI SEDE PRINCIPAL E INEM JULIAN MOTTA SALAS SEDE PRINCIPAL DEL MUNICIPIO DE NEIVA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</si>
</sst>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1"/>
      <color theme="0" tint="-0.34998626667073579"/>
      <name val="Arial Narrow"/>
      <family val="2"/>
    </font>
    <font>
      <sz val="8"/>
      <color theme="0" tint="-0.34998626667073579"/>
      <name val="Arial Narrow"/>
      <family val="2"/>
    </font>
    <font>
      <sz val="10"/>
      <color theme="0" tint="-0.34998626667073579"/>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1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24" borderId="43" xfId="73" applyFont="1" applyFill="1" applyBorder="1" applyAlignment="1">
      <alignment horizontal="center" vertical="center"/>
    </xf>
    <xf numFmtId="0" fontId="51" fillId="0" borderId="13" xfId="73" applyFont="1" applyBorder="1" applyAlignment="1">
      <alignment horizontal="left" vertical="center"/>
    </xf>
    <xf numFmtId="49" fontId="49" fillId="0" borderId="18" xfId="0" applyNumberFormat="1" applyFont="1" applyBorder="1" applyAlignment="1">
      <alignment horizontal="center" vertical="center" wrapText="1"/>
    </xf>
    <xf numFmtId="0" fontId="49" fillId="25" borderId="18" xfId="0" applyFont="1" applyFill="1" applyBorder="1" applyAlignment="1">
      <alignment horizontal="justify" vertical="center" wrapText="1"/>
    </xf>
    <xf numFmtId="0" fontId="49" fillId="25" borderId="18" xfId="0" applyFont="1" applyFill="1" applyBorder="1" applyAlignment="1">
      <alignment horizontal="center" vertical="center" wrapText="1"/>
    </xf>
    <xf numFmtId="4" fontId="49" fillId="25" borderId="18" xfId="34" applyNumberFormat="1" applyFont="1" applyFill="1" applyBorder="1" applyAlignment="1">
      <alignment horizontal="center" vertical="center" wrapText="1"/>
    </xf>
    <xf numFmtId="2" fontId="49" fillId="0" borderId="18" xfId="0" applyNumberFormat="1" applyFont="1" applyBorder="1" applyAlignment="1">
      <alignment horizontal="center" vertical="center" wrapText="1"/>
    </xf>
    <xf numFmtId="49" fontId="49" fillId="25" borderId="18" xfId="0" applyNumberFormat="1" applyFont="1" applyFill="1" applyBorder="1" applyAlignment="1">
      <alignment horizontal="center" vertical="center" wrapText="1"/>
    </xf>
    <xf numFmtId="0" fontId="49" fillId="25" borderId="18" xfId="0" applyFont="1" applyFill="1" applyBorder="1" applyAlignment="1">
      <alignment horizontal="left" vertical="center" wrapText="1"/>
    </xf>
    <xf numFmtId="49" fontId="49" fillId="25" borderId="18" xfId="0" applyNumberFormat="1" applyFont="1" applyFill="1" applyBorder="1" applyAlignment="1">
      <alignment horizontal="left" vertical="center" wrapText="1"/>
    </xf>
    <xf numFmtId="49" fontId="49" fillId="0" borderId="18" xfId="0" applyNumberFormat="1" applyFont="1" applyBorder="1" applyAlignment="1">
      <alignment horizontal="left" vertical="center" wrapText="1"/>
    </xf>
    <xf numFmtId="0" fontId="58" fillId="0" borderId="0" xfId="89" applyFont="1"/>
    <xf numFmtId="0" fontId="58" fillId="25" borderId="0" xfId="89" applyFont="1" applyFill="1"/>
    <xf numFmtId="0" fontId="59" fillId="0" borderId="0" xfId="90" applyFont="1"/>
    <xf numFmtId="0" fontId="60" fillId="0" borderId="0" xfId="90" applyFont="1"/>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0" borderId="0" xfId="0" applyFont="1" applyAlignment="1">
      <alignment horizontal="center"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quotePrefix="1" applyFont="1" applyFill="1" applyBorder="1" applyAlignment="1">
      <alignment horizontal="center" vertical="center" wrapText="1"/>
    </xf>
    <xf numFmtId="0" fontId="51" fillId="24" borderId="14" xfId="73" applyFont="1" applyFill="1" applyBorder="1" applyAlignment="1">
      <alignment horizontal="center" vertical="center" wrapText="1"/>
    </xf>
    <xf numFmtId="0" fontId="51" fillId="24" borderId="15" xfId="73"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45"/>
  <sheetViews>
    <sheetView showGridLines="0" tabSelected="1" view="pageBreakPreview" topLeftCell="A129" zoomScaleNormal="100" zoomScaleSheetLayoutView="100" zoomScalePageLayoutView="55" workbookViewId="0">
      <selection activeCell="C10" sqref="C10:K10"/>
    </sheetView>
  </sheetViews>
  <sheetFormatPr baseColWidth="10" defaultColWidth="11.3984375" defaultRowHeight="13.5"/>
  <cols>
    <col min="1" max="2" width="3.3984375" style="1" customWidth="1"/>
    <col min="3" max="3" width="5.1328125" style="1" customWidth="1"/>
    <col min="4" max="4" width="15.3984375" style="1" customWidth="1"/>
    <col min="5" max="5" width="16.1328125" style="2" customWidth="1"/>
    <col min="6" max="6" width="17.3984375" style="1" customWidth="1"/>
    <col min="7" max="7" width="73.3984375" style="1" customWidth="1"/>
    <col min="8" max="8" width="8.59765625" style="1" customWidth="1"/>
    <col min="9" max="9" width="18.59765625" style="1" customWidth="1"/>
    <col min="10" max="10" width="23.59765625" style="1" customWidth="1"/>
    <col min="11" max="11" width="30" style="1" customWidth="1"/>
    <col min="12" max="12" width="3.3984375" style="1" customWidth="1"/>
    <col min="13" max="13" width="2.59765625" style="1" customWidth="1"/>
    <col min="14" max="14" width="11.3984375" style="246"/>
    <col min="15" max="16384" width="11.3984375" style="1"/>
  </cols>
  <sheetData>
    <row r="1" spans="1:14" ht="15.4" thickBot="1">
      <c r="A1" s="5"/>
      <c r="B1" s="5"/>
      <c r="C1" s="5"/>
      <c r="D1" s="5"/>
      <c r="E1" s="6"/>
      <c r="F1" s="5"/>
      <c r="G1" s="5"/>
      <c r="H1" s="5"/>
      <c r="I1" s="5"/>
      <c r="J1" s="5"/>
      <c r="K1" s="5"/>
      <c r="L1" s="5"/>
      <c r="M1" s="5"/>
    </row>
    <row r="2" spans="1:14" ht="15.4" thickTop="1">
      <c r="A2" s="5"/>
      <c r="B2" s="7"/>
      <c r="C2" s="226"/>
      <c r="D2" s="226"/>
      <c r="E2" s="227"/>
      <c r="F2" s="226"/>
      <c r="G2" s="226"/>
      <c r="H2" s="226"/>
      <c r="I2" s="226"/>
      <c r="J2" s="226"/>
      <c r="K2" s="226"/>
      <c r="L2" s="8"/>
      <c r="M2" s="5"/>
    </row>
    <row r="3" spans="1:14" ht="27" customHeight="1">
      <c r="A3" s="5"/>
      <c r="B3" s="9"/>
      <c r="C3" s="260" t="s">
        <v>96</v>
      </c>
      <c r="D3" s="261"/>
      <c r="E3" s="261"/>
      <c r="F3" s="261"/>
      <c r="G3" s="5"/>
      <c r="H3" s="5"/>
      <c r="I3" s="5"/>
      <c r="J3" s="5"/>
      <c r="K3" s="5"/>
      <c r="L3" s="10"/>
      <c r="M3" s="5"/>
    </row>
    <row r="4" spans="1:14" ht="15">
      <c r="A4" s="5"/>
      <c r="B4" s="9"/>
      <c r="C4" s="203" t="s">
        <v>0</v>
      </c>
      <c r="D4" s="202"/>
      <c r="E4" s="203" t="s">
        <v>1</v>
      </c>
      <c r="F4" s="204"/>
      <c r="G4" s="5"/>
      <c r="H4" s="5"/>
      <c r="I4" s="5"/>
      <c r="J4" s="5"/>
      <c r="K4" s="5"/>
      <c r="L4" s="10"/>
      <c r="M4" s="5"/>
    </row>
    <row r="5" spans="1:14" ht="15">
      <c r="A5" s="5"/>
      <c r="B5" s="9"/>
      <c r="C5" s="280"/>
      <c r="D5" s="280"/>
      <c r="E5" s="280"/>
      <c r="F5" s="280"/>
      <c r="G5" s="280"/>
      <c r="H5" s="280"/>
      <c r="I5" s="280"/>
      <c r="J5" s="280"/>
      <c r="K5" s="280"/>
      <c r="L5" s="10"/>
      <c r="M5" s="5"/>
    </row>
    <row r="6" spans="1:14" ht="15.4" thickBot="1">
      <c r="A6" s="5"/>
      <c r="B6" s="9"/>
      <c r="C6" s="279" t="s">
        <v>2</v>
      </c>
      <c r="D6" s="279"/>
      <c r="E6" s="279"/>
      <c r="F6" s="279"/>
      <c r="G6" s="279"/>
      <c r="H6" s="279"/>
      <c r="I6" s="279"/>
      <c r="J6" s="279"/>
      <c r="K6" s="279"/>
      <c r="L6" s="10"/>
      <c r="M6" s="5"/>
    </row>
    <row r="7" spans="1:14" s="20" customFormat="1" ht="15">
      <c r="A7" s="19"/>
      <c r="B7" s="218"/>
      <c r="C7" s="281" t="s">
        <v>84</v>
      </c>
      <c r="D7" s="282"/>
      <c r="E7" s="282"/>
      <c r="F7" s="282"/>
      <c r="G7" s="282"/>
      <c r="H7" s="282"/>
      <c r="I7" s="282"/>
      <c r="J7" s="282"/>
      <c r="K7" s="283"/>
      <c r="L7" s="21"/>
      <c r="M7" s="19"/>
      <c r="N7" s="247"/>
    </row>
    <row r="8" spans="1:14" ht="43.5" customHeight="1">
      <c r="A8" s="5"/>
      <c r="B8" s="219"/>
      <c r="C8" s="284"/>
      <c r="D8" s="285"/>
      <c r="E8" s="285"/>
      <c r="F8" s="285"/>
      <c r="G8" s="285"/>
      <c r="H8" s="285"/>
      <c r="I8" s="285"/>
      <c r="J8" s="285"/>
      <c r="K8" s="286"/>
      <c r="L8" s="10"/>
      <c r="M8" s="5"/>
    </row>
    <row r="9" spans="1:14" ht="34.5" customHeight="1">
      <c r="A9" s="5"/>
      <c r="B9" s="219"/>
      <c r="C9" s="287" t="s">
        <v>85</v>
      </c>
      <c r="D9" s="288"/>
      <c r="E9" s="288"/>
      <c r="F9" s="288"/>
      <c r="G9" s="288"/>
      <c r="H9" s="288"/>
      <c r="I9" s="288"/>
      <c r="J9" s="288"/>
      <c r="K9" s="289"/>
      <c r="L9" s="10"/>
      <c r="M9" s="5"/>
    </row>
    <row r="10" spans="1:14" ht="51.75" customHeight="1" thickBot="1">
      <c r="A10" s="5"/>
      <c r="B10" s="9"/>
      <c r="C10" s="264" t="s">
        <v>261</v>
      </c>
      <c r="D10" s="265"/>
      <c r="E10" s="265"/>
      <c r="F10" s="265"/>
      <c r="G10" s="265"/>
      <c r="H10" s="265"/>
      <c r="I10" s="265"/>
      <c r="J10" s="265"/>
      <c r="K10" s="266"/>
      <c r="L10" s="10"/>
      <c r="M10" s="5"/>
    </row>
    <row r="11" spans="1:14" ht="30" customHeight="1" thickBot="1">
      <c r="A11" s="5"/>
      <c r="B11" s="9"/>
      <c r="C11" s="130" t="s">
        <v>260</v>
      </c>
      <c r="D11" s="131"/>
      <c r="E11" s="131"/>
      <c r="F11" s="131"/>
      <c r="G11" s="131"/>
      <c r="H11" s="131"/>
      <c r="I11" s="131"/>
      <c r="J11" s="131"/>
      <c r="K11" s="132"/>
      <c r="L11" s="10"/>
      <c r="M11" s="5"/>
    </row>
    <row r="12" spans="1:14" ht="30" customHeight="1">
      <c r="A12" s="5"/>
      <c r="B12" s="9"/>
      <c r="C12" s="256" t="s">
        <v>3</v>
      </c>
      <c r="D12" s="250" t="s">
        <v>4</v>
      </c>
      <c r="E12" s="258" t="s">
        <v>5</v>
      </c>
      <c r="F12" s="258"/>
      <c r="G12" s="256" t="s">
        <v>6</v>
      </c>
      <c r="H12" s="250" t="s">
        <v>7</v>
      </c>
      <c r="I12" s="250" t="s">
        <v>8</v>
      </c>
      <c r="J12" s="252" t="s">
        <v>9</v>
      </c>
      <c r="K12" s="254" t="s">
        <v>10</v>
      </c>
      <c r="L12" s="10"/>
      <c r="M12" s="5"/>
    </row>
    <row r="13" spans="1:14" ht="30" customHeight="1" thickBot="1">
      <c r="A13" s="5"/>
      <c r="B13" s="9"/>
      <c r="C13" s="257"/>
      <c r="D13" s="251"/>
      <c r="E13" s="129" t="s">
        <v>11</v>
      </c>
      <c r="F13" s="129" t="s">
        <v>12</v>
      </c>
      <c r="G13" s="257"/>
      <c r="H13" s="251"/>
      <c r="I13" s="251"/>
      <c r="J13" s="253"/>
      <c r="K13" s="255"/>
      <c r="L13" s="10"/>
      <c r="M13" s="5"/>
    </row>
    <row r="14" spans="1:14" ht="30" customHeight="1" thickBot="1">
      <c r="A14" s="5"/>
      <c r="B14" s="9"/>
      <c r="C14" s="130"/>
      <c r="D14" s="235" t="s">
        <v>105</v>
      </c>
      <c r="E14" s="131"/>
      <c r="F14" s="131"/>
      <c r="G14" s="131" t="s">
        <v>98</v>
      </c>
      <c r="H14" s="131"/>
      <c r="I14" s="131"/>
      <c r="J14" s="131"/>
      <c r="K14" s="132"/>
      <c r="L14" s="10"/>
      <c r="M14" s="5"/>
    </row>
    <row r="15" spans="1:14" ht="30" customHeight="1">
      <c r="A15" s="5"/>
      <c r="B15" s="9"/>
      <c r="C15" s="133"/>
      <c r="D15" s="237" t="s">
        <v>176</v>
      </c>
      <c r="E15" s="134"/>
      <c r="F15" s="134"/>
      <c r="G15" s="238" t="s">
        <v>99</v>
      </c>
      <c r="H15" s="239" t="s">
        <v>106</v>
      </c>
      <c r="I15" s="240">
        <v>6</v>
      </c>
      <c r="J15" s="137">
        <f>1.25*N15</f>
        <v>12001.25</v>
      </c>
      <c r="K15" s="138">
        <f>ROUND(I15*J15,0)</f>
        <v>72008</v>
      </c>
      <c r="L15" s="10"/>
      <c r="M15" s="5"/>
      <c r="N15" s="246">
        <v>9601</v>
      </c>
    </row>
    <row r="16" spans="1:14" ht="30" customHeight="1">
      <c r="A16" s="5"/>
      <c r="B16" s="9"/>
      <c r="C16" s="133"/>
      <c r="D16" s="241">
        <v>1.2</v>
      </c>
      <c r="E16" s="134"/>
      <c r="F16" s="134"/>
      <c r="G16" s="238" t="s">
        <v>100</v>
      </c>
      <c r="H16" s="239" t="s">
        <v>106</v>
      </c>
      <c r="I16" s="240">
        <v>183.75</v>
      </c>
      <c r="J16" s="137">
        <f t="shared" ref="J16:J24" si="0">1.25*N16</f>
        <v>13625</v>
      </c>
      <c r="K16" s="138">
        <f t="shared" ref="K16:K20" si="1">ROUND(I16*J16,0)</f>
        <v>2503594</v>
      </c>
      <c r="L16" s="10"/>
      <c r="M16" s="5"/>
      <c r="N16" s="246">
        <v>10900</v>
      </c>
    </row>
    <row r="17" spans="1:14" ht="30" customHeight="1">
      <c r="A17" s="5"/>
      <c r="B17" s="9"/>
      <c r="C17" s="133"/>
      <c r="D17" s="237" t="s">
        <v>177</v>
      </c>
      <c r="E17" s="134"/>
      <c r="F17" s="134"/>
      <c r="G17" s="238" t="s">
        <v>101</v>
      </c>
      <c r="H17" s="239" t="s">
        <v>107</v>
      </c>
      <c r="I17" s="240">
        <v>2</v>
      </c>
      <c r="J17" s="137">
        <f t="shared" si="0"/>
        <v>19267.5</v>
      </c>
      <c r="K17" s="138">
        <f t="shared" si="1"/>
        <v>38535</v>
      </c>
      <c r="L17" s="10"/>
      <c r="M17" s="5"/>
      <c r="N17" s="246">
        <v>15414</v>
      </c>
    </row>
    <row r="18" spans="1:14" ht="30" customHeight="1">
      <c r="A18" s="5"/>
      <c r="B18" s="9"/>
      <c r="C18" s="133"/>
      <c r="D18" s="241">
        <v>1.4</v>
      </c>
      <c r="E18" s="134"/>
      <c r="F18" s="134"/>
      <c r="G18" s="238" t="s">
        <v>102</v>
      </c>
      <c r="H18" s="239" t="s">
        <v>106</v>
      </c>
      <c r="I18" s="240">
        <v>26.5</v>
      </c>
      <c r="J18" s="137">
        <f t="shared" si="0"/>
        <v>21891.25</v>
      </c>
      <c r="K18" s="138">
        <f t="shared" si="1"/>
        <v>580118</v>
      </c>
      <c r="L18" s="10"/>
      <c r="M18" s="5"/>
      <c r="N18" s="246">
        <v>17513</v>
      </c>
    </row>
    <row r="19" spans="1:14" ht="30" customHeight="1">
      <c r="A19" s="5"/>
      <c r="B19" s="9"/>
      <c r="C19" s="133"/>
      <c r="D19" s="237" t="s">
        <v>178</v>
      </c>
      <c r="E19" s="134"/>
      <c r="F19" s="134"/>
      <c r="G19" s="238" t="s">
        <v>103</v>
      </c>
      <c r="H19" s="239" t="s">
        <v>106</v>
      </c>
      <c r="I19" s="240">
        <v>136</v>
      </c>
      <c r="J19" s="137">
        <f t="shared" si="0"/>
        <v>15717.5</v>
      </c>
      <c r="K19" s="138">
        <f t="shared" si="1"/>
        <v>2137580</v>
      </c>
      <c r="L19" s="10"/>
      <c r="M19" s="5"/>
      <c r="N19" s="246">
        <v>12574</v>
      </c>
    </row>
    <row r="20" spans="1:14" ht="30" customHeight="1">
      <c r="A20" s="5"/>
      <c r="B20" s="9"/>
      <c r="C20" s="133"/>
      <c r="D20" s="241">
        <v>1.6</v>
      </c>
      <c r="E20" s="134"/>
      <c r="F20" s="134"/>
      <c r="G20" s="238" t="s">
        <v>104</v>
      </c>
      <c r="H20" s="239" t="s">
        <v>106</v>
      </c>
      <c r="I20" s="240">
        <v>109.5</v>
      </c>
      <c r="J20" s="137">
        <f t="shared" si="0"/>
        <v>24607.5</v>
      </c>
      <c r="K20" s="138">
        <f t="shared" si="1"/>
        <v>2694521</v>
      </c>
      <c r="L20" s="10"/>
      <c r="M20" s="5"/>
      <c r="N20" s="246">
        <v>19686</v>
      </c>
    </row>
    <row r="21" spans="1:14" ht="30" customHeight="1" thickBot="1">
      <c r="A21" s="5"/>
      <c r="B21" s="9"/>
      <c r="C21" s="139" t="s">
        <v>13</v>
      </c>
      <c r="D21" s="140"/>
      <c r="E21" s="140"/>
      <c r="F21" s="140"/>
      <c r="G21" s="141"/>
      <c r="H21" s="140"/>
      <c r="I21" s="136"/>
      <c r="J21" s="137"/>
      <c r="K21" s="138"/>
      <c r="L21" s="10"/>
      <c r="M21" s="5"/>
    </row>
    <row r="22" spans="1:14" ht="30" customHeight="1" thickBot="1">
      <c r="A22" s="5"/>
      <c r="B22" s="9"/>
      <c r="C22" s="130"/>
      <c r="D22" s="235" t="s">
        <v>180</v>
      </c>
      <c r="E22" s="131"/>
      <c r="F22" s="131"/>
      <c r="G22" s="131" t="s">
        <v>108</v>
      </c>
      <c r="H22" s="131"/>
      <c r="I22" s="131"/>
      <c r="J22" s="131"/>
      <c r="K22" s="132"/>
      <c r="L22" s="10"/>
      <c r="M22" s="5"/>
    </row>
    <row r="23" spans="1:14" ht="30" customHeight="1">
      <c r="A23" s="5"/>
      <c r="B23" s="9"/>
      <c r="C23" s="133"/>
      <c r="D23" s="237" t="s">
        <v>181</v>
      </c>
      <c r="E23" s="134"/>
      <c r="F23" s="134"/>
      <c r="G23" s="238" t="s">
        <v>109</v>
      </c>
      <c r="H23" s="239" t="s">
        <v>110</v>
      </c>
      <c r="I23" s="136">
        <v>10.95</v>
      </c>
      <c r="J23" s="137">
        <f t="shared" si="0"/>
        <v>47586.25</v>
      </c>
      <c r="K23" s="138">
        <f t="shared" ref="K23:K24" si="2">ROUND(I23*J23,0)</f>
        <v>521069</v>
      </c>
      <c r="L23" s="10"/>
      <c r="M23" s="5"/>
      <c r="N23" s="246">
        <v>38069</v>
      </c>
    </row>
    <row r="24" spans="1:14" ht="30" customHeight="1">
      <c r="A24" s="5"/>
      <c r="B24" s="9"/>
      <c r="C24" s="133"/>
      <c r="D24" s="237" t="s">
        <v>182</v>
      </c>
      <c r="E24" s="134"/>
      <c r="F24" s="134"/>
      <c r="G24" s="238" t="s">
        <v>111</v>
      </c>
      <c r="H24" s="239" t="s">
        <v>110</v>
      </c>
      <c r="I24" s="136">
        <v>10.95</v>
      </c>
      <c r="J24" s="137">
        <f t="shared" si="0"/>
        <v>74848.75</v>
      </c>
      <c r="K24" s="138">
        <f t="shared" si="2"/>
        <v>819594</v>
      </c>
      <c r="L24" s="10"/>
      <c r="M24" s="5"/>
      <c r="N24" s="246">
        <v>59879</v>
      </c>
    </row>
    <row r="25" spans="1:14" ht="30" customHeight="1" thickBot="1">
      <c r="A25" s="5"/>
      <c r="B25" s="9"/>
      <c r="C25" s="139" t="s">
        <v>13</v>
      </c>
      <c r="D25" s="148"/>
      <c r="E25" s="149"/>
      <c r="F25" s="148"/>
      <c r="G25" s="148"/>
      <c r="H25" s="148"/>
      <c r="I25" s="136"/>
      <c r="J25" s="148"/>
      <c r="K25" s="143"/>
      <c r="L25" s="10"/>
      <c r="M25" s="5"/>
    </row>
    <row r="26" spans="1:14" ht="30" customHeight="1" thickBot="1">
      <c r="A26" s="5"/>
      <c r="B26" s="9"/>
      <c r="C26" s="130"/>
      <c r="D26" s="235" t="s">
        <v>183</v>
      </c>
      <c r="E26" s="131"/>
      <c r="F26" s="131"/>
      <c r="G26" s="131" t="s">
        <v>112</v>
      </c>
      <c r="H26" s="131"/>
      <c r="I26" s="131"/>
      <c r="J26" s="131"/>
      <c r="K26" s="132"/>
      <c r="L26" s="10"/>
      <c r="M26" s="5"/>
    </row>
    <row r="27" spans="1:14" ht="30" customHeight="1">
      <c r="A27" s="5"/>
      <c r="B27" s="9"/>
      <c r="C27" s="133"/>
      <c r="D27" s="237" t="s">
        <v>184</v>
      </c>
      <c r="E27" s="150"/>
      <c r="F27" s="150"/>
      <c r="G27" s="238" t="s">
        <v>113</v>
      </c>
      <c r="H27" s="239" t="s">
        <v>106</v>
      </c>
      <c r="I27" s="136">
        <v>19.600000000000001</v>
      </c>
      <c r="J27" s="137">
        <f t="shared" ref="J27:J28" si="3">1.25*N27</f>
        <v>63826.25</v>
      </c>
      <c r="K27" s="138">
        <f t="shared" ref="K27:K28" si="4">ROUND(I27*J27,0)</f>
        <v>1250995</v>
      </c>
      <c r="L27" s="10"/>
      <c r="M27" s="5"/>
      <c r="N27" s="246">
        <v>51061</v>
      </c>
    </row>
    <row r="28" spans="1:14" ht="30" customHeight="1">
      <c r="A28" s="5"/>
      <c r="B28" s="9"/>
      <c r="C28" s="133"/>
      <c r="D28" s="237" t="s">
        <v>185</v>
      </c>
      <c r="E28" s="152"/>
      <c r="F28" s="152"/>
      <c r="G28" s="238" t="s">
        <v>114</v>
      </c>
      <c r="H28" s="239" t="s">
        <v>106</v>
      </c>
      <c r="I28" s="136">
        <v>16.8</v>
      </c>
      <c r="J28" s="137">
        <f t="shared" si="3"/>
        <v>225643.75</v>
      </c>
      <c r="K28" s="138">
        <f t="shared" si="4"/>
        <v>3790815</v>
      </c>
      <c r="L28" s="10"/>
      <c r="M28" s="5"/>
      <c r="N28" s="246">
        <v>180515</v>
      </c>
    </row>
    <row r="29" spans="1:14" ht="30" customHeight="1" thickBot="1">
      <c r="A29" s="5"/>
      <c r="B29" s="9"/>
      <c r="C29" s="157" t="s">
        <v>13</v>
      </c>
      <c r="D29" s="158"/>
      <c r="E29" s="158"/>
      <c r="F29" s="158"/>
      <c r="G29" s="159"/>
      <c r="H29" s="158"/>
      <c r="I29" s="136"/>
      <c r="J29" s="160"/>
      <c r="K29" s="161"/>
      <c r="L29" s="10"/>
      <c r="M29" s="5"/>
    </row>
    <row r="30" spans="1:14" ht="30" customHeight="1" thickBot="1">
      <c r="A30" s="5"/>
      <c r="B30" s="9"/>
      <c r="C30" s="130"/>
      <c r="D30" s="235" t="s">
        <v>186</v>
      </c>
      <c r="E30" s="131"/>
      <c r="F30" s="131"/>
      <c r="G30" s="131" t="s">
        <v>115</v>
      </c>
      <c r="H30" s="131"/>
      <c r="I30" s="131"/>
      <c r="J30" s="131"/>
      <c r="K30" s="132"/>
      <c r="L30" s="10"/>
      <c r="M30" s="5"/>
    </row>
    <row r="31" spans="1:14" ht="30" customHeight="1">
      <c r="A31" s="5"/>
      <c r="B31" s="9"/>
      <c r="C31" s="133"/>
      <c r="D31" s="237" t="s">
        <v>187</v>
      </c>
      <c r="E31" s="150"/>
      <c r="F31" s="150"/>
      <c r="G31" s="238" t="s">
        <v>116</v>
      </c>
      <c r="H31" s="239" t="s">
        <v>107</v>
      </c>
      <c r="I31" s="136">
        <v>1</v>
      </c>
      <c r="J31" s="137">
        <f t="shared" ref="J31:J35" si="5">1.25*N31</f>
        <v>309935</v>
      </c>
      <c r="K31" s="138">
        <f t="shared" ref="K31:K35" si="6">ROUND(I31*J31,0)</f>
        <v>309935</v>
      </c>
      <c r="L31" s="10"/>
      <c r="M31" s="5"/>
      <c r="N31" s="246">
        <v>247948</v>
      </c>
    </row>
    <row r="32" spans="1:14" ht="30" customHeight="1">
      <c r="A32" s="5"/>
      <c r="B32" s="9"/>
      <c r="C32" s="133"/>
      <c r="D32" s="237" t="s">
        <v>188</v>
      </c>
      <c r="E32" s="150"/>
      <c r="F32" s="150"/>
      <c r="G32" s="238" t="s">
        <v>117</v>
      </c>
      <c r="H32" s="239" t="s">
        <v>107</v>
      </c>
      <c r="I32" s="136">
        <v>4</v>
      </c>
      <c r="J32" s="137">
        <f t="shared" si="5"/>
        <v>62525</v>
      </c>
      <c r="K32" s="138">
        <f t="shared" si="6"/>
        <v>250100</v>
      </c>
      <c r="L32" s="10"/>
      <c r="M32" s="5"/>
      <c r="N32" s="246">
        <v>50020</v>
      </c>
    </row>
    <row r="33" spans="1:14" ht="30" customHeight="1">
      <c r="A33" s="5"/>
      <c r="B33" s="9"/>
      <c r="C33" s="133"/>
      <c r="D33" s="237" t="s">
        <v>189</v>
      </c>
      <c r="E33" s="150"/>
      <c r="F33" s="150"/>
      <c r="G33" s="238" t="s">
        <v>118</v>
      </c>
      <c r="H33" s="239" t="s">
        <v>107</v>
      </c>
      <c r="I33" s="136">
        <v>14</v>
      </c>
      <c r="J33" s="137">
        <f t="shared" si="5"/>
        <v>256075</v>
      </c>
      <c r="K33" s="138">
        <f t="shared" si="6"/>
        <v>3585050</v>
      </c>
      <c r="L33" s="10"/>
      <c r="M33" s="5"/>
      <c r="N33" s="246">
        <v>204860</v>
      </c>
    </row>
    <row r="34" spans="1:14" ht="30" customHeight="1">
      <c r="A34" s="5"/>
      <c r="B34" s="9"/>
      <c r="C34" s="133"/>
      <c r="D34" s="237" t="s">
        <v>190</v>
      </c>
      <c r="E34" s="150"/>
      <c r="F34" s="150"/>
      <c r="G34" s="238" t="s">
        <v>119</v>
      </c>
      <c r="H34" s="239" t="s">
        <v>120</v>
      </c>
      <c r="I34" s="136">
        <v>100</v>
      </c>
      <c r="J34" s="137">
        <f t="shared" si="5"/>
        <v>38618.75</v>
      </c>
      <c r="K34" s="138">
        <f t="shared" si="6"/>
        <v>3861875</v>
      </c>
      <c r="L34" s="10"/>
      <c r="M34" s="5"/>
      <c r="N34" s="246">
        <v>30895</v>
      </c>
    </row>
    <row r="35" spans="1:14" ht="30" customHeight="1">
      <c r="A35" s="5"/>
      <c r="B35" s="9"/>
      <c r="C35" s="133"/>
      <c r="D35" s="237" t="s">
        <v>191</v>
      </c>
      <c r="E35" s="150"/>
      <c r="F35" s="150"/>
      <c r="G35" s="238" t="s">
        <v>121</v>
      </c>
      <c r="H35" s="239" t="s">
        <v>107</v>
      </c>
      <c r="I35" s="136">
        <v>2</v>
      </c>
      <c r="J35" s="137">
        <f t="shared" si="5"/>
        <v>61232.5</v>
      </c>
      <c r="K35" s="138">
        <f t="shared" si="6"/>
        <v>122465</v>
      </c>
      <c r="L35" s="10"/>
      <c r="M35" s="5"/>
      <c r="N35" s="246">
        <v>48986</v>
      </c>
    </row>
    <row r="36" spans="1:14" ht="30" customHeight="1" thickBot="1">
      <c r="A36" s="5"/>
      <c r="B36" s="9"/>
      <c r="C36" s="139" t="s">
        <v>13</v>
      </c>
      <c r="D36" s="163"/>
      <c r="E36" s="163"/>
      <c r="F36" s="163"/>
      <c r="G36" s="164"/>
      <c r="H36" s="165"/>
      <c r="I36" s="136"/>
      <c r="J36" s="142"/>
      <c r="K36" s="143"/>
      <c r="L36" s="10"/>
      <c r="M36" s="5"/>
    </row>
    <row r="37" spans="1:14" ht="30" customHeight="1" thickBot="1">
      <c r="A37" s="5"/>
      <c r="B37" s="9"/>
      <c r="C37" s="130"/>
      <c r="D37" s="235" t="s">
        <v>192</v>
      </c>
      <c r="E37" s="131"/>
      <c r="F37" s="131"/>
      <c r="G37" s="131" t="s">
        <v>122</v>
      </c>
      <c r="H37" s="131"/>
      <c r="I37" s="131"/>
      <c r="J37" s="131"/>
      <c r="K37" s="132"/>
      <c r="L37" s="10"/>
      <c r="M37" s="5"/>
    </row>
    <row r="38" spans="1:14" ht="30" customHeight="1">
      <c r="A38" s="5"/>
      <c r="B38" s="9"/>
      <c r="C38" s="133"/>
      <c r="D38" s="237" t="s">
        <v>193</v>
      </c>
      <c r="E38" s="150"/>
      <c r="F38" s="150"/>
      <c r="G38" s="238" t="s">
        <v>123</v>
      </c>
      <c r="H38" s="239" t="s">
        <v>107</v>
      </c>
      <c r="I38" s="136">
        <v>3</v>
      </c>
      <c r="J38" s="137">
        <f t="shared" ref="J38:J43" si="7">1.25*N38</f>
        <v>95385</v>
      </c>
      <c r="K38" s="138">
        <f t="shared" ref="K38:K43" si="8">ROUND(I38*J38,0)</f>
        <v>286155</v>
      </c>
      <c r="L38" s="10"/>
      <c r="M38" s="5"/>
      <c r="N38" s="246">
        <v>76308</v>
      </c>
    </row>
    <row r="39" spans="1:14" ht="30" customHeight="1">
      <c r="A39" s="5"/>
      <c r="B39" s="9"/>
      <c r="C39" s="133"/>
      <c r="D39" s="237" t="s">
        <v>194</v>
      </c>
      <c r="E39" s="150"/>
      <c r="F39" s="150"/>
      <c r="G39" s="238" t="s">
        <v>124</v>
      </c>
      <c r="H39" s="239" t="s">
        <v>120</v>
      </c>
      <c r="I39" s="136">
        <v>10</v>
      </c>
      <c r="J39" s="137">
        <f t="shared" si="7"/>
        <v>38932.5</v>
      </c>
      <c r="K39" s="138">
        <f t="shared" si="8"/>
        <v>389325</v>
      </c>
      <c r="L39" s="10"/>
      <c r="M39" s="5"/>
      <c r="N39" s="246">
        <v>31146</v>
      </c>
    </row>
    <row r="40" spans="1:14" ht="30" customHeight="1">
      <c r="A40" s="5"/>
      <c r="B40" s="9"/>
      <c r="C40" s="133"/>
      <c r="D40" s="237" t="s">
        <v>195</v>
      </c>
      <c r="E40" s="150"/>
      <c r="F40" s="150"/>
      <c r="G40" s="238" t="s">
        <v>125</v>
      </c>
      <c r="H40" s="239" t="s">
        <v>120</v>
      </c>
      <c r="I40" s="136">
        <v>6</v>
      </c>
      <c r="J40" s="137">
        <f t="shared" si="7"/>
        <v>98728.75</v>
      </c>
      <c r="K40" s="138">
        <f t="shared" si="8"/>
        <v>592373</v>
      </c>
      <c r="L40" s="10"/>
      <c r="M40" s="5"/>
      <c r="N40" s="246">
        <v>78983</v>
      </c>
    </row>
    <row r="41" spans="1:14" ht="30" customHeight="1">
      <c r="A41" s="5"/>
      <c r="B41" s="9"/>
      <c r="C41" s="133"/>
      <c r="D41" s="237" t="s">
        <v>196</v>
      </c>
      <c r="E41" s="150"/>
      <c r="F41" s="150"/>
      <c r="G41" s="238" t="s">
        <v>126</v>
      </c>
      <c r="H41" s="239" t="s">
        <v>107</v>
      </c>
      <c r="I41" s="136">
        <v>1</v>
      </c>
      <c r="J41" s="137">
        <f t="shared" si="7"/>
        <v>52452.5</v>
      </c>
      <c r="K41" s="138">
        <f t="shared" si="8"/>
        <v>52453</v>
      </c>
      <c r="L41" s="10"/>
      <c r="M41" s="5"/>
      <c r="N41" s="246">
        <v>41962</v>
      </c>
    </row>
    <row r="42" spans="1:14" ht="30" customHeight="1">
      <c r="A42" s="5"/>
      <c r="B42" s="9"/>
      <c r="C42" s="133"/>
      <c r="D42" s="237" t="s">
        <v>197</v>
      </c>
      <c r="E42" s="150"/>
      <c r="F42" s="150"/>
      <c r="G42" s="238" t="s">
        <v>127</v>
      </c>
      <c r="H42" s="239" t="s">
        <v>107</v>
      </c>
      <c r="I42" s="136">
        <v>3</v>
      </c>
      <c r="J42" s="137">
        <f t="shared" si="7"/>
        <v>56376.25</v>
      </c>
      <c r="K42" s="138">
        <f t="shared" si="8"/>
        <v>169129</v>
      </c>
      <c r="L42" s="10"/>
      <c r="M42" s="5"/>
      <c r="N42" s="246">
        <v>45101</v>
      </c>
    </row>
    <row r="43" spans="1:14" ht="30" customHeight="1">
      <c r="A43" s="5"/>
      <c r="B43" s="9"/>
      <c r="C43" s="133"/>
      <c r="D43" s="237" t="s">
        <v>198</v>
      </c>
      <c r="E43" s="150"/>
      <c r="F43" s="150"/>
      <c r="G43" s="238" t="s">
        <v>128</v>
      </c>
      <c r="H43" s="239" t="s">
        <v>120</v>
      </c>
      <c r="I43" s="136">
        <v>15</v>
      </c>
      <c r="J43" s="137">
        <f t="shared" si="7"/>
        <v>15588.75</v>
      </c>
      <c r="K43" s="138">
        <f t="shared" si="8"/>
        <v>233831</v>
      </c>
      <c r="L43" s="10"/>
      <c r="M43" s="5"/>
      <c r="N43" s="246">
        <v>12471</v>
      </c>
    </row>
    <row r="44" spans="1:14" ht="30" customHeight="1" thickBot="1">
      <c r="A44" s="5"/>
      <c r="B44" s="9"/>
      <c r="C44" s="139" t="s">
        <v>13</v>
      </c>
      <c r="D44" s="163"/>
      <c r="E44" s="163"/>
      <c r="F44" s="163"/>
      <c r="G44" s="164"/>
      <c r="H44" s="165"/>
      <c r="I44" s="136"/>
      <c r="J44" s="142"/>
      <c r="K44" s="143"/>
      <c r="L44" s="10"/>
      <c r="M44" s="5"/>
    </row>
    <row r="45" spans="1:14" ht="30" customHeight="1" thickBot="1">
      <c r="A45" s="5"/>
      <c r="B45" s="9"/>
      <c r="C45" s="130"/>
      <c r="D45" s="235" t="s">
        <v>199</v>
      </c>
      <c r="E45" s="131"/>
      <c r="F45" s="131"/>
      <c r="G45" s="131" t="s">
        <v>129</v>
      </c>
      <c r="H45" s="131"/>
      <c r="I45" s="131"/>
      <c r="J45" s="131"/>
      <c r="K45" s="132"/>
      <c r="L45" s="10"/>
      <c r="M45" s="5"/>
    </row>
    <row r="46" spans="1:14" ht="30" customHeight="1">
      <c r="A46" s="5"/>
      <c r="B46" s="9"/>
      <c r="C46" s="133"/>
      <c r="D46" s="237" t="s">
        <v>200</v>
      </c>
      <c r="E46" s="150"/>
      <c r="F46" s="150"/>
      <c r="G46" s="238" t="s">
        <v>130</v>
      </c>
      <c r="H46" s="239" t="s">
        <v>106</v>
      </c>
      <c r="I46" s="136">
        <v>63.2</v>
      </c>
      <c r="J46" s="137">
        <f t="shared" ref="J46:J48" si="9">1.25*N46</f>
        <v>30341.25</v>
      </c>
      <c r="K46" s="138">
        <f t="shared" ref="K46:K48" si="10">ROUND(I46*J46,0)</f>
        <v>1917567</v>
      </c>
      <c r="L46" s="10"/>
      <c r="M46" s="5"/>
      <c r="N46" s="246">
        <v>24273</v>
      </c>
    </row>
    <row r="47" spans="1:14" ht="30" customHeight="1">
      <c r="A47" s="5"/>
      <c r="B47" s="9"/>
      <c r="C47" s="133"/>
      <c r="D47" s="237" t="s">
        <v>201</v>
      </c>
      <c r="E47" s="150"/>
      <c r="F47" s="150"/>
      <c r="G47" s="238" t="s">
        <v>131</v>
      </c>
      <c r="H47" s="239" t="s">
        <v>106</v>
      </c>
      <c r="I47" s="136">
        <v>6</v>
      </c>
      <c r="J47" s="137">
        <f t="shared" si="9"/>
        <v>52650</v>
      </c>
      <c r="K47" s="138">
        <f t="shared" si="10"/>
        <v>315900</v>
      </c>
      <c r="L47" s="10"/>
      <c r="M47" s="5"/>
      <c r="N47" s="246">
        <v>42120</v>
      </c>
    </row>
    <row r="48" spans="1:14" ht="30" customHeight="1">
      <c r="A48" s="5"/>
      <c r="B48" s="9"/>
      <c r="C48" s="133"/>
      <c r="D48" s="237" t="s">
        <v>202</v>
      </c>
      <c r="E48" s="150"/>
      <c r="F48" s="150"/>
      <c r="G48" s="238" t="s">
        <v>132</v>
      </c>
      <c r="H48" s="239" t="s">
        <v>106</v>
      </c>
      <c r="I48" s="136">
        <v>6</v>
      </c>
      <c r="J48" s="137">
        <f t="shared" si="9"/>
        <v>11026.25</v>
      </c>
      <c r="K48" s="138">
        <f t="shared" si="10"/>
        <v>66158</v>
      </c>
      <c r="L48" s="10"/>
      <c r="M48" s="5"/>
      <c r="N48" s="246">
        <v>8821</v>
      </c>
    </row>
    <row r="49" spans="1:14" ht="30" customHeight="1" thickBot="1">
      <c r="A49" s="5"/>
      <c r="B49" s="9"/>
      <c r="C49" s="139" t="s">
        <v>13</v>
      </c>
      <c r="D49" s="163"/>
      <c r="E49" s="163"/>
      <c r="F49" s="163"/>
      <c r="G49" s="164"/>
      <c r="H49" s="165"/>
      <c r="I49" s="136"/>
      <c r="J49" s="142"/>
      <c r="K49" s="143"/>
      <c r="L49" s="10"/>
      <c r="M49" s="5"/>
    </row>
    <row r="50" spans="1:14" ht="30" customHeight="1" thickBot="1">
      <c r="A50" s="5"/>
      <c r="B50" s="9"/>
      <c r="C50" s="130"/>
      <c r="D50" s="235" t="s">
        <v>203</v>
      </c>
      <c r="E50" s="131"/>
      <c r="F50" s="131"/>
      <c r="G50" s="131" t="s">
        <v>133</v>
      </c>
      <c r="H50" s="131"/>
      <c r="I50" s="131"/>
      <c r="J50" s="131"/>
      <c r="K50" s="132"/>
      <c r="L50" s="10"/>
      <c r="M50" s="5"/>
    </row>
    <row r="51" spans="1:14" ht="30" customHeight="1">
      <c r="A51" s="5"/>
      <c r="B51" s="9"/>
      <c r="C51" s="133"/>
      <c r="D51" s="242" t="s">
        <v>204</v>
      </c>
      <c r="E51" s="150"/>
      <c r="F51" s="150"/>
      <c r="G51" s="238" t="s">
        <v>134</v>
      </c>
      <c r="H51" s="239" t="s">
        <v>106</v>
      </c>
      <c r="I51" s="136">
        <v>183.75</v>
      </c>
      <c r="J51" s="137">
        <f t="shared" ref="J51" si="11">1.25*N51</f>
        <v>69982.5</v>
      </c>
      <c r="K51" s="138">
        <f t="shared" ref="K51" si="12">ROUND(I51*J51,0)</f>
        <v>12859284</v>
      </c>
      <c r="L51" s="10"/>
      <c r="M51" s="5"/>
      <c r="N51" s="246">
        <v>55986</v>
      </c>
    </row>
    <row r="52" spans="1:14" ht="30" customHeight="1" thickBot="1">
      <c r="A52" s="5"/>
      <c r="B52" s="9"/>
      <c r="C52" s="139" t="s">
        <v>13</v>
      </c>
      <c r="D52" s="163"/>
      <c r="E52" s="163"/>
      <c r="F52" s="163"/>
      <c r="G52" s="164"/>
      <c r="H52" s="165"/>
      <c r="I52" s="136"/>
      <c r="J52" s="142"/>
      <c r="K52" s="143"/>
      <c r="L52" s="10"/>
      <c r="M52" s="5"/>
    </row>
    <row r="53" spans="1:14" ht="30" customHeight="1" thickBot="1">
      <c r="A53" s="5"/>
      <c r="B53" s="9"/>
      <c r="C53" s="130"/>
      <c r="D53" s="235" t="s">
        <v>205</v>
      </c>
      <c r="E53" s="131"/>
      <c r="F53" s="131"/>
      <c r="G53" s="131" t="s">
        <v>135</v>
      </c>
      <c r="H53" s="131"/>
      <c r="I53" s="131"/>
      <c r="J53" s="131"/>
      <c r="K53" s="132"/>
      <c r="L53" s="10"/>
      <c r="M53" s="5"/>
    </row>
    <row r="54" spans="1:14" ht="30" customHeight="1">
      <c r="A54" s="5"/>
      <c r="B54" s="9"/>
      <c r="C54" s="133"/>
      <c r="D54" s="237" t="s">
        <v>206</v>
      </c>
      <c r="E54" s="150"/>
      <c r="F54" s="150"/>
      <c r="G54" s="238" t="s">
        <v>136</v>
      </c>
      <c r="H54" s="239" t="s">
        <v>106</v>
      </c>
      <c r="I54" s="136">
        <v>136</v>
      </c>
      <c r="J54" s="137">
        <f t="shared" ref="J54" si="13">1.25*N54</f>
        <v>92255</v>
      </c>
      <c r="K54" s="138">
        <f t="shared" ref="K54" si="14">ROUND(I54*J54,0)</f>
        <v>12546680</v>
      </c>
      <c r="L54" s="10"/>
      <c r="M54" s="5"/>
      <c r="N54" s="246">
        <v>73804</v>
      </c>
    </row>
    <row r="55" spans="1:14" ht="30" customHeight="1" thickBot="1">
      <c r="A55" s="5"/>
      <c r="B55" s="9"/>
      <c r="C55" s="139" t="s">
        <v>13</v>
      </c>
      <c r="D55" s="163"/>
      <c r="E55" s="163"/>
      <c r="F55" s="163"/>
      <c r="G55" s="164"/>
      <c r="H55" s="165"/>
      <c r="I55" s="136"/>
      <c r="J55" s="142"/>
      <c r="K55" s="143"/>
      <c r="L55" s="10"/>
      <c r="M55" s="5"/>
    </row>
    <row r="56" spans="1:14" ht="30" customHeight="1" thickBot="1">
      <c r="A56" s="5"/>
      <c r="B56" s="9"/>
      <c r="C56" s="130"/>
      <c r="D56" s="235" t="s">
        <v>207</v>
      </c>
      <c r="E56" s="131"/>
      <c r="F56" s="131"/>
      <c r="G56" s="131" t="s">
        <v>137</v>
      </c>
      <c r="H56" s="131"/>
      <c r="I56" s="131"/>
      <c r="J56" s="131"/>
      <c r="K56" s="132"/>
      <c r="L56" s="10"/>
      <c r="M56" s="5"/>
    </row>
    <row r="57" spans="1:14" ht="30" customHeight="1">
      <c r="A57" s="5"/>
      <c r="B57" s="9"/>
      <c r="C57" s="133"/>
      <c r="D57" s="237" t="s">
        <v>208</v>
      </c>
      <c r="E57" s="150"/>
      <c r="F57" s="150"/>
      <c r="G57" s="243" t="s">
        <v>138</v>
      </c>
      <c r="H57" s="239" t="s">
        <v>106</v>
      </c>
      <c r="I57" s="136">
        <v>56</v>
      </c>
      <c r="J57" s="137">
        <f t="shared" ref="J57:J61" si="15">1.25*N57</f>
        <v>108237.5</v>
      </c>
      <c r="K57" s="138">
        <f t="shared" ref="K57:K61" si="16">ROUND(I57*J57,0)</f>
        <v>6061300</v>
      </c>
      <c r="L57" s="10"/>
      <c r="M57" s="5"/>
      <c r="N57" s="246">
        <v>86590</v>
      </c>
    </row>
    <row r="58" spans="1:14" ht="30" customHeight="1">
      <c r="A58" s="5"/>
      <c r="B58" s="9"/>
      <c r="C58" s="133"/>
      <c r="D58" s="237" t="s">
        <v>209</v>
      </c>
      <c r="E58" s="150"/>
      <c r="F58" s="150"/>
      <c r="G58" s="243" t="s">
        <v>139</v>
      </c>
      <c r="H58" s="239" t="s">
        <v>106</v>
      </c>
      <c r="I58" s="136">
        <v>136</v>
      </c>
      <c r="J58" s="137">
        <f t="shared" si="15"/>
        <v>102812.5</v>
      </c>
      <c r="K58" s="138">
        <f t="shared" si="16"/>
        <v>13982500</v>
      </c>
      <c r="L58" s="10"/>
      <c r="M58" s="5"/>
      <c r="N58" s="246">
        <v>82250</v>
      </c>
    </row>
    <row r="59" spans="1:14" ht="30" customHeight="1">
      <c r="A59" s="5"/>
      <c r="B59" s="9"/>
      <c r="C59" s="133"/>
      <c r="D59" s="237" t="s">
        <v>210</v>
      </c>
      <c r="E59" s="150"/>
      <c r="F59" s="150"/>
      <c r="G59" s="243" t="s">
        <v>140</v>
      </c>
      <c r="H59" s="239" t="s">
        <v>106</v>
      </c>
      <c r="I59" s="136">
        <v>136</v>
      </c>
      <c r="J59" s="137">
        <f t="shared" si="15"/>
        <v>26196.25</v>
      </c>
      <c r="K59" s="138">
        <f t="shared" si="16"/>
        <v>3562690</v>
      </c>
      <c r="L59" s="10"/>
      <c r="M59" s="5"/>
      <c r="N59" s="246">
        <v>20957</v>
      </c>
    </row>
    <row r="60" spans="1:14" ht="30" customHeight="1">
      <c r="A60" s="5"/>
      <c r="B60" s="9"/>
      <c r="C60" s="133"/>
      <c r="D60" s="237" t="s">
        <v>211</v>
      </c>
      <c r="E60" s="150"/>
      <c r="F60" s="150"/>
      <c r="G60" s="243" t="s">
        <v>141</v>
      </c>
      <c r="H60" s="239" t="s">
        <v>120</v>
      </c>
      <c r="I60" s="136">
        <v>49</v>
      </c>
      <c r="J60" s="137">
        <f t="shared" si="15"/>
        <v>20097.5</v>
      </c>
      <c r="K60" s="138">
        <f t="shared" si="16"/>
        <v>984778</v>
      </c>
      <c r="L60" s="10"/>
      <c r="M60" s="5"/>
      <c r="N60" s="246">
        <v>16078</v>
      </c>
    </row>
    <row r="61" spans="1:14" ht="30" customHeight="1">
      <c r="A61" s="5"/>
      <c r="B61" s="9"/>
      <c r="C61" s="133"/>
      <c r="D61" s="237" t="s">
        <v>212</v>
      </c>
      <c r="E61" s="150"/>
      <c r="F61" s="150"/>
      <c r="G61" s="243" t="s">
        <v>142</v>
      </c>
      <c r="H61" s="239" t="s">
        <v>106</v>
      </c>
      <c r="I61" s="136">
        <v>8.4</v>
      </c>
      <c r="J61" s="137">
        <f t="shared" si="15"/>
        <v>35782.5</v>
      </c>
      <c r="K61" s="138">
        <f t="shared" si="16"/>
        <v>300573</v>
      </c>
      <c r="L61" s="10"/>
      <c r="M61" s="5"/>
      <c r="N61" s="246">
        <v>28626</v>
      </c>
    </row>
    <row r="62" spans="1:14" ht="30" customHeight="1" thickBot="1">
      <c r="A62" s="5"/>
      <c r="B62" s="9"/>
      <c r="C62" s="139" t="s">
        <v>13</v>
      </c>
      <c r="D62" s="163"/>
      <c r="E62" s="163"/>
      <c r="F62" s="163"/>
      <c r="G62" s="164"/>
      <c r="H62" s="165"/>
      <c r="I62" s="136"/>
      <c r="J62" s="142"/>
      <c r="K62" s="143"/>
      <c r="L62" s="10"/>
      <c r="M62" s="5"/>
    </row>
    <row r="63" spans="1:14" ht="30" customHeight="1" thickBot="1">
      <c r="A63" s="5"/>
      <c r="B63" s="9"/>
      <c r="C63" s="130"/>
      <c r="D63" s="235" t="s">
        <v>213</v>
      </c>
      <c r="E63" s="131"/>
      <c r="F63" s="131"/>
      <c r="G63" s="131" t="s">
        <v>143</v>
      </c>
      <c r="H63" s="131"/>
      <c r="I63" s="131"/>
      <c r="J63" s="131"/>
      <c r="K63" s="132"/>
      <c r="L63" s="10"/>
      <c r="M63" s="5"/>
    </row>
    <row r="64" spans="1:14" ht="30" customHeight="1">
      <c r="A64" s="5"/>
      <c r="B64" s="9"/>
      <c r="C64" s="133"/>
      <c r="D64" s="237" t="s">
        <v>214</v>
      </c>
      <c r="E64" s="150"/>
      <c r="F64" s="150"/>
      <c r="G64" s="243" t="s">
        <v>144</v>
      </c>
      <c r="H64" s="239" t="s">
        <v>107</v>
      </c>
      <c r="I64" s="136">
        <v>1</v>
      </c>
      <c r="J64" s="137">
        <f t="shared" ref="J64" si="17">1.25*N64</f>
        <v>1379125</v>
      </c>
      <c r="K64" s="138">
        <f t="shared" ref="K64" si="18">ROUND(I64*J64,0)</f>
        <v>1379125</v>
      </c>
      <c r="L64" s="10"/>
      <c r="M64" s="5"/>
      <c r="N64" s="246">
        <v>1103300</v>
      </c>
    </row>
    <row r="65" spans="1:14" ht="30" customHeight="1" thickBot="1">
      <c r="A65" s="5"/>
      <c r="B65" s="9"/>
      <c r="C65" s="139" t="s">
        <v>13</v>
      </c>
      <c r="D65" s="163"/>
      <c r="E65" s="163"/>
      <c r="F65" s="163"/>
      <c r="G65" s="164"/>
      <c r="H65" s="165"/>
      <c r="I65" s="136"/>
      <c r="J65" s="142"/>
      <c r="K65" s="143"/>
      <c r="L65" s="10"/>
      <c r="M65" s="5"/>
    </row>
    <row r="66" spans="1:14" ht="30" customHeight="1" thickBot="1">
      <c r="A66" s="5"/>
      <c r="B66" s="9"/>
      <c r="C66" s="130"/>
      <c r="D66" s="235" t="s">
        <v>215</v>
      </c>
      <c r="E66" s="131"/>
      <c r="F66" s="131"/>
      <c r="G66" s="131" t="s">
        <v>145</v>
      </c>
      <c r="H66" s="131"/>
      <c r="I66" s="131"/>
      <c r="J66" s="131"/>
      <c r="K66" s="132"/>
      <c r="L66" s="10"/>
      <c r="M66" s="5"/>
    </row>
    <row r="67" spans="1:14" ht="30" customHeight="1">
      <c r="A67" s="5"/>
      <c r="B67" s="9"/>
      <c r="C67" s="133"/>
      <c r="D67" s="237" t="s">
        <v>216</v>
      </c>
      <c r="E67" s="150"/>
      <c r="F67" s="150"/>
      <c r="G67" s="238" t="s">
        <v>146</v>
      </c>
      <c r="H67" s="239" t="s">
        <v>107</v>
      </c>
      <c r="I67" s="136">
        <v>3</v>
      </c>
      <c r="J67" s="137">
        <f t="shared" ref="J67:J68" si="19">1.25*N67</f>
        <v>260790</v>
      </c>
      <c r="K67" s="138">
        <f t="shared" ref="K67:K68" si="20">ROUND(I67*J67,0)</f>
        <v>782370</v>
      </c>
      <c r="L67" s="10"/>
      <c r="M67" s="5"/>
      <c r="N67" s="246">
        <v>208632</v>
      </c>
    </row>
    <row r="68" spans="1:14" ht="63" customHeight="1">
      <c r="A68" s="5"/>
      <c r="B68" s="9"/>
      <c r="C68" s="133"/>
      <c r="D68" s="237" t="s">
        <v>217</v>
      </c>
      <c r="E68" s="150"/>
      <c r="F68" s="150"/>
      <c r="G68" s="238" t="s">
        <v>147</v>
      </c>
      <c r="H68" s="239" t="s">
        <v>107</v>
      </c>
      <c r="I68" s="136">
        <v>1</v>
      </c>
      <c r="J68" s="137">
        <f t="shared" si="19"/>
        <v>5499905</v>
      </c>
      <c r="K68" s="138">
        <f t="shared" si="20"/>
        <v>5499905</v>
      </c>
      <c r="L68" s="10"/>
      <c r="M68" s="5"/>
      <c r="N68" s="246">
        <v>4399924</v>
      </c>
    </row>
    <row r="69" spans="1:14" ht="30" customHeight="1" thickBot="1">
      <c r="A69" s="5"/>
      <c r="B69" s="9"/>
      <c r="C69" s="139" t="s">
        <v>13</v>
      </c>
      <c r="D69" s="163"/>
      <c r="E69" s="163"/>
      <c r="F69" s="163"/>
      <c r="G69" s="164"/>
      <c r="H69" s="165"/>
      <c r="I69" s="136"/>
      <c r="J69" s="142"/>
      <c r="K69" s="143"/>
      <c r="L69" s="10"/>
      <c r="M69" s="5"/>
    </row>
    <row r="70" spans="1:14" ht="30" customHeight="1" thickBot="1">
      <c r="A70" s="5"/>
      <c r="B70" s="9"/>
      <c r="C70" s="130"/>
      <c r="D70" s="235" t="s">
        <v>218</v>
      </c>
      <c r="E70" s="131"/>
      <c r="F70" s="131"/>
      <c r="G70" s="131" t="s">
        <v>148</v>
      </c>
      <c r="H70" s="131"/>
      <c r="I70" s="131"/>
      <c r="J70" s="131"/>
      <c r="K70" s="132"/>
      <c r="L70" s="10"/>
      <c r="M70" s="5"/>
    </row>
    <row r="71" spans="1:14" ht="30" customHeight="1">
      <c r="A71" s="5"/>
      <c r="B71" s="9"/>
      <c r="C71" s="133"/>
      <c r="D71" s="237" t="s">
        <v>219</v>
      </c>
      <c r="E71" s="150"/>
      <c r="F71" s="150"/>
      <c r="G71" s="243" t="s">
        <v>149</v>
      </c>
      <c r="H71" s="239" t="s">
        <v>106</v>
      </c>
      <c r="I71" s="136">
        <v>220.5</v>
      </c>
      <c r="J71" s="137">
        <f t="shared" ref="J71:J75" si="21">1.25*N71</f>
        <v>26118.75</v>
      </c>
      <c r="K71" s="138">
        <f t="shared" ref="K71:K75" si="22">ROUND(I71*J71,0)</f>
        <v>5759184</v>
      </c>
      <c r="L71" s="10"/>
      <c r="M71" s="5"/>
      <c r="N71" s="246">
        <v>20895</v>
      </c>
    </row>
    <row r="72" spans="1:14" ht="30" customHeight="1">
      <c r="A72" s="5"/>
      <c r="B72" s="9"/>
      <c r="C72" s="133"/>
      <c r="D72" s="237" t="s">
        <v>220</v>
      </c>
      <c r="E72" s="150"/>
      <c r="F72" s="150"/>
      <c r="G72" s="243" t="s">
        <v>150</v>
      </c>
      <c r="H72" s="239" t="s">
        <v>106</v>
      </c>
      <c r="I72" s="136">
        <v>7.5</v>
      </c>
      <c r="J72" s="137">
        <f t="shared" si="21"/>
        <v>21197.5</v>
      </c>
      <c r="K72" s="138">
        <f t="shared" si="22"/>
        <v>158981</v>
      </c>
      <c r="L72" s="10"/>
      <c r="M72" s="5"/>
      <c r="N72" s="246">
        <v>16958</v>
      </c>
    </row>
    <row r="73" spans="1:14" ht="30" customHeight="1">
      <c r="A73" s="5"/>
      <c r="B73" s="9"/>
      <c r="C73" s="133"/>
      <c r="D73" s="237" t="s">
        <v>221</v>
      </c>
      <c r="E73" s="150"/>
      <c r="F73" s="150"/>
      <c r="G73" s="243" t="s">
        <v>151</v>
      </c>
      <c r="H73" s="239" t="s">
        <v>106</v>
      </c>
      <c r="I73" s="136">
        <v>16.5</v>
      </c>
      <c r="J73" s="137">
        <f t="shared" si="21"/>
        <v>25143.75</v>
      </c>
      <c r="K73" s="138">
        <f t="shared" si="22"/>
        <v>414872</v>
      </c>
      <c r="L73" s="10"/>
      <c r="M73" s="5"/>
      <c r="N73" s="246">
        <v>20115</v>
      </c>
    </row>
    <row r="74" spans="1:14" ht="30" customHeight="1">
      <c r="A74" s="5"/>
      <c r="B74" s="9"/>
      <c r="C74" s="133"/>
      <c r="D74" s="237" t="s">
        <v>222</v>
      </c>
      <c r="E74" s="150"/>
      <c r="F74" s="150"/>
      <c r="G74" s="243" t="s">
        <v>152</v>
      </c>
      <c r="H74" s="239" t="s">
        <v>153</v>
      </c>
      <c r="I74" s="136">
        <v>137.5</v>
      </c>
      <c r="J74" s="137">
        <f t="shared" si="21"/>
        <v>30186.25</v>
      </c>
      <c r="K74" s="138">
        <f t="shared" si="22"/>
        <v>4150609</v>
      </c>
      <c r="L74" s="10"/>
      <c r="M74" s="5"/>
      <c r="N74" s="246">
        <v>24149</v>
      </c>
    </row>
    <row r="75" spans="1:14" ht="30" customHeight="1">
      <c r="A75" s="5"/>
      <c r="B75" s="9"/>
      <c r="C75" s="133"/>
      <c r="D75" s="237" t="s">
        <v>223</v>
      </c>
      <c r="E75" s="150"/>
      <c r="F75" s="150"/>
      <c r="G75" s="243" t="s">
        <v>154</v>
      </c>
      <c r="H75" s="239" t="s">
        <v>120</v>
      </c>
      <c r="I75" s="136">
        <v>30</v>
      </c>
      <c r="J75" s="137">
        <f t="shared" si="21"/>
        <v>23488.75</v>
      </c>
      <c r="K75" s="138">
        <f t="shared" si="22"/>
        <v>704663</v>
      </c>
      <c r="L75" s="10"/>
      <c r="M75" s="5"/>
      <c r="N75" s="246">
        <v>18791</v>
      </c>
    </row>
    <row r="76" spans="1:14" ht="30" customHeight="1" thickBot="1">
      <c r="A76" s="5"/>
      <c r="B76" s="9"/>
      <c r="C76" s="139" t="s">
        <v>13</v>
      </c>
      <c r="D76" s="163"/>
      <c r="E76" s="163"/>
      <c r="F76" s="163"/>
      <c r="G76" s="164"/>
      <c r="H76" s="165"/>
      <c r="I76" s="136"/>
      <c r="J76" s="142"/>
      <c r="K76" s="143"/>
      <c r="L76" s="10"/>
      <c r="M76" s="5"/>
    </row>
    <row r="77" spans="1:14" ht="30" customHeight="1" thickBot="1">
      <c r="A77" s="5"/>
      <c r="B77" s="9"/>
      <c r="C77" s="130"/>
      <c r="D77" s="235" t="s">
        <v>224</v>
      </c>
      <c r="E77" s="131"/>
      <c r="F77" s="131"/>
      <c r="G77" s="131" t="s">
        <v>155</v>
      </c>
      <c r="H77" s="131"/>
      <c r="I77" s="131"/>
      <c r="J77" s="131"/>
      <c r="K77" s="132"/>
      <c r="L77" s="10"/>
      <c r="M77" s="5"/>
    </row>
    <row r="78" spans="1:14" ht="30" customHeight="1">
      <c r="A78" s="5"/>
      <c r="B78" s="9"/>
      <c r="C78" s="133"/>
      <c r="D78" s="237" t="s">
        <v>225</v>
      </c>
      <c r="E78" s="150"/>
      <c r="F78" s="150"/>
      <c r="G78" s="244" t="s">
        <v>156</v>
      </c>
      <c r="H78" s="239" t="s">
        <v>120</v>
      </c>
      <c r="I78" s="136">
        <v>20</v>
      </c>
      <c r="J78" s="137">
        <f t="shared" ref="J78:J79" si="23">1.25*N78</f>
        <v>327567.63749999995</v>
      </c>
      <c r="K78" s="138">
        <f t="shared" ref="K78:K79" si="24">ROUND(I78*J78,0)</f>
        <v>6551353</v>
      </c>
      <c r="L78" s="10"/>
      <c r="M78" s="5"/>
      <c r="N78" s="246">
        <v>262054.11</v>
      </c>
    </row>
    <row r="79" spans="1:14" ht="30" customHeight="1">
      <c r="A79" s="5"/>
      <c r="B79" s="9"/>
      <c r="C79" s="133"/>
      <c r="D79" s="237" t="s">
        <v>226</v>
      </c>
      <c r="E79" s="150"/>
      <c r="F79" s="150"/>
      <c r="G79" s="244" t="s">
        <v>157</v>
      </c>
      <c r="H79" s="239" t="s">
        <v>106</v>
      </c>
      <c r="I79" s="136">
        <v>109.5</v>
      </c>
      <c r="J79" s="137">
        <f t="shared" si="23"/>
        <v>95802.5</v>
      </c>
      <c r="K79" s="138">
        <f t="shared" si="24"/>
        <v>10490374</v>
      </c>
      <c r="L79" s="10"/>
      <c r="M79" s="5"/>
      <c r="N79" s="246">
        <v>76642</v>
      </c>
    </row>
    <row r="80" spans="1:14" ht="30" customHeight="1" thickBot="1">
      <c r="A80" s="5"/>
      <c r="B80" s="9"/>
      <c r="C80" s="139" t="s">
        <v>13</v>
      </c>
      <c r="D80" s="163"/>
      <c r="E80" s="163"/>
      <c r="F80" s="163"/>
      <c r="G80" s="164"/>
      <c r="H80" s="165"/>
      <c r="I80" s="136"/>
      <c r="J80" s="142"/>
      <c r="K80" s="143"/>
      <c r="L80" s="10"/>
      <c r="M80" s="5"/>
    </row>
    <row r="81" spans="1:14" ht="30" customHeight="1" thickBot="1">
      <c r="A81" s="5"/>
      <c r="B81" s="9"/>
      <c r="C81" s="130"/>
      <c r="D81" s="235" t="s">
        <v>227</v>
      </c>
      <c r="E81" s="131"/>
      <c r="F81" s="131"/>
      <c r="G81" s="131" t="s">
        <v>158</v>
      </c>
      <c r="H81" s="131"/>
      <c r="I81" s="131"/>
      <c r="J81" s="131"/>
      <c r="K81" s="132"/>
      <c r="L81" s="10"/>
      <c r="M81" s="5"/>
    </row>
    <row r="82" spans="1:14" ht="30" customHeight="1">
      <c r="A82" s="5"/>
      <c r="B82" s="9"/>
      <c r="C82" s="133"/>
      <c r="D82" s="237" t="s">
        <v>228</v>
      </c>
      <c r="E82" s="150"/>
      <c r="F82" s="150"/>
      <c r="G82" s="244" t="s">
        <v>159</v>
      </c>
      <c r="H82" s="239" t="s">
        <v>110</v>
      </c>
      <c r="I82" s="136">
        <v>15</v>
      </c>
      <c r="J82" s="137">
        <f t="shared" ref="J82:J83" si="25">1.25*N82</f>
        <v>48527.5</v>
      </c>
      <c r="K82" s="138">
        <f t="shared" ref="K82:K83" si="26">ROUND(I82*J82,0)</f>
        <v>727913</v>
      </c>
      <c r="L82" s="10"/>
      <c r="M82" s="5"/>
      <c r="N82" s="246">
        <v>38822</v>
      </c>
    </row>
    <row r="83" spans="1:14" ht="30" customHeight="1">
      <c r="A83" s="5"/>
      <c r="B83" s="9"/>
      <c r="C83" s="133"/>
      <c r="D83" s="237" t="s">
        <v>229</v>
      </c>
      <c r="E83" s="150"/>
      <c r="F83" s="150"/>
      <c r="G83" s="244" t="s">
        <v>160</v>
      </c>
      <c r="H83" s="239" t="s">
        <v>106</v>
      </c>
      <c r="I83" s="136">
        <v>136</v>
      </c>
      <c r="J83" s="137">
        <f t="shared" si="25"/>
        <v>3003.75</v>
      </c>
      <c r="K83" s="138">
        <f t="shared" si="26"/>
        <v>408510</v>
      </c>
      <c r="L83" s="10"/>
      <c r="M83" s="5"/>
      <c r="N83" s="246">
        <v>2403</v>
      </c>
    </row>
    <row r="84" spans="1:14" ht="30" customHeight="1" thickBot="1">
      <c r="A84" s="5"/>
      <c r="B84" s="9"/>
      <c r="C84" s="139" t="s">
        <v>13</v>
      </c>
      <c r="D84" s="163"/>
      <c r="E84" s="163"/>
      <c r="F84" s="163"/>
      <c r="G84" s="164"/>
      <c r="H84" s="165"/>
      <c r="I84" s="136"/>
      <c r="J84" s="142"/>
      <c r="K84" s="143"/>
      <c r="L84" s="10"/>
      <c r="M84" s="5"/>
    </row>
    <row r="85" spans="1:14" ht="30" customHeight="1" thickBot="1">
      <c r="A85" s="5"/>
      <c r="B85" s="9"/>
      <c r="C85" s="130"/>
      <c r="D85" s="235" t="s">
        <v>230</v>
      </c>
      <c r="E85" s="131"/>
      <c r="F85" s="131"/>
      <c r="G85" s="131" t="s">
        <v>161</v>
      </c>
      <c r="H85" s="131"/>
      <c r="I85" s="131"/>
      <c r="J85" s="131"/>
      <c r="K85" s="132"/>
      <c r="L85" s="10"/>
      <c r="M85" s="5"/>
    </row>
    <row r="86" spans="1:14" ht="45" customHeight="1">
      <c r="A86" s="5"/>
      <c r="B86" s="9"/>
      <c r="C86" s="133"/>
      <c r="D86" s="237" t="s">
        <v>231</v>
      </c>
      <c r="E86" s="150"/>
      <c r="F86" s="150"/>
      <c r="G86" s="243" t="s">
        <v>162</v>
      </c>
      <c r="H86" s="239" t="s">
        <v>120</v>
      </c>
      <c r="I86" s="136">
        <v>12</v>
      </c>
      <c r="J86" s="137">
        <f t="shared" ref="J86" si="27">1.25*N86</f>
        <v>600000</v>
      </c>
      <c r="K86" s="138">
        <f t="shared" ref="K86" si="28">ROUND(I86*J86,0)</f>
        <v>7200000</v>
      </c>
      <c r="L86" s="10"/>
      <c r="M86" s="5"/>
      <c r="N86" s="246">
        <v>480000</v>
      </c>
    </row>
    <row r="87" spans="1:14" ht="30" customHeight="1" thickBot="1">
      <c r="A87" s="5"/>
      <c r="B87" s="9"/>
      <c r="C87" s="236" t="s">
        <v>163</v>
      </c>
      <c r="D87" s="163"/>
      <c r="E87" s="163"/>
      <c r="F87" s="163"/>
      <c r="G87" s="164"/>
      <c r="H87" s="165"/>
      <c r="I87" s="136"/>
      <c r="J87" s="142"/>
      <c r="K87" s="143">
        <f>SUM(K15:K86)</f>
        <v>121086809</v>
      </c>
      <c r="L87" s="10"/>
      <c r="M87" s="5"/>
    </row>
    <row r="88" spans="1:14" ht="30" customHeight="1" thickBot="1">
      <c r="A88" s="5"/>
      <c r="B88" s="9"/>
      <c r="C88" s="130" t="s">
        <v>164</v>
      </c>
      <c r="D88" s="131"/>
      <c r="E88" s="131"/>
      <c r="F88" s="131"/>
      <c r="G88" s="131"/>
      <c r="H88" s="131"/>
      <c r="I88" s="131"/>
      <c r="J88" s="131"/>
      <c r="K88" s="132"/>
      <c r="L88" s="10"/>
      <c r="M88" s="5"/>
    </row>
    <row r="89" spans="1:14" ht="30" customHeight="1">
      <c r="A89" s="5"/>
      <c r="B89" s="9"/>
      <c r="C89" s="256" t="s">
        <v>3</v>
      </c>
      <c r="D89" s="250" t="s">
        <v>4</v>
      </c>
      <c r="E89" s="258" t="s">
        <v>5</v>
      </c>
      <c r="F89" s="258"/>
      <c r="G89" s="256" t="s">
        <v>6</v>
      </c>
      <c r="H89" s="250" t="s">
        <v>7</v>
      </c>
      <c r="I89" s="250" t="s">
        <v>8</v>
      </c>
      <c r="J89" s="252" t="s">
        <v>9</v>
      </c>
      <c r="K89" s="254" t="s">
        <v>10</v>
      </c>
      <c r="L89" s="10"/>
      <c r="M89" s="5"/>
    </row>
    <row r="90" spans="1:14" ht="30" customHeight="1" thickBot="1">
      <c r="A90" s="5"/>
      <c r="B90" s="9"/>
      <c r="C90" s="257"/>
      <c r="D90" s="251"/>
      <c r="E90" s="129" t="s">
        <v>11</v>
      </c>
      <c r="F90" s="129" t="s">
        <v>12</v>
      </c>
      <c r="G90" s="257"/>
      <c r="H90" s="251"/>
      <c r="I90" s="251"/>
      <c r="J90" s="253"/>
      <c r="K90" s="255"/>
      <c r="L90" s="10"/>
      <c r="M90" s="5"/>
    </row>
    <row r="91" spans="1:14" ht="30" customHeight="1" thickBot="1">
      <c r="A91" s="5"/>
      <c r="B91" s="9"/>
      <c r="C91" s="130"/>
      <c r="D91" s="235" t="s">
        <v>232</v>
      </c>
      <c r="E91" s="131"/>
      <c r="F91" s="131"/>
      <c r="G91" s="131" t="s">
        <v>98</v>
      </c>
      <c r="H91" s="131"/>
      <c r="I91" s="131"/>
      <c r="J91" s="131"/>
      <c r="K91" s="132"/>
      <c r="L91" s="10"/>
      <c r="M91" s="5"/>
    </row>
    <row r="92" spans="1:14" ht="30" customHeight="1">
      <c r="A92" s="5"/>
      <c r="B92" s="9"/>
      <c r="C92" s="133"/>
      <c r="D92" s="237" t="s">
        <v>233</v>
      </c>
      <c r="E92" s="150"/>
      <c r="F92" s="150"/>
      <c r="G92" s="238" t="s">
        <v>165</v>
      </c>
      <c r="H92" s="239" t="s">
        <v>106</v>
      </c>
      <c r="I92" s="136">
        <v>7</v>
      </c>
      <c r="J92" s="137">
        <f t="shared" ref="J92" si="29">1.25*N92</f>
        <v>74171.25</v>
      </c>
      <c r="K92" s="138">
        <f t="shared" ref="K92" si="30">ROUND(I92*J92,0)</f>
        <v>519199</v>
      </c>
      <c r="L92" s="10"/>
      <c r="M92" s="5"/>
      <c r="N92" s="246">
        <v>59337</v>
      </c>
    </row>
    <row r="93" spans="1:14" ht="30" customHeight="1" thickBot="1">
      <c r="A93" s="5"/>
      <c r="B93" s="9"/>
      <c r="C93" s="139" t="s">
        <v>13</v>
      </c>
      <c r="D93" s="163"/>
      <c r="E93" s="163"/>
      <c r="F93" s="163"/>
      <c r="G93" s="164"/>
      <c r="H93" s="165"/>
      <c r="I93" s="136"/>
      <c r="J93" s="142"/>
      <c r="K93" s="143"/>
      <c r="L93" s="10"/>
      <c r="M93" s="5"/>
    </row>
    <row r="94" spans="1:14" ht="30" customHeight="1" thickBot="1">
      <c r="A94" s="5"/>
      <c r="B94" s="9"/>
      <c r="C94" s="130"/>
      <c r="D94" s="235" t="s">
        <v>234</v>
      </c>
      <c r="E94" s="131"/>
      <c r="F94" s="131"/>
      <c r="G94" s="131" t="s">
        <v>108</v>
      </c>
      <c r="H94" s="131"/>
      <c r="I94" s="131"/>
      <c r="J94" s="131"/>
      <c r="K94" s="132"/>
      <c r="L94" s="10"/>
      <c r="M94" s="5"/>
    </row>
    <row r="95" spans="1:14" ht="30" customHeight="1">
      <c r="A95" s="5"/>
      <c r="B95" s="9"/>
      <c r="C95" s="133"/>
      <c r="D95" s="237" t="s">
        <v>235</v>
      </c>
      <c r="E95" s="150"/>
      <c r="F95" s="150"/>
      <c r="G95" s="238" t="s">
        <v>109</v>
      </c>
      <c r="H95" s="239" t="s">
        <v>110</v>
      </c>
      <c r="I95" s="136">
        <v>10.8</v>
      </c>
      <c r="J95" s="137">
        <f t="shared" ref="J95:J96" si="31">1.25*N95</f>
        <v>47586.25</v>
      </c>
      <c r="K95" s="138">
        <f t="shared" ref="K95:K96" si="32">ROUND(I95*J95,0)</f>
        <v>513932</v>
      </c>
      <c r="L95" s="10"/>
      <c r="M95" s="5"/>
      <c r="N95" s="246">
        <v>38069</v>
      </c>
    </row>
    <row r="96" spans="1:14" ht="30" customHeight="1">
      <c r="A96" s="5"/>
      <c r="B96" s="9"/>
      <c r="C96" s="133"/>
      <c r="D96" s="237" t="s">
        <v>236</v>
      </c>
      <c r="E96" s="150"/>
      <c r="F96" s="150"/>
      <c r="G96" s="238" t="s">
        <v>166</v>
      </c>
      <c r="H96" s="239" t="s">
        <v>110</v>
      </c>
      <c r="I96" s="136">
        <v>33</v>
      </c>
      <c r="J96" s="137">
        <f t="shared" si="31"/>
        <v>20597.5</v>
      </c>
      <c r="K96" s="138">
        <f t="shared" si="32"/>
        <v>679718</v>
      </c>
      <c r="L96" s="10"/>
      <c r="M96" s="5"/>
      <c r="N96" s="246">
        <v>16478</v>
      </c>
    </row>
    <row r="97" spans="1:14" ht="30" customHeight="1" thickBot="1">
      <c r="A97" s="5"/>
      <c r="B97" s="9"/>
      <c r="C97" s="139" t="s">
        <v>13</v>
      </c>
      <c r="D97" s="163"/>
      <c r="E97" s="163"/>
      <c r="F97" s="163"/>
      <c r="G97" s="164"/>
      <c r="H97" s="165"/>
      <c r="I97" s="136"/>
      <c r="J97" s="142"/>
      <c r="K97" s="143"/>
      <c r="L97" s="10"/>
      <c r="M97" s="5"/>
    </row>
    <row r="98" spans="1:14" ht="30" customHeight="1" thickBot="1">
      <c r="A98" s="5"/>
      <c r="B98" s="9"/>
      <c r="C98" s="130"/>
      <c r="D98" s="235" t="s">
        <v>237</v>
      </c>
      <c r="E98" s="131"/>
      <c r="F98" s="131"/>
      <c r="G98" s="131" t="s">
        <v>122</v>
      </c>
      <c r="H98" s="131"/>
      <c r="I98" s="131"/>
      <c r="J98" s="131"/>
      <c r="K98" s="132"/>
      <c r="L98" s="10"/>
      <c r="M98" s="5"/>
    </row>
    <row r="99" spans="1:14" ht="30" customHeight="1">
      <c r="A99" s="5"/>
      <c r="B99" s="9"/>
      <c r="C99" s="133"/>
      <c r="D99" s="237" t="s">
        <v>238</v>
      </c>
      <c r="E99" s="150"/>
      <c r="F99" s="150"/>
      <c r="G99" s="238" t="s">
        <v>125</v>
      </c>
      <c r="H99" s="239" t="s">
        <v>120</v>
      </c>
      <c r="I99" s="136">
        <v>55</v>
      </c>
      <c r="J99" s="137">
        <f t="shared" ref="J99:J100" si="33">1.25*N99</f>
        <v>98728.75</v>
      </c>
      <c r="K99" s="138">
        <f t="shared" ref="K99:K100" si="34">ROUND(I99*J99,0)</f>
        <v>5430081</v>
      </c>
      <c r="L99" s="10"/>
      <c r="M99" s="5"/>
      <c r="N99" s="246">
        <v>78983</v>
      </c>
    </row>
    <row r="100" spans="1:14" ht="30" customHeight="1">
      <c r="A100" s="5"/>
      <c r="B100" s="9"/>
      <c r="C100" s="133"/>
      <c r="D100" s="237" t="s">
        <v>239</v>
      </c>
      <c r="E100" s="150"/>
      <c r="F100" s="150"/>
      <c r="G100" s="238" t="s">
        <v>167</v>
      </c>
      <c r="H100" s="239" t="s">
        <v>107</v>
      </c>
      <c r="I100" s="136">
        <v>3</v>
      </c>
      <c r="J100" s="137">
        <f t="shared" si="33"/>
        <v>636555</v>
      </c>
      <c r="K100" s="138">
        <f t="shared" si="34"/>
        <v>1909665</v>
      </c>
      <c r="L100" s="10"/>
      <c r="M100" s="5"/>
      <c r="N100" s="246">
        <v>509244</v>
      </c>
    </row>
    <row r="101" spans="1:14" ht="30" customHeight="1" thickBot="1">
      <c r="A101" s="5"/>
      <c r="B101" s="9"/>
      <c r="C101" s="139" t="s">
        <v>13</v>
      </c>
      <c r="D101" s="163"/>
      <c r="E101" s="163"/>
      <c r="F101" s="163"/>
      <c r="G101" s="164"/>
      <c r="H101" s="165"/>
      <c r="I101" s="136"/>
      <c r="J101" s="142"/>
      <c r="K101" s="143"/>
      <c r="L101" s="10"/>
      <c r="M101" s="5"/>
    </row>
    <row r="102" spans="1:14" ht="30" customHeight="1" thickBot="1">
      <c r="A102" s="5"/>
      <c r="B102" s="9"/>
      <c r="C102" s="130"/>
      <c r="D102" s="235" t="s">
        <v>240</v>
      </c>
      <c r="E102" s="131"/>
      <c r="F102" s="131"/>
      <c r="G102" s="131" t="s">
        <v>137</v>
      </c>
      <c r="H102" s="131"/>
      <c r="I102" s="131"/>
      <c r="J102" s="131"/>
      <c r="K102" s="132"/>
      <c r="L102" s="10"/>
      <c r="M102" s="5"/>
    </row>
    <row r="103" spans="1:14" ht="30" customHeight="1">
      <c r="A103" s="5"/>
      <c r="B103" s="9"/>
      <c r="C103" s="133"/>
      <c r="D103" s="237" t="s">
        <v>241</v>
      </c>
      <c r="E103" s="150"/>
      <c r="F103" s="150"/>
      <c r="G103" s="243" t="s">
        <v>168</v>
      </c>
      <c r="H103" s="239" t="s">
        <v>106</v>
      </c>
      <c r="I103" s="136">
        <v>7</v>
      </c>
      <c r="J103" s="137">
        <f t="shared" ref="J103" si="35">1.25*N103</f>
        <v>88995</v>
      </c>
      <c r="K103" s="138">
        <f t="shared" ref="K103" si="36">ROUND(I103*J103,0)</f>
        <v>622965</v>
      </c>
      <c r="L103" s="10"/>
      <c r="M103" s="5"/>
      <c r="N103" s="246">
        <v>71196</v>
      </c>
    </row>
    <row r="104" spans="1:14" ht="30" customHeight="1" thickBot="1">
      <c r="A104" s="5"/>
      <c r="B104" s="9"/>
      <c r="C104" s="236" t="s">
        <v>169</v>
      </c>
      <c r="D104" s="163"/>
      <c r="E104" s="163"/>
      <c r="F104" s="163"/>
      <c r="G104" s="164"/>
      <c r="H104" s="165"/>
      <c r="I104" s="136"/>
      <c r="J104" s="142"/>
      <c r="K104" s="143">
        <f>SUM(K92:K103)</f>
        <v>9675560</v>
      </c>
      <c r="L104" s="10"/>
      <c r="M104" s="5"/>
    </row>
    <row r="105" spans="1:14" ht="30" customHeight="1" thickBot="1">
      <c r="A105" s="5"/>
      <c r="B105" s="9"/>
      <c r="C105" s="130" t="s">
        <v>170</v>
      </c>
      <c r="D105" s="131"/>
      <c r="E105" s="131"/>
      <c r="F105" s="131"/>
      <c r="G105" s="131"/>
      <c r="H105" s="131"/>
      <c r="I105" s="131"/>
      <c r="J105" s="131"/>
      <c r="K105" s="132"/>
      <c r="L105" s="10"/>
      <c r="M105" s="5"/>
    </row>
    <row r="106" spans="1:14" ht="30" customHeight="1">
      <c r="A106" s="5"/>
      <c r="B106" s="9"/>
      <c r="C106" s="256" t="s">
        <v>3</v>
      </c>
      <c r="D106" s="250" t="s">
        <v>4</v>
      </c>
      <c r="E106" s="258" t="s">
        <v>5</v>
      </c>
      <c r="F106" s="258"/>
      <c r="G106" s="256" t="s">
        <v>6</v>
      </c>
      <c r="H106" s="250" t="s">
        <v>7</v>
      </c>
      <c r="I106" s="250" t="s">
        <v>8</v>
      </c>
      <c r="J106" s="252" t="s">
        <v>9</v>
      </c>
      <c r="K106" s="254" t="s">
        <v>10</v>
      </c>
      <c r="L106" s="10"/>
      <c r="M106" s="5"/>
    </row>
    <row r="107" spans="1:14" ht="30" customHeight="1" thickBot="1">
      <c r="A107" s="5"/>
      <c r="B107" s="9"/>
      <c r="C107" s="257"/>
      <c r="D107" s="251"/>
      <c r="E107" s="129" t="s">
        <v>11</v>
      </c>
      <c r="F107" s="129" t="s">
        <v>12</v>
      </c>
      <c r="G107" s="257"/>
      <c r="H107" s="251"/>
      <c r="I107" s="251"/>
      <c r="J107" s="253"/>
      <c r="K107" s="255"/>
      <c r="L107" s="10"/>
      <c r="M107" s="5"/>
    </row>
    <row r="108" spans="1:14" ht="30" customHeight="1" thickBot="1">
      <c r="A108" s="5"/>
      <c r="B108" s="9"/>
      <c r="C108" s="130"/>
      <c r="D108" s="235" t="s">
        <v>242</v>
      </c>
      <c r="E108" s="131"/>
      <c r="F108" s="131"/>
      <c r="G108" s="131" t="s">
        <v>98</v>
      </c>
      <c r="H108" s="131"/>
      <c r="I108" s="131"/>
      <c r="J108" s="131"/>
      <c r="K108" s="132"/>
      <c r="L108" s="10"/>
      <c r="M108" s="5"/>
    </row>
    <row r="109" spans="1:14" ht="30" customHeight="1">
      <c r="A109" s="5"/>
      <c r="B109" s="9"/>
      <c r="C109" s="133"/>
      <c r="D109" s="241" t="s">
        <v>243</v>
      </c>
      <c r="E109" s="150"/>
      <c r="F109" s="150"/>
      <c r="G109" s="238" t="s">
        <v>171</v>
      </c>
      <c r="H109" s="239" t="s">
        <v>106</v>
      </c>
      <c r="I109" s="136">
        <v>665</v>
      </c>
      <c r="J109" s="137">
        <f t="shared" ref="J109:J110" si="37">1.25*N109</f>
        <v>14236.25</v>
      </c>
      <c r="K109" s="138">
        <f t="shared" ref="K109:K110" si="38">ROUND(I109*J109,0)</f>
        <v>9467106</v>
      </c>
      <c r="L109" s="10"/>
      <c r="M109" s="5"/>
      <c r="N109" s="246">
        <v>11389</v>
      </c>
    </row>
    <row r="110" spans="1:14" ht="30" customHeight="1">
      <c r="A110" s="5"/>
      <c r="B110" s="9"/>
      <c r="C110" s="133"/>
      <c r="D110" s="241" t="s">
        <v>244</v>
      </c>
      <c r="E110" s="150"/>
      <c r="F110" s="150"/>
      <c r="G110" s="238" t="s">
        <v>100</v>
      </c>
      <c r="H110" s="239" t="s">
        <v>106</v>
      </c>
      <c r="I110" s="136">
        <v>455</v>
      </c>
      <c r="J110" s="137">
        <f t="shared" si="37"/>
        <v>13625</v>
      </c>
      <c r="K110" s="138">
        <f t="shared" si="38"/>
        <v>6199375</v>
      </c>
      <c r="L110" s="10"/>
      <c r="M110" s="5"/>
      <c r="N110" s="246">
        <v>10900</v>
      </c>
    </row>
    <row r="111" spans="1:14" ht="30" customHeight="1" thickBot="1">
      <c r="A111" s="5"/>
      <c r="B111" s="9"/>
      <c r="C111" s="139" t="s">
        <v>13</v>
      </c>
      <c r="D111" s="163"/>
      <c r="E111" s="163"/>
      <c r="F111" s="163"/>
      <c r="G111" s="164"/>
      <c r="H111" s="165"/>
      <c r="I111" s="136"/>
      <c r="J111" s="142"/>
      <c r="K111" s="143"/>
      <c r="L111" s="10"/>
      <c r="M111" s="5"/>
    </row>
    <row r="112" spans="1:14" ht="30" customHeight="1" thickBot="1">
      <c r="A112" s="5"/>
      <c r="B112" s="9"/>
      <c r="C112" s="130"/>
      <c r="D112" s="235" t="s">
        <v>245</v>
      </c>
      <c r="E112" s="131"/>
      <c r="F112" s="131"/>
      <c r="G112" s="131" t="s">
        <v>115</v>
      </c>
      <c r="H112" s="131"/>
      <c r="I112" s="131"/>
      <c r="J112" s="131"/>
      <c r="K112" s="132"/>
      <c r="L112" s="10"/>
      <c r="M112" s="5"/>
    </row>
    <row r="113" spans="1:14" ht="42.75" customHeight="1">
      <c r="A113" s="5"/>
      <c r="B113" s="9"/>
      <c r="C113" s="133"/>
      <c r="D113" s="237" t="s">
        <v>246</v>
      </c>
      <c r="E113" s="150"/>
      <c r="F113" s="150"/>
      <c r="G113" s="238" t="s">
        <v>118</v>
      </c>
      <c r="H113" s="239" t="s">
        <v>107</v>
      </c>
      <c r="I113" s="136">
        <v>32</v>
      </c>
      <c r="J113" s="137">
        <f t="shared" ref="J113" si="39">1.25*N113</f>
        <v>256075</v>
      </c>
      <c r="K113" s="138">
        <f t="shared" ref="K113" si="40">ROUND(I113*J113,0)</f>
        <v>8194400</v>
      </c>
      <c r="L113" s="10"/>
      <c r="M113" s="5"/>
      <c r="N113" s="246">
        <v>204860</v>
      </c>
    </row>
    <row r="114" spans="1:14" ht="30" customHeight="1" thickBot="1">
      <c r="A114" s="5"/>
      <c r="B114" s="9"/>
      <c r="C114" s="139" t="s">
        <v>13</v>
      </c>
      <c r="D114" s="163"/>
      <c r="E114" s="163"/>
      <c r="F114" s="163"/>
      <c r="G114" s="164"/>
      <c r="H114" s="165"/>
      <c r="I114" s="136"/>
      <c r="J114" s="142"/>
      <c r="K114" s="143"/>
      <c r="L114" s="10"/>
      <c r="M114" s="5"/>
    </row>
    <row r="115" spans="1:14" ht="30" customHeight="1" thickBot="1">
      <c r="A115" s="5"/>
      <c r="B115" s="9"/>
      <c r="C115" s="130"/>
      <c r="D115" s="235" t="s">
        <v>247</v>
      </c>
      <c r="E115" s="131"/>
      <c r="F115" s="131"/>
      <c r="G115" s="131" t="s">
        <v>129</v>
      </c>
      <c r="H115" s="131"/>
      <c r="I115" s="131"/>
      <c r="J115" s="131"/>
      <c r="K115" s="132"/>
      <c r="L115" s="10"/>
      <c r="M115" s="5"/>
    </row>
    <row r="116" spans="1:14" ht="30" customHeight="1">
      <c r="A116" s="5"/>
      <c r="B116" s="9"/>
      <c r="C116" s="133"/>
      <c r="D116" s="237" t="s">
        <v>248</v>
      </c>
      <c r="E116" s="150"/>
      <c r="F116" s="150"/>
      <c r="G116" s="238" t="s">
        <v>131</v>
      </c>
      <c r="H116" s="239" t="s">
        <v>106</v>
      </c>
      <c r="I116" s="136">
        <v>35</v>
      </c>
      <c r="J116" s="137">
        <f t="shared" ref="J116" si="41">1.25*N116</f>
        <v>52650</v>
      </c>
      <c r="K116" s="138">
        <f t="shared" ref="K116" si="42">ROUND(I116*J116,0)</f>
        <v>1842750</v>
      </c>
      <c r="L116" s="10"/>
      <c r="M116" s="5"/>
      <c r="N116" s="246">
        <v>42120</v>
      </c>
    </row>
    <row r="117" spans="1:14" ht="30" customHeight="1" thickBot="1">
      <c r="A117" s="5"/>
      <c r="B117" s="9"/>
      <c r="C117" s="139" t="s">
        <v>13</v>
      </c>
      <c r="D117" s="163"/>
      <c r="E117" s="163"/>
      <c r="F117" s="163"/>
      <c r="G117" s="164"/>
      <c r="H117" s="165"/>
      <c r="I117" s="136"/>
      <c r="J117" s="142"/>
      <c r="K117" s="143"/>
      <c r="L117" s="10"/>
      <c r="M117" s="5"/>
    </row>
    <row r="118" spans="1:14" ht="30" customHeight="1" thickBot="1">
      <c r="A118" s="5"/>
      <c r="B118" s="9"/>
      <c r="C118" s="130"/>
      <c r="D118" s="235" t="s">
        <v>249</v>
      </c>
      <c r="E118" s="131"/>
      <c r="F118" s="131"/>
      <c r="G118" s="131" t="s">
        <v>133</v>
      </c>
      <c r="H118" s="131"/>
      <c r="I118" s="131"/>
      <c r="J118" s="131"/>
      <c r="K118" s="132"/>
      <c r="L118" s="10"/>
      <c r="M118" s="5"/>
    </row>
    <row r="119" spans="1:14" ht="30" customHeight="1">
      <c r="A119" s="5"/>
      <c r="B119" s="9"/>
      <c r="C119" s="133"/>
      <c r="D119" s="237" t="s">
        <v>250</v>
      </c>
      <c r="E119" s="150"/>
      <c r="F119" s="150"/>
      <c r="G119" s="238" t="s">
        <v>172</v>
      </c>
      <c r="H119" s="239" t="s">
        <v>106</v>
      </c>
      <c r="I119" s="136">
        <v>455</v>
      </c>
      <c r="J119" s="137">
        <f t="shared" ref="J119:J120" si="43">1.25*N119</f>
        <v>78468.75</v>
      </c>
      <c r="K119" s="138">
        <f t="shared" ref="K119:K120" si="44">ROUND(I119*J119,0)</f>
        <v>35703281</v>
      </c>
      <c r="L119" s="10"/>
      <c r="M119" s="5"/>
      <c r="N119" s="246">
        <v>62775</v>
      </c>
    </row>
    <row r="120" spans="1:14" ht="30" customHeight="1">
      <c r="A120" s="5"/>
      <c r="B120" s="9"/>
      <c r="C120" s="133"/>
      <c r="D120" s="237" t="s">
        <v>251</v>
      </c>
      <c r="E120" s="150"/>
      <c r="F120" s="150"/>
      <c r="G120" s="238" t="s">
        <v>173</v>
      </c>
      <c r="H120" s="239" t="s">
        <v>120</v>
      </c>
      <c r="I120" s="136">
        <v>35</v>
      </c>
      <c r="J120" s="137">
        <f t="shared" si="43"/>
        <v>25126.25</v>
      </c>
      <c r="K120" s="138">
        <f t="shared" si="44"/>
        <v>879419</v>
      </c>
      <c r="L120" s="10"/>
      <c r="M120" s="5"/>
      <c r="N120" s="246">
        <v>20101</v>
      </c>
    </row>
    <row r="121" spans="1:14" ht="30" customHeight="1" thickBot="1">
      <c r="A121" s="5"/>
      <c r="B121" s="9"/>
      <c r="C121" s="139" t="s">
        <v>13</v>
      </c>
      <c r="D121" s="163"/>
      <c r="E121" s="163"/>
      <c r="F121" s="163"/>
      <c r="G121" s="164"/>
      <c r="H121" s="165"/>
      <c r="I121" s="136"/>
      <c r="J121" s="142"/>
      <c r="K121" s="143"/>
      <c r="L121" s="10"/>
      <c r="M121" s="5"/>
    </row>
    <row r="122" spans="1:14" ht="30" customHeight="1" thickBot="1">
      <c r="A122" s="5"/>
      <c r="B122" s="9"/>
      <c r="C122" s="130"/>
      <c r="D122" s="235" t="s">
        <v>252</v>
      </c>
      <c r="E122" s="131"/>
      <c r="F122" s="131"/>
      <c r="G122" s="131" t="s">
        <v>135</v>
      </c>
      <c r="H122" s="131"/>
      <c r="I122" s="131"/>
      <c r="J122" s="131"/>
      <c r="K122" s="132"/>
      <c r="L122" s="10"/>
      <c r="M122" s="5"/>
    </row>
    <row r="123" spans="1:14" ht="30" customHeight="1">
      <c r="A123" s="5"/>
      <c r="B123" s="9"/>
      <c r="C123" s="133"/>
      <c r="D123" s="237" t="s">
        <v>253</v>
      </c>
      <c r="E123" s="150"/>
      <c r="F123" s="150"/>
      <c r="G123" s="238" t="s">
        <v>136</v>
      </c>
      <c r="H123" s="239" t="s">
        <v>106</v>
      </c>
      <c r="I123" s="136">
        <v>332.5</v>
      </c>
      <c r="J123" s="137">
        <f t="shared" ref="J123" si="45">1.25*N123</f>
        <v>92255</v>
      </c>
      <c r="K123" s="138">
        <f t="shared" ref="K123" si="46">ROUND(I123*J123,0)</f>
        <v>30674788</v>
      </c>
      <c r="L123" s="10"/>
      <c r="M123" s="5"/>
      <c r="N123" s="246">
        <v>73804</v>
      </c>
    </row>
    <row r="124" spans="1:14" ht="30" customHeight="1" thickBot="1">
      <c r="A124" s="5"/>
      <c r="B124" s="9"/>
      <c r="C124" s="139" t="s">
        <v>13</v>
      </c>
      <c r="D124" s="163"/>
      <c r="E124" s="163"/>
      <c r="F124" s="163"/>
      <c r="G124" s="164"/>
      <c r="H124" s="165"/>
      <c r="I124" s="136"/>
      <c r="J124" s="142"/>
      <c r="K124" s="143"/>
      <c r="L124" s="10"/>
      <c r="M124" s="5"/>
    </row>
    <row r="125" spans="1:14" ht="30" customHeight="1" thickBot="1">
      <c r="A125" s="5"/>
      <c r="B125" s="9"/>
      <c r="C125" s="130"/>
      <c r="D125" s="235" t="s">
        <v>254</v>
      </c>
      <c r="E125" s="131"/>
      <c r="F125" s="131"/>
      <c r="G125" s="131" t="s">
        <v>148</v>
      </c>
      <c r="H125" s="131"/>
      <c r="I125" s="131"/>
      <c r="J125" s="131"/>
      <c r="K125" s="132"/>
      <c r="L125" s="10"/>
      <c r="M125" s="5"/>
    </row>
    <row r="126" spans="1:14" ht="30" customHeight="1">
      <c r="A126" s="5"/>
      <c r="B126" s="9"/>
      <c r="C126" s="133"/>
      <c r="D126" s="237" t="s">
        <v>255</v>
      </c>
      <c r="E126" s="150"/>
      <c r="F126" s="150"/>
      <c r="G126" s="243" t="s">
        <v>174</v>
      </c>
      <c r="H126" s="239" t="s">
        <v>179</v>
      </c>
      <c r="I126" s="136">
        <v>543</v>
      </c>
      <c r="J126" s="137">
        <v>17411.24631675534</v>
      </c>
      <c r="K126" s="138">
        <f t="shared" ref="K126:K127" si="47">ROUND(I126*J126,0)</f>
        <v>9454307</v>
      </c>
      <c r="L126" s="10"/>
      <c r="M126" s="5"/>
      <c r="N126" s="246">
        <v>13929</v>
      </c>
    </row>
    <row r="127" spans="1:14" ht="30" customHeight="1">
      <c r="A127" s="5"/>
      <c r="B127" s="9"/>
      <c r="C127" s="133"/>
      <c r="D127" s="237" t="s">
        <v>256</v>
      </c>
      <c r="E127" s="150"/>
      <c r="F127" s="150"/>
      <c r="G127" s="243" t="s">
        <v>150</v>
      </c>
      <c r="H127" s="239" t="s">
        <v>106</v>
      </c>
      <c r="I127" s="136">
        <v>16</v>
      </c>
      <c r="J127" s="137">
        <f t="shared" ref="J127" si="48">1.25*N127</f>
        <v>21197.5</v>
      </c>
      <c r="K127" s="138">
        <f t="shared" si="47"/>
        <v>339160</v>
      </c>
      <c r="L127" s="10"/>
      <c r="M127" s="5"/>
      <c r="N127" s="246">
        <v>16958</v>
      </c>
    </row>
    <row r="128" spans="1:14" ht="30" customHeight="1" thickBot="1">
      <c r="A128" s="5"/>
      <c r="B128" s="9"/>
      <c r="C128" s="139" t="s">
        <v>13</v>
      </c>
      <c r="D128" s="163"/>
      <c r="E128" s="163"/>
      <c r="F128" s="163"/>
      <c r="G128" s="164"/>
      <c r="H128" s="165"/>
      <c r="I128" s="136"/>
      <c r="J128" s="142"/>
      <c r="K128" s="143"/>
      <c r="L128" s="10"/>
      <c r="M128" s="5"/>
    </row>
    <row r="129" spans="1:14" ht="30" customHeight="1" thickBot="1">
      <c r="A129" s="5"/>
      <c r="B129" s="9"/>
      <c r="C129" s="130"/>
      <c r="D129" s="235" t="s">
        <v>257</v>
      </c>
      <c r="E129" s="131"/>
      <c r="F129" s="131"/>
      <c r="G129" s="131" t="s">
        <v>158</v>
      </c>
      <c r="H129" s="131"/>
      <c r="I129" s="131"/>
      <c r="J129" s="131"/>
      <c r="K129" s="132"/>
      <c r="L129" s="10"/>
      <c r="M129" s="5"/>
    </row>
    <row r="130" spans="1:14" ht="30" customHeight="1">
      <c r="A130" s="5"/>
      <c r="B130" s="9"/>
      <c r="C130" s="133"/>
      <c r="D130" s="237" t="s">
        <v>258</v>
      </c>
      <c r="E130" s="150"/>
      <c r="F130" s="150"/>
      <c r="G130" s="245" t="s">
        <v>159</v>
      </c>
      <c r="H130" s="239" t="s">
        <v>110</v>
      </c>
      <c r="I130" s="136">
        <v>25</v>
      </c>
      <c r="J130" s="137">
        <f t="shared" ref="J130" si="49">1.25*N130</f>
        <v>48527.5</v>
      </c>
      <c r="K130" s="138">
        <f t="shared" ref="K130" si="50">ROUND(I130*J130,0)</f>
        <v>1213188</v>
      </c>
      <c r="L130" s="10"/>
      <c r="M130" s="5"/>
      <c r="N130" s="246">
        <v>38822</v>
      </c>
    </row>
    <row r="131" spans="1:14" ht="30" customHeight="1" thickBot="1">
      <c r="A131" s="5"/>
      <c r="B131" s="9"/>
      <c r="C131" s="139" t="s">
        <v>175</v>
      </c>
      <c r="D131" s="163"/>
      <c r="E131" s="163"/>
      <c r="F131" s="163"/>
      <c r="G131" s="166"/>
      <c r="H131" s="165"/>
      <c r="I131" s="136"/>
      <c r="J131" s="142"/>
      <c r="K131" s="143">
        <f>SUM(K109:K130)</f>
        <v>103967774</v>
      </c>
      <c r="L131" s="10"/>
      <c r="M131" s="5"/>
    </row>
    <row r="132" spans="1:14" s="3" customFormat="1" ht="30" customHeight="1" thickBot="1">
      <c r="A132" s="11"/>
      <c r="B132" s="12"/>
      <c r="C132" s="267" t="s">
        <v>14</v>
      </c>
      <c r="D132" s="268"/>
      <c r="E132" s="268"/>
      <c r="F132" s="268"/>
      <c r="G132" s="268"/>
      <c r="H132" s="268"/>
      <c r="I132" s="268"/>
      <c r="J132" s="269"/>
      <c r="K132" s="167">
        <f>K131+K104+K87</f>
        <v>234730143</v>
      </c>
      <c r="L132" s="13"/>
      <c r="M132" s="11"/>
      <c r="N132" s="248"/>
    </row>
    <row r="133" spans="1:14" s="3" customFormat="1" ht="15">
      <c r="A133" s="11"/>
      <c r="B133" s="12"/>
      <c r="C133" s="168"/>
      <c r="D133" s="168"/>
      <c r="E133" s="168"/>
      <c r="F133" s="168"/>
      <c r="G133" s="168"/>
      <c r="H133" s="168"/>
      <c r="I133" s="168"/>
      <c r="J133" s="168"/>
      <c r="K133" s="169"/>
      <c r="L133" s="13"/>
      <c r="M133" s="11"/>
      <c r="N133" s="248"/>
    </row>
    <row r="134" spans="1:14" s="3" customFormat="1" ht="30" customHeight="1" thickBot="1">
      <c r="A134" s="11"/>
      <c r="B134" s="12"/>
      <c r="C134" s="170"/>
      <c r="D134" s="179"/>
      <c r="E134" s="179"/>
      <c r="F134" s="179"/>
      <c r="G134" s="183" t="s">
        <v>15</v>
      </c>
      <c r="H134" s="180"/>
      <c r="I134" s="181"/>
      <c r="J134" s="182"/>
      <c r="K134" s="184">
        <f>K132</f>
        <v>234730143</v>
      </c>
      <c r="L134" s="13"/>
      <c r="M134" s="11"/>
      <c r="N134" s="248"/>
    </row>
    <row r="135" spans="1:14" s="3" customFormat="1" ht="30" customHeight="1" thickBot="1">
      <c r="A135" s="11"/>
      <c r="B135" s="12"/>
      <c r="C135" s="170"/>
      <c r="D135" s="171"/>
      <c r="E135" s="170"/>
      <c r="F135" s="170"/>
      <c r="G135" s="187" t="s">
        <v>16</v>
      </c>
      <c r="H135" s="188"/>
      <c r="I135" s="189"/>
      <c r="J135" s="190"/>
      <c r="K135" s="167">
        <f>K134</f>
        <v>234730143</v>
      </c>
      <c r="L135" s="13"/>
      <c r="M135" s="11"/>
      <c r="N135" s="248"/>
    </row>
    <row r="136" spans="1:14" s="3" customFormat="1" ht="15.4" thickBot="1">
      <c r="A136" s="11"/>
      <c r="B136" s="12"/>
      <c r="C136" s="170"/>
      <c r="D136" s="171"/>
      <c r="E136" s="171"/>
      <c r="F136" s="171"/>
      <c r="G136" s="170"/>
      <c r="H136" s="170"/>
      <c r="I136" s="191"/>
      <c r="J136" s="192"/>
      <c r="K136" s="193"/>
      <c r="L136" s="13"/>
      <c r="M136" s="11"/>
      <c r="N136" s="248"/>
    </row>
    <row r="137" spans="1:14" s="3" customFormat="1" ht="15.4" thickBot="1">
      <c r="A137" s="11"/>
      <c r="B137" s="12"/>
      <c r="C137" s="194"/>
      <c r="D137" s="277"/>
      <c r="E137" s="277"/>
      <c r="F137" s="277"/>
      <c r="G137" s="277"/>
      <c r="H137" s="277"/>
      <c r="I137" s="277"/>
      <c r="J137" s="277"/>
      <c r="K137" s="278"/>
      <c r="L137" s="14"/>
      <c r="M137" s="11"/>
      <c r="N137" s="248"/>
    </row>
    <row r="138" spans="1:14" s="3" customFormat="1" ht="46.5" customHeight="1">
      <c r="A138" s="11"/>
      <c r="B138" s="12"/>
      <c r="C138" s="262" t="s">
        <v>17</v>
      </c>
      <c r="D138" s="263"/>
      <c r="E138" s="263"/>
      <c r="F138" s="263"/>
      <c r="G138" s="263"/>
      <c r="H138" s="276" t="s">
        <v>18</v>
      </c>
      <c r="I138" s="276"/>
      <c r="J138" s="276"/>
      <c r="K138" s="195" t="s">
        <v>19</v>
      </c>
      <c r="L138" s="15"/>
      <c r="M138" s="11"/>
      <c r="N138" s="248"/>
    </row>
    <row r="139" spans="1:14" s="3" customFormat="1" ht="32.25" customHeight="1">
      <c r="A139" s="11"/>
      <c r="B139" s="12"/>
      <c r="C139" s="262" t="s">
        <v>20</v>
      </c>
      <c r="D139" s="263"/>
      <c r="E139" s="263"/>
      <c r="F139" s="263"/>
      <c r="G139" s="263"/>
      <c r="H139" s="275" t="s">
        <v>21</v>
      </c>
      <c r="I139" s="275"/>
      <c r="J139" s="196" t="s">
        <v>22</v>
      </c>
      <c r="K139" s="197">
        <v>0.21</v>
      </c>
      <c r="L139" s="15"/>
      <c r="M139" s="11"/>
      <c r="N139" s="248"/>
    </row>
    <row r="140" spans="1:14" s="3" customFormat="1" ht="30" customHeight="1">
      <c r="A140" s="11"/>
      <c r="B140" s="12"/>
      <c r="C140" s="262" t="s">
        <v>23</v>
      </c>
      <c r="D140" s="263"/>
      <c r="E140" s="263"/>
      <c r="F140" s="263"/>
      <c r="G140" s="263"/>
      <c r="H140" s="272" t="s">
        <v>24</v>
      </c>
      <c r="I140" s="273"/>
      <c r="J140" s="196" t="s">
        <v>25</v>
      </c>
      <c r="K140" s="197">
        <v>0.01</v>
      </c>
      <c r="L140" s="15"/>
      <c r="M140" s="11"/>
      <c r="N140" s="248"/>
    </row>
    <row r="141" spans="1:14" s="4" customFormat="1" ht="58.5" customHeight="1">
      <c r="A141" s="11"/>
      <c r="B141" s="12"/>
      <c r="C141" s="207"/>
      <c r="E141" s="208"/>
      <c r="F141" s="208"/>
      <c r="G141" s="209"/>
      <c r="H141" s="274" t="s">
        <v>26</v>
      </c>
      <c r="I141" s="275"/>
      <c r="J141" s="196" t="s">
        <v>27</v>
      </c>
      <c r="K141" s="197">
        <v>0.03</v>
      </c>
      <c r="L141" s="13"/>
      <c r="M141" s="11"/>
      <c r="N141" s="249"/>
    </row>
    <row r="142" spans="1:14" ht="57" customHeight="1">
      <c r="A142" s="5"/>
      <c r="B142" s="9"/>
      <c r="C142" s="210"/>
      <c r="D142" s="259" t="s">
        <v>259</v>
      </c>
      <c r="E142" s="259"/>
      <c r="F142" s="259"/>
      <c r="G142" s="212"/>
      <c r="H142" s="275" t="s">
        <v>28</v>
      </c>
      <c r="I142" s="275"/>
      <c r="J142" s="196" t="s">
        <v>29</v>
      </c>
      <c r="K142" s="197">
        <v>0.25</v>
      </c>
      <c r="L142" s="10"/>
      <c r="M142" s="5"/>
    </row>
    <row r="143" spans="1:14" ht="15.4" thickBot="1">
      <c r="A143" s="5"/>
      <c r="B143" s="9"/>
      <c r="C143" s="217"/>
      <c r="D143" s="215"/>
      <c r="E143" s="215"/>
      <c r="F143" s="215"/>
      <c r="G143" s="216"/>
      <c r="H143" s="270"/>
      <c r="I143" s="270"/>
      <c r="J143" s="270"/>
      <c r="K143" s="271"/>
      <c r="L143" s="10"/>
      <c r="M143" s="5"/>
    </row>
    <row r="144" spans="1:14" ht="15.4" thickBot="1">
      <c r="A144" s="5"/>
      <c r="B144" s="228"/>
      <c r="C144" s="229"/>
      <c r="D144" s="229"/>
      <c r="E144" s="230"/>
      <c r="F144" s="229"/>
      <c r="G144" s="231"/>
      <c r="H144" s="229"/>
      <c r="I144" s="229"/>
      <c r="J144" s="229"/>
      <c r="K144" s="229"/>
      <c r="L144" s="232"/>
      <c r="M144" s="5"/>
    </row>
    <row r="145" spans="1:13" ht="15.4" thickTop="1">
      <c r="A145" s="5"/>
      <c r="B145" s="5"/>
      <c r="C145" s="5"/>
      <c r="D145" s="5"/>
      <c r="E145" s="6"/>
      <c r="F145" s="5"/>
      <c r="G145" s="5"/>
      <c r="H145" s="5"/>
      <c r="I145" s="5"/>
      <c r="J145" s="5"/>
      <c r="K145" s="5"/>
      <c r="L145" s="5"/>
      <c r="M145" s="5"/>
    </row>
  </sheetData>
  <mergeCells count="42">
    <mergeCell ref="C7:K8"/>
    <mergeCell ref="C9:K9"/>
    <mergeCell ref="J12:J13"/>
    <mergeCell ref="K12:K13"/>
    <mergeCell ref="C12:C13"/>
    <mergeCell ref="D12:D13"/>
    <mergeCell ref="G12:G13"/>
    <mergeCell ref="H12:H13"/>
    <mergeCell ref="E12:F12"/>
    <mergeCell ref="C3:F3"/>
    <mergeCell ref="C139:G139"/>
    <mergeCell ref="C10:K10"/>
    <mergeCell ref="C132:J132"/>
    <mergeCell ref="H143:K143"/>
    <mergeCell ref="C140:G140"/>
    <mergeCell ref="H140:I140"/>
    <mergeCell ref="H141:I141"/>
    <mergeCell ref="H142:I142"/>
    <mergeCell ref="C138:G138"/>
    <mergeCell ref="H138:J138"/>
    <mergeCell ref="H139:I139"/>
    <mergeCell ref="D137:K137"/>
    <mergeCell ref="C6:K6"/>
    <mergeCell ref="I12:I13"/>
    <mergeCell ref="C5:K5"/>
    <mergeCell ref="D142:F142"/>
    <mergeCell ref="C89:C90"/>
    <mergeCell ref="D89:D90"/>
    <mergeCell ref="E89:F89"/>
    <mergeCell ref="G89:G90"/>
    <mergeCell ref="H89:H90"/>
    <mergeCell ref="I89:I90"/>
    <mergeCell ref="J89:J90"/>
    <mergeCell ref="K89:K90"/>
    <mergeCell ref="C106:C107"/>
    <mergeCell ref="D106:D107"/>
    <mergeCell ref="E106:F106"/>
    <mergeCell ref="G106:G107"/>
    <mergeCell ref="H106:H107"/>
    <mergeCell ref="I106:I107"/>
    <mergeCell ref="J106:J107"/>
    <mergeCell ref="K106:K107"/>
  </mergeCells>
  <phoneticPr fontId="6" type="noConversion"/>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1" zoomScale="87" zoomScaleNormal="100" zoomScaleSheetLayoutView="87" zoomScalePageLayoutView="91" workbookViewId="0">
      <selection activeCell="F4" sqref="F4"/>
    </sheetView>
  </sheetViews>
  <sheetFormatPr baseColWidth="10" defaultColWidth="11.3984375" defaultRowHeight="13.5"/>
  <cols>
    <col min="1" max="2" width="3.3984375" style="1" customWidth="1"/>
    <col min="3" max="3" width="7.59765625" style="1" customWidth="1"/>
    <col min="4" max="4" width="15.3984375" style="1" customWidth="1"/>
    <col min="5" max="5" width="16.1328125" style="2" customWidth="1"/>
    <col min="6" max="6" width="17.3984375" style="1" customWidth="1"/>
    <col min="7" max="7" width="73.3984375" style="1" customWidth="1"/>
    <col min="8" max="8" width="8.59765625" style="1" customWidth="1"/>
    <col min="9" max="9" width="18.59765625" style="1" customWidth="1"/>
    <col min="10" max="10" width="23.59765625" style="1" customWidth="1"/>
    <col min="11" max="11" width="30" style="1" customWidth="1"/>
    <col min="12" max="12" width="3.3984375" style="1" customWidth="1"/>
    <col min="13" max="13" width="2.59765625" style="1" customWidth="1"/>
    <col min="14" max="16384" width="11.3984375" style="1"/>
  </cols>
  <sheetData>
    <row r="1" spans="1:13" ht="15.4" thickBot="1">
      <c r="A1" s="5"/>
      <c r="B1" s="5"/>
      <c r="C1" s="5"/>
      <c r="D1" s="5"/>
      <c r="E1" s="6"/>
      <c r="F1" s="5"/>
      <c r="G1" s="5"/>
      <c r="H1" s="5"/>
      <c r="I1" s="5"/>
      <c r="J1" s="5"/>
      <c r="K1" s="5"/>
      <c r="L1" s="5"/>
      <c r="M1" s="5"/>
    </row>
    <row r="2" spans="1:13" ht="15.4" thickTop="1">
      <c r="A2" s="5"/>
      <c r="B2" s="7"/>
      <c r="C2" s="226"/>
      <c r="D2" s="226"/>
      <c r="E2" s="227"/>
      <c r="F2" s="226"/>
      <c r="G2" s="226"/>
      <c r="H2" s="226"/>
      <c r="I2" s="226"/>
      <c r="J2" s="226"/>
      <c r="K2" s="226"/>
      <c r="L2" s="8"/>
      <c r="M2" s="5"/>
    </row>
    <row r="3" spans="1:13" ht="26.25" customHeight="1">
      <c r="A3" s="5"/>
      <c r="B3" s="9"/>
      <c r="C3" s="260" t="s">
        <v>97</v>
      </c>
      <c r="D3" s="290"/>
      <c r="E3" s="290"/>
      <c r="F3" s="290"/>
      <c r="G3" s="5"/>
      <c r="H3" s="5"/>
      <c r="I3" s="5"/>
      <c r="J3" s="5"/>
      <c r="K3" s="5"/>
      <c r="L3" s="10"/>
      <c r="M3" s="5"/>
    </row>
    <row r="4" spans="1:13" ht="15">
      <c r="A4" s="5"/>
      <c r="B4" s="9"/>
      <c r="C4" s="201" t="s">
        <v>0</v>
      </c>
      <c r="D4" s="202"/>
      <c r="E4" s="201" t="s">
        <v>1</v>
      </c>
      <c r="F4" s="202"/>
      <c r="G4" s="5"/>
      <c r="H4" s="5"/>
      <c r="I4" s="5"/>
      <c r="J4" s="5"/>
      <c r="K4" s="5"/>
      <c r="L4" s="10"/>
      <c r="M4" s="5"/>
    </row>
    <row r="5" spans="1:13" ht="15">
      <c r="A5" s="5"/>
      <c r="B5" s="9"/>
      <c r="C5" s="291" t="s">
        <v>30</v>
      </c>
      <c r="D5" s="291"/>
      <c r="E5" s="291"/>
      <c r="F5" s="291"/>
      <c r="G5" s="291"/>
      <c r="H5" s="291"/>
      <c r="I5" s="291"/>
      <c r="J5" s="291"/>
      <c r="K5" s="291"/>
      <c r="L5" s="10"/>
      <c r="M5" s="5"/>
    </row>
    <row r="6" spans="1:13" ht="15.4" thickBot="1">
      <c r="A6" s="5"/>
      <c r="B6" s="9"/>
      <c r="C6" s="279" t="s">
        <v>31</v>
      </c>
      <c r="D6" s="279"/>
      <c r="E6" s="279"/>
      <c r="F6" s="279"/>
      <c r="G6" s="279"/>
      <c r="H6" s="279"/>
      <c r="I6" s="279"/>
      <c r="J6" s="279"/>
      <c r="K6" s="279"/>
      <c r="L6" s="10"/>
      <c r="M6" s="5"/>
    </row>
    <row r="7" spans="1:13" s="20" customFormat="1" ht="16.5" customHeight="1">
      <c r="A7" s="19"/>
      <c r="B7" s="218"/>
      <c r="C7" s="292" t="s">
        <v>86</v>
      </c>
      <c r="D7" s="293"/>
      <c r="E7" s="293"/>
      <c r="F7" s="293"/>
      <c r="G7" s="293"/>
      <c r="H7" s="293"/>
      <c r="I7" s="293"/>
      <c r="J7" s="293"/>
      <c r="K7" s="294"/>
      <c r="L7" s="21"/>
      <c r="M7" s="19"/>
    </row>
    <row r="8" spans="1:13" ht="33.75" customHeight="1" thickBot="1">
      <c r="A8" s="5"/>
      <c r="B8" s="219"/>
      <c r="C8" s="295"/>
      <c r="D8" s="296"/>
      <c r="E8" s="296"/>
      <c r="F8" s="296"/>
      <c r="G8" s="296"/>
      <c r="H8" s="296"/>
      <c r="I8" s="296"/>
      <c r="J8" s="296"/>
      <c r="K8" s="297"/>
      <c r="L8" s="10"/>
      <c r="M8" s="5"/>
    </row>
    <row r="9" spans="1:13" ht="34.5" customHeight="1">
      <c r="A9" s="5"/>
      <c r="B9" s="219"/>
      <c r="C9" s="298" t="s">
        <v>87</v>
      </c>
      <c r="D9" s="299"/>
      <c r="E9" s="299"/>
      <c r="F9" s="299"/>
      <c r="G9" s="299"/>
      <c r="H9" s="299"/>
      <c r="I9" s="299"/>
      <c r="J9" s="299"/>
      <c r="K9" s="300"/>
      <c r="L9" s="10"/>
      <c r="M9" s="5"/>
    </row>
    <row r="10" spans="1:13" ht="30" customHeight="1" thickBot="1">
      <c r="A10" s="5"/>
      <c r="B10" s="219"/>
      <c r="C10" s="301"/>
      <c r="D10" s="301"/>
      <c r="E10" s="301"/>
      <c r="F10" s="301"/>
      <c r="G10" s="301"/>
      <c r="H10" s="301"/>
      <c r="I10" s="301"/>
      <c r="J10" s="301"/>
      <c r="K10" s="302"/>
      <c r="L10" s="10"/>
      <c r="M10" s="5"/>
    </row>
    <row r="11" spans="1:13" ht="30" customHeight="1">
      <c r="A11" s="5"/>
      <c r="B11" s="9"/>
      <c r="C11" s="256" t="s">
        <v>3</v>
      </c>
      <c r="D11" s="250" t="s">
        <v>4</v>
      </c>
      <c r="E11" s="258" t="s">
        <v>5</v>
      </c>
      <c r="F11" s="258"/>
      <c r="G11" s="256" t="s">
        <v>6</v>
      </c>
      <c r="H11" s="250" t="s">
        <v>7</v>
      </c>
      <c r="I11" s="250" t="s">
        <v>8</v>
      </c>
      <c r="J11" s="252" t="s">
        <v>9</v>
      </c>
      <c r="K11" s="254" t="s">
        <v>10</v>
      </c>
      <c r="L11" s="10"/>
      <c r="M11" s="5"/>
    </row>
    <row r="12" spans="1:13" ht="30" customHeight="1" thickBot="1">
      <c r="A12" s="5"/>
      <c r="B12" s="9"/>
      <c r="C12" s="257"/>
      <c r="D12" s="251"/>
      <c r="E12" s="129" t="s">
        <v>11</v>
      </c>
      <c r="F12" s="129" t="s">
        <v>12</v>
      </c>
      <c r="G12" s="257"/>
      <c r="H12" s="251"/>
      <c r="I12" s="251"/>
      <c r="J12" s="253"/>
      <c r="K12" s="25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267" t="s">
        <v>14</v>
      </c>
      <c r="D40" s="268"/>
      <c r="E40" s="268"/>
      <c r="F40" s="268"/>
      <c r="G40" s="268"/>
      <c r="H40" s="268"/>
      <c r="I40" s="268"/>
      <c r="J40" s="269"/>
      <c r="K40" s="167"/>
      <c r="L40" s="13"/>
      <c r="M40" s="11"/>
    </row>
    <row r="41" spans="1:13" s="3" customFormat="1" ht="15.4"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03"/>
      <c r="H42" s="304"/>
      <c r="I42" s="305"/>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5.4" thickBot="1">
      <c r="A50" s="11"/>
      <c r="B50" s="12"/>
      <c r="C50" s="170"/>
      <c r="D50" s="171"/>
      <c r="E50" s="171"/>
      <c r="F50" s="171"/>
      <c r="G50" s="170"/>
      <c r="H50" s="170"/>
      <c r="I50" s="191"/>
      <c r="J50" s="192"/>
      <c r="K50" s="193"/>
      <c r="L50" s="13"/>
      <c r="M50" s="11"/>
    </row>
    <row r="51" spans="1:13" s="3" customFormat="1" ht="15">
      <c r="A51" s="11"/>
      <c r="B51" s="12"/>
      <c r="C51" s="194"/>
      <c r="D51" s="277"/>
      <c r="E51" s="277"/>
      <c r="F51" s="277"/>
      <c r="G51" s="277"/>
      <c r="H51" s="277"/>
      <c r="I51" s="277"/>
      <c r="J51" s="277"/>
      <c r="K51" s="278"/>
      <c r="L51" s="14"/>
      <c r="M51" s="11"/>
    </row>
    <row r="52" spans="1:13" s="3" customFormat="1" ht="46.5" customHeight="1">
      <c r="A52" s="11"/>
      <c r="B52" s="12"/>
      <c r="C52" s="262" t="s">
        <v>17</v>
      </c>
      <c r="D52" s="263"/>
      <c r="E52" s="263"/>
      <c r="F52" s="263"/>
      <c r="G52" s="263"/>
      <c r="H52" s="276" t="s">
        <v>6</v>
      </c>
      <c r="I52" s="276"/>
      <c r="J52" s="276"/>
      <c r="K52" s="195" t="s">
        <v>19</v>
      </c>
      <c r="L52" s="15"/>
      <c r="M52" s="11"/>
    </row>
    <row r="53" spans="1:13" s="3" customFormat="1" ht="32.25" customHeight="1">
      <c r="A53" s="11"/>
      <c r="B53" s="12"/>
      <c r="C53" s="262" t="s">
        <v>32</v>
      </c>
      <c r="D53" s="263"/>
      <c r="E53" s="263"/>
      <c r="F53" s="263"/>
      <c r="G53" s="263"/>
      <c r="H53" s="275" t="s">
        <v>21</v>
      </c>
      <c r="I53" s="275"/>
      <c r="J53" s="196" t="s">
        <v>22</v>
      </c>
      <c r="K53" s="197" t="s">
        <v>33</v>
      </c>
      <c r="L53" s="213"/>
      <c r="M53" s="11"/>
    </row>
    <row r="54" spans="1:13" s="3" customFormat="1" ht="30" customHeight="1">
      <c r="A54" s="11"/>
      <c r="B54" s="12"/>
      <c r="C54" s="262" t="s">
        <v>23</v>
      </c>
      <c r="D54" s="263"/>
      <c r="E54" s="263"/>
      <c r="F54" s="263"/>
      <c r="G54" s="263"/>
      <c r="H54" s="272" t="s">
        <v>24</v>
      </c>
      <c r="I54" s="273"/>
      <c r="J54" s="196" t="s">
        <v>25</v>
      </c>
      <c r="K54" s="197" t="s">
        <v>33</v>
      </c>
      <c r="L54" s="15"/>
      <c r="M54" s="11"/>
    </row>
    <row r="55" spans="1:13" s="4" customFormat="1" ht="58.5" customHeight="1">
      <c r="A55" s="11"/>
      <c r="B55" s="12"/>
      <c r="C55" s="207"/>
      <c r="D55" s="208"/>
      <c r="E55" s="208"/>
      <c r="F55" s="208"/>
      <c r="G55" s="209"/>
      <c r="H55" s="274" t="s">
        <v>26</v>
      </c>
      <c r="I55" s="275"/>
      <c r="J55" s="196" t="s">
        <v>27</v>
      </c>
      <c r="K55" s="197" t="s">
        <v>33</v>
      </c>
      <c r="L55" s="13"/>
      <c r="M55" s="11"/>
    </row>
    <row r="56" spans="1:13" ht="57.75" customHeight="1">
      <c r="A56" s="5"/>
      <c r="B56" s="9"/>
      <c r="C56" s="210"/>
      <c r="D56" s="211"/>
      <c r="E56" s="211"/>
      <c r="F56" s="211"/>
      <c r="G56" s="212"/>
      <c r="H56" s="275" t="s">
        <v>28</v>
      </c>
      <c r="I56" s="275"/>
      <c r="J56" s="196" t="s">
        <v>29</v>
      </c>
      <c r="K56" s="197" t="s">
        <v>33</v>
      </c>
      <c r="L56" s="10"/>
      <c r="M56" s="5"/>
    </row>
    <row r="57" spans="1:13" ht="15.4" thickBot="1">
      <c r="A57" s="5"/>
      <c r="B57" s="9"/>
      <c r="C57" s="210"/>
      <c r="D57" s="215"/>
      <c r="E57" s="215"/>
      <c r="F57" s="211"/>
      <c r="G57" s="216"/>
      <c r="H57" s="306"/>
      <c r="I57" s="306"/>
      <c r="J57" s="306"/>
      <c r="K57" s="307"/>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5.4" thickBot="1">
      <c r="A60" s="5"/>
      <c r="B60" s="228"/>
      <c r="C60" s="229"/>
      <c r="D60" s="229"/>
      <c r="E60" s="230"/>
      <c r="F60" s="229"/>
      <c r="G60" s="231"/>
      <c r="H60" s="229"/>
      <c r="I60" s="229"/>
      <c r="J60" s="229"/>
      <c r="K60" s="229"/>
      <c r="L60" s="232"/>
      <c r="M60" s="5"/>
    </row>
    <row r="61" spans="1:13" ht="15.4"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6" zoomScale="80" zoomScaleNormal="80" zoomScaleSheetLayoutView="80" workbookViewId="0">
      <selection activeCell="F4" sqref="F4"/>
    </sheetView>
  </sheetViews>
  <sheetFormatPr baseColWidth="10" defaultColWidth="11.3984375" defaultRowHeight="12.75"/>
  <cols>
    <col min="1" max="2" width="3.3984375" style="18" customWidth="1"/>
    <col min="3" max="3" width="12.3984375" style="18" customWidth="1"/>
    <col min="4" max="4" width="18" style="18" customWidth="1"/>
    <col min="5" max="11" width="11.3984375" style="18"/>
    <col min="12" max="12" width="17.3984375" style="18" customWidth="1"/>
    <col min="13" max="14" width="11.3984375" style="18"/>
    <col min="15" max="15" width="20" style="18" customWidth="1"/>
    <col min="16" max="17" width="3.3984375" style="18" customWidth="1"/>
    <col min="18" max="16384" width="11.3984375" style="18"/>
  </cols>
  <sheetData>
    <row r="1" spans="2:16" ht="13.15" thickBot="1"/>
    <row r="2" spans="2:16" ht="13.15" thickTop="1">
      <c r="B2" s="23"/>
      <c r="C2" s="24"/>
      <c r="D2" s="24"/>
      <c r="E2" s="24"/>
      <c r="F2" s="24"/>
      <c r="G2" s="24"/>
      <c r="H2" s="24"/>
      <c r="I2" s="24"/>
      <c r="J2" s="24"/>
      <c r="K2" s="24"/>
      <c r="L2" s="24"/>
      <c r="M2" s="24"/>
      <c r="N2" s="24"/>
      <c r="O2" s="24"/>
      <c r="P2" s="233"/>
    </row>
    <row r="3" spans="2:16" ht="36.75" customHeight="1">
      <c r="B3" s="25"/>
      <c r="C3" s="308" t="s">
        <v>95</v>
      </c>
      <c r="D3" s="309"/>
      <c r="E3" s="309"/>
      <c r="F3" s="309"/>
      <c r="P3" s="26"/>
    </row>
    <row r="4" spans="2:16">
      <c r="B4" s="25"/>
      <c r="C4" s="205" t="s">
        <v>0</v>
      </c>
      <c r="D4" s="234"/>
      <c r="E4" s="205" t="s">
        <v>1</v>
      </c>
      <c r="F4" s="206"/>
      <c r="P4" s="26"/>
    </row>
    <row r="5" spans="2:16">
      <c r="B5" s="25"/>
      <c r="C5" s="127"/>
      <c r="D5" s="128"/>
      <c r="E5" s="127"/>
      <c r="F5" s="128"/>
      <c r="P5" s="26"/>
    </row>
    <row r="6" spans="2:16" ht="48" customHeight="1">
      <c r="B6" s="25"/>
      <c r="C6" s="310" t="s">
        <v>88</v>
      </c>
      <c r="D6" s="310"/>
      <c r="E6" s="310"/>
      <c r="F6" s="310"/>
      <c r="G6" s="310"/>
      <c r="H6" s="310"/>
      <c r="I6" s="310"/>
      <c r="J6" s="310"/>
      <c r="K6" s="310"/>
      <c r="L6" s="310"/>
      <c r="M6" s="310"/>
      <c r="N6" s="310"/>
      <c r="O6" s="310"/>
      <c r="P6" s="27"/>
    </row>
    <row r="7" spans="2:16" ht="13.9" thickBot="1">
      <c r="B7" s="25"/>
      <c r="C7" s="52"/>
      <c r="D7" s="52"/>
      <c r="E7" s="52"/>
      <c r="F7" s="52"/>
      <c r="G7" s="52"/>
      <c r="H7" s="52"/>
      <c r="I7" s="52"/>
      <c r="J7" s="52"/>
      <c r="K7" s="52"/>
      <c r="L7" s="52"/>
      <c r="M7" s="52"/>
      <c r="N7" s="52"/>
      <c r="O7" s="52"/>
      <c r="P7" s="26"/>
    </row>
    <row r="8" spans="2:16" ht="13.9">
      <c r="B8" s="25"/>
      <c r="C8" s="356"/>
      <c r="D8" s="358"/>
      <c r="E8" s="359"/>
      <c r="F8" s="359"/>
      <c r="G8" s="359"/>
      <c r="H8" s="359"/>
      <c r="I8" s="359"/>
      <c r="J8" s="359"/>
      <c r="K8" s="360"/>
      <c r="L8" s="367"/>
      <c r="M8" s="368"/>
      <c r="N8" s="368"/>
      <c r="O8" s="369"/>
      <c r="P8" s="28"/>
    </row>
    <row r="9" spans="2:16" ht="13.9">
      <c r="B9" s="25"/>
      <c r="C9" s="357"/>
      <c r="D9" s="313" t="s">
        <v>34</v>
      </c>
      <c r="E9" s="314"/>
      <c r="F9" s="314"/>
      <c r="G9" s="314"/>
      <c r="H9" s="314"/>
      <c r="I9" s="314"/>
      <c r="J9" s="314"/>
      <c r="K9" s="315"/>
      <c r="L9" s="370"/>
      <c r="M9" s="371"/>
      <c r="N9" s="371"/>
      <c r="O9" s="372"/>
      <c r="P9" s="28"/>
    </row>
    <row r="10" spans="2:16" ht="13.9">
      <c r="B10" s="25"/>
      <c r="C10" s="357"/>
      <c r="D10" s="313"/>
      <c r="E10" s="314"/>
      <c r="F10" s="314"/>
      <c r="G10" s="314"/>
      <c r="H10" s="314"/>
      <c r="I10" s="314"/>
      <c r="J10" s="314"/>
      <c r="K10" s="315"/>
      <c r="L10" s="311" t="s">
        <v>35</v>
      </c>
      <c r="M10" s="373"/>
      <c r="N10" s="374"/>
      <c r="O10" s="375"/>
      <c r="P10" s="28"/>
    </row>
    <row r="11" spans="2:16" ht="13.9">
      <c r="B11" s="25"/>
      <c r="C11" s="357"/>
      <c r="D11" s="313" t="s">
        <v>36</v>
      </c>
      <c r="E11" s="314"/>
      <c r="F11" s="314"/>
      <c r="G11" s="314"/>
      <c r="H11" s="314"/>
      <c r="I11" s="314"/>
      <c r="J11" s="314"/>
      <c r="K11" s="315"/>
      <c r="L11" s="361"/>
      <c r="M11" s="376"/>
      <c r="N11" s="377"/>
      <c r="O11" s="378"/>
      <c r="P11" s="29"/>
    </row>
    <row r="12" spans="2:16" ht="12.75" customHeight="1">
      <c r="B12" s="25"/>
      <c r="C12" s="357"/>
      <c r="D12" s="316"/>
      <c r="E12" s="317"/>
      <c r="F12" s="317"/>
      <c r="G12" s="317"/>
      <c r="H12" s="317"/>
      <c r="I12" s="317"/>
      <c r="J12" s="317"/>
      <c r="K12" s="318"/>
      <c r="L12" s="311" t="s">
        <v>37</v>
      </c>
      <c r="M12" s="311">
        <v>1</v>
      </c>
      <c r="N12" s="311" t="s">
        <v>38</v>
      </c>
      <c r="O12" s="365">
        <v>1</v>
      </c>
      <c r="P12" s="28"/>
    </row>
    <row r="13" spans="2:16">
      <c r="B13" s="25"/>
      <c r="C13" s="357"/>
      <c r="D13" s="316"/>
      <c r="E13" s="317"/>
      <c r="F13" s="317"/>
      <c r="G13" s="317"/>
      <c r="H13" s="317"/>
      <c r="I13" s="317"/>
      <c r="J13" s="317"/>
      <c r="K13" s="318"/>
      <c r="L13" s="312"/>
      <c r="M13" s="312"/>
      <c r="N13" s="312"/>
      <c r="O13" s="366"/>
      <c r="P13" s="28"/>
    </row>
    <row r="14" spans="2:16" ht="13.9">
      <c r="B14" s="25"/>
      <c r="C14" s="357"/>
      <c r="D14" s="313" t="s">
        <v>89</v>
      </c>
      <c r="E14" s="314"/>
      <c r="F14" s="314"/>
      <c r="G14" s="314"/>
      <c r="H14" s="314"/>
      <c r="I14" s="314"/>
      <c r="J14" s="314"/>
      <c r="K14" s="315"/>
      <c r="L14" s="312"/>
      <c r="M14" s="312"/>
      <c r="N14" s="312"/>
      <c r="O14" s="366"/>
      <c r="P14" s="28"/>
    </row>
    <row r="15" spans="2:16" ht="14.25" thickBot="1">
      <c r="B15" s="25"/>
      <c r="C15" s="53"/>
      <c r="D15" s="54"/>
      <c r="E15" s="54"/>
      <c r="F15" s="54"/>
      <c r="G15" s="54"/>
      <c r="H15" s="54"/>
      <c r="I15" s="54"/>
      <c r="J15" s="54"/>
      <c r="K15" s="54"/>
      <c r="L15" s="54"/>
      <c r="M15" s="55"/>
      <c r="N15" s="55"/>
      <c r="O15" s="56"/>
      <c r="P15" s="30"/>
    </row>
    <row r="16" spans="2:16" ht="13.9">
      <c r="B16" s="25"/>
      <c r="C16" s="57"/>
      <c r="D16" s="222"/>
      <c r="E16" s="222"/>
      <c r="F16" s="222"/>
      <c r="G16" s="222"/>
      <c r="H16" s="222"/>
      <c r="I16" s="222"/>
      <c r="J16" s="222"/>
      <c r="K16" s="222"/>
      <c r="L16" s="58" t="s">
        <v>39</v>
      </c>
      <c r="M16" s="59" t="s">
        <v>40</v>
      </c>
      <c r="N16" s="59" t="s">
        <v>41</v>
      </c>
      <c r="O16" s="60" t="s">
        <v>42</v>
      </c>
      <c r="P16" s="29"/>
    </row>
    <row r="17" spans="2:16" ht="13.9">
      <c r="B17" s="25"/>
      <c r="C17" s="61"/>
      <c r="D17" s="220"/>
      <c r="E17" s="220"/>
      <c r="F17" s="220"/>
      <c r="G17" s="220"/>
      <c r="H17" s="220"/>
      <c r="I17" s="220"/>
      <c r="J17" s="220"/>
      <c r="K17" s="220"/>
      <c r="L17" s="62"/>
      <c r="M17" s="63"/>
      <c r="N17" s="63"/>
      <c r="O17" s="64"/>
      <c r="P17" s="31"/>
    </row>
    <row r="18" spans="2:16" ht="18" customHeight="1">
      <c r="B18" s="25"/>
      <c r="C18" s="399" t="s">
        <v>43</v>
      </c>
      <c r="D18" s="400"/>
      <c r="E18" s="400"/>
      <c r="F18" s="400"/>
      <c r="G18" s="220"/>
      <c r="H18" s="220"/>
      <c r="I18" s="220" t="s">
        <v>44</v>
      </c>
      <c r="J18" s="52"/>
      <c r="K18" s="220"/>
      <c r="L18" s="62"/>
      <c r="M18" s="52"/>
      <c r="N18" s="52"/>
      <c r="O18" s="65"/>
      <c r="P18" s="31"/>
    </row>
    <row r="19" spans="2:16" ht="13.5">
      <c r="B19" s="25"/>
      <c r="C19" s="66"/>
      <c r="D19" s="67"/>
      <c r="E19" s="67"/>
      <c r="F19" s="67"/>
      <c r="G19" s="67"/>
      <c r="H19" s="67"/>
      <c r="I19" s="67"/>
      <c r="J19" s="67"/>
      <c r="K19" s="67"/>
      <c r="L19" s="67"/>
      <c r="M19" s="67"/>
      <c r="N19" s="67"/>
      <c r="O19" s="68"/>
      <c r="P19" s="32"/>
    </row>
    <row r="20" spans="2:16" ht="13.9" thickBot="1">
      <c r="B20" s="25"/>
      <c r="C20" s="69"/>
      <c r="D20" s="70"/>
      <c r="E20" s="70"/>
      <c r="F20" s="70"/>
      <c r="G20" s="70"/>
      <c r="H20" s="70"/>
      <c r="I20" s="70"/>
      <c r="J20" s="70"/>
      <c r="K20" s="70"/>
      <c r="L20" s="70"/>
      <c r="M20" s="70"/>
      <c r="N20" s="70"/>
      <c r="O20" s="71"/>
      <c r="P20" s="26"/>
    </row>
    <row r="21" spans="2:16" ht="13.9" thickBot="1">
      <c r="B21" s="25"/>
      <c r="C21" s="72"/>
      <c r="D21" s="73"/>
      <c r="E21" s="73"/>
      <c r="F21" s="73"/>
      <c r="G21" s="73"/>
      <c r="H21" s="73"/>
      <c r="I21" s="52"/>
      <c r="J21" s="52"/>
      <c r="K21" s="73"/>
      <c r="L21" s="73"/>
      <c r="M21" s="73"/>
      <c r="N21" s="73"/>
      <c r="O21" s="74"/>
      <c r="P21" s="26"/>
    </row>
    <row r="22" spans="2:16" ht="13.9">
      <c r="B22" s="25"/>
      <c r="C22" s="326" t="s">
        <v>45</v>
      </c>
      <c r="D22" s="327"/>
      <c r="E22" s="327"/>
      <c r="F22" s="327"/>
      <c r="G22" s="327"/>
      <c r="H22" s="327"/>
      <c r="I22" s="327"/>
      <c r="J22" s="327"/>
      <c r="K22" s="327"/>
      <c r="L22" s="327"/>
      <c r="M22" s="327"/>
      <c r="N22" s="327"/>
      <c r="O22" s="328"/>
      <c r="P22" s="33"/>
    </row>
    <row r="23" spans="2:16" ht="13.9" thickBot="1">
      <c r="B23" s="25"/>
      <c r="C23" s="75"/>
      <c r="D23" s="52"/>
      <c r="E23" s="52"/>
      <c r="F23" s="52"/>
      <c r="G23" s="52"/>
      <c r="H23" s="52"/>
      <c r="I23" s="52"/>
      <c r="J23" s="52"/>
      <c r="K23" s="52"/>
      <c r="L23" s="52"/>
      <c r="M23" s="52"/>
      <c r="N23" s="52"/>
      <c r="O23" s="76"/>
      <c r="P23" s="26"/>
    </row>
    <row r="24" spans="2:16" ht="13.9">
      <c r="B24" s="25"/>
      <c r="C24" s="77" t="s">
        <v>46</v>
      </c>
      <c r="D24" s="362" t="s">
        <v>6</v>
      </c>
      <c r="E24" s="363"/>
      <c r="F24" s="363"/>
      <c r="G24" s="363"/>
      <c r="H24" s="363"/>
      <c r="I24" s="363"/>
      <c r="J24" s="363"/>
      <c r="K24" s="363"/>
      <c r="L24" s="364"/>
      <c r="M24" s="324" t="s">
        <v>47</v>
      </c>
      <c r="N24" s="325"/>
      <c r="O24" s="77" t="s">
        <v>8</v>
      </c>
      <c r="P24" s="34"/>
    </row>
    <row r="25" spans="2:16" ht="13.9" thickBot="1">
      <c r="B25" s="25"/>
      <c r="C25" s="78"/>
      <c r="D25" s="342"/>
      <c r="E25" s="382"/>
      <c r="F25" s="382"/>
      <c r="G25" s="382"/>
      <c r="H25" s="382"/>
      <c r="I25" s="382"/>
      <c r="J25" s="382"/>
      <c r="K25" s="382"/>
      <c r="L25" s="343"/>
      <c r="M25" s="342"/>
      <c r="N25" s="343"/>
      <c r="O25" s="79"/>
      <c r="P25" s="35"/>
    </row>
    <row r="26" spans="2:16">
      <c r="B26" s="25"/>
      <c r="C26" s="347" t="s">
        <v>48</v>
      </c>
      <c r="D26" s="348"/>
      <c r="E26" s="348"/>
      <c r="F26" s="348"/>
      <c r="G26" s="348"/>
      <c r="H26" s="348"/>
      <c r="I26" s="348"/>
      <c r="J26" s="348"/>
      <c r="K26" s="348"/>
      <c r="L26" s="348"/>
      <c r="M26" s="348"/>
      <c r="N26" s="348"/>
      <c r="O26" s="349"/>
      <c r="P26" s="36"/>
    </row>
    <row r="27" spans="2:16">
      <c r="B27" s="25"/>
      <c r="C27" s="350"/>
      <c r="D27" s="351"/>
      <c r="E27" s="351"/>
      <c r="F27" s="351"/>
      <c r="G27" s="351"/>
      <c r="H27" s="351"/>
      <c r="I27" s="351"/>
      <c r="J27" s="351"/>
      <c r="K27" s="351"/>
      <c r="L27" s="351"/>
      <c r="M27" s="351"/>
      <c r="N27" s="351"/>
      <c r="O27" s="352"/>
      <c r="P27" s="36"/>
    </row>
    <row r="28" spans="2:16" ht="13.15" thickBot="1">
      <c r="B28" s="25"/>
      <c r="C28" s="353"/>
      <c r="D28" s="354"/>
      <c r="E28" s="354"/>
      <c r="F28" s="354"/>
      <c r="G28" s="354"/>
      <c r="H28" s="354"/>
      <c r="I28" s="354"/>
      <c r="J28" s="354"/>
      <c r="K28" s="354"/>
      <c r="L28" s="354"/>
      <c r="M28" s="354"/>
      <c r="N28" s="354"/>
      <c r="O28" s="355"/>
      <c r="P28" s="36"/>
    </row>
    <row r="29" spans="2:16" ht="13.9">
      <c r="B29" s="25"/>
      <c r="C29" s="344" t="s">
        <v>6</v>
      </c>
      <c r="D29" s="345"/>
      <c r="E29" s="345"/>
      <c r="F29" s="345"/>
      <c r="G29" s="346"/>
      <c r="H29" s="322" t="s">
        <v>49</v>
      </c>
      <c r="I29" s="345"/>
      <c r="J29" s="380" t="s">
        <v>50</v>
      </c>
      <c r="K29" s="381"/>
      <c r="L29" s="80" t="s">
        <v>51</v>
      </c>
      <c r="M29" s="322" t="s">
        <v>52</v>
      </c>
      <c r="N29" s="323"/>
      <c r="O29" s="81" t="s">
        <v>53</v>
      </c>
      <c r="P29" s="37"/>
    </row>
    <row r="30" spans="2:16" ht="13.5">
      <c r="B30" s="25"/>
      <c r="C30" s="329"/>
      <c r="D30" s="330"/>
      <c r="E30" s="330"/>
      <c r="F30" s="330"/>
      <c r="G30" s="331"/>
      <c r="H30" s="332"/>
      <c r="I30" s="331"/>
      <c r="J30" s="332"/>
      <c r="K30" s="331"/>
      <c r="L30" s="82"/>
      <c r="M30" s="333"/>
      <c r="N30" s="334"/>
      <c r="O30" s="83"/>
      <c r="P30" s="38"/>
    </row>
    <row r="31" spans="2:16" ht="13.5">
      <c r="B31" s="25"/>
      <c r="C31" s="84"/>
      <c r="D31" s="85"/>
      <c r="E31" s="85"/>
      <c r="F31" s="85"/>
      <c r="G31" s="86"/>
      <c r="H31" s="87"/>
      <c r="I31" s="86"/>
      <c r="J31" s="87"/>
      <c r="K31" s="86"/>
      <c r="L31" s="82"/>
      <c r="M31" s="333"/>
      <c r="N31" s="334"/>
      <c r="O31" s="83"/>
      <c r="P31" s="38"/>
    </row>
    <row r="32" spans="2:16" ht="13.9" thickBot="1">
      <c r="B32" s="25"/>
      <c r="C32" s="335"/>
      <c r="D32" s="336"/>
      <c r="E32" s="336"/>
      <c r="F32" s="336"/>
      <c r="G32" s="337"/>
      <c r="H32" s="383"/>
      <c r="I32" s="337"/>
      <c r="J32" s="383"/>
      <c r="K32" s="337"/>
      <c r="L32" s="88"/>
      <c r="M32" s="384"/>
      <c r="N32" s="385"/>
      <c r="O32" s="83"/>
      <c r="P32" s="38"/>
    </row>
    <row r="33" spans="2:16" ht="14.25" thickBot="1">
      <c r="B33" s="25"/>
      <c r="C33" s="319" t="s">
        <v>54</v>
      </c>
      <c r="D33" s="320"/>
      <c r="E33" s="320"/>
      <c r="F33" s="320"/>
      <c r="G33" s="320"/>
      <c r="H33" s="320"/>
      <c r="I33" s="320"/>
      <c r="J33" s="320"/>
      <c r="K33" s="320"/>
      <c r="L33" s="320"/>
      <c r="M33" s="320"/>
      <c r="N33" s="321"/>
      <c r="O33" s="89"/>
      <c r="P33" s="39"/>
    </row>
    <row r="34" spans="2:16" ht="13.5" customHeight="1">
      <c r="B34" s="25"/>
      <c r="C34" s="347" t="s">
        <v>55</v>
      </c>
      <c r="D34" s="348"/>
      <c r="E34" s="348"/>
      <c r="F34" s="348"/>
      <c r="G34" s="348"/>
      <c r="H34" s="348"/>
      <c r="I34" s="348"/>
      <c r="J34" s="348"/>
      <c r="K34" s="348"/>
      <c r="L34" s="348"/>
      <c r="M34" s="348"/>
      <c r="N34" s="348"/>
      <c r="O34" s="349"/>
      <c r="P34" s="36"/>
    </row>
    <row r="35" spans="2:16">
      <c r="B35" s="25"/>
      <c r="C35" s="350"/>
      <c r="D35" s="351"/>
      <c r="E35" s="351"/>
      <c r="F35" s="351"/>
      <c r="G35" s="351"/>
      <c r="H35" s="351"/>
      <c r="I35" s="351"/>
      <c r="J35" s="351"/>
      <c r="K35" s="351"/>
      <c r="L35" s="351"/>
      <c r="M35" s="351"/>
      <c r="N35" s="351"/>
      <c r="O35" s="352"/>
      <c r="P35" s="36"/>
    </row>
    <row r="36" spans="2:16" ht="13.15" thickBot="1">
      <c r="B36" s="25"/>
      <c r="C36" s="353"/>
      <c r="D36" s="354"/>
      <c r="E36" s="354"/>
      <c r="F36" s="354"/>
      <c r="G36" s="354"/>
      <c r="H36" s="354"/>
      <c r="I36" s="354"/>
      <c r="J36" s="354"/>
      <c r="K36" s="354"/>
      <c r="L36" s="354"/>
      <c r="M36" s="354"/>
      <c r="N36" s="354"/>
      <c r="O36" s="355"/>
      <c r="P36" s="36"/>
    </row>
    <row r="37" spans="2:16" ht="13.9">
      <c r="B37" s="25"/>
      <c r="C37" s="344" t="s">
        <v>6</v>
      </c>
      <c r="D37" s="379"/>
      <c r="E37" s="379"/>
      <c r="F37" s="379"/>
      <c r="G37" s="379"/>
      <c r="H37" s="379"/>
      <c r="I37" s="379"/>
      <c r="J37" s="323"/>
      <c r="K37" s="221" t="s">
        <v>47</v>
      </c>
      <c r="L37" s="80" t="s">
        <v>8</v>
      </c>
      <c r="M37" s="322" t="s">
        <v>56</v>
      </c>
      <c r="N37" s="323"/>
      <c r="O37" s="81" t="s">
        <v>53</v>
      </c>
      <c r="P37" s="37"/>
    </row>
    <row r="38" spans="2:16" ht="13.5">
      <c r="B38" s="25"/>
      <c r="C38" s="329"/>
      <c r="D38" s="330"/>
      <c r="E38" s="330"/>
      <c r="F38" s="330"/>
      <c r="G38" s="330"/>
      <c r="H38" s="330"/>
      <c r="I38" s="330"/>
      <c r="J38" s="331"/>
      <c r="K38" s="225"/>
      <c r="L38" s="90"/>
      <c r="M38" s="340"/>
      <c r="N38" s="341"/>
      <c r="O38" s="83"/>
      <c r="P38" s="38"/>
    </row>
    <row r="39" spans="2:16" ht="13.9" thickBot="1">
      <c r="B39" s="25"/>
      <c r="C39" s="335"/>
      <c r="D39" s="336"/>
      <c r="E39" s="336"/>
      <c r="F39" s="336"/>
      <c r="G39" s="336"/>
      <c r="H39" s="336"/>
      <c r="I39" s="336"/>
      <c r="J39" s="337"/>
      <c r="K39" s="85"/>
      <c r="L39" s="91"/>
      <c r="M39" s="338"/>
      <c r="N39" s="339"/>
      <c r="O39" s="92"/>
      <c r="P39" s="38"/>
    </row>
    <row r="40" spans="2:16" ht="14.25" thickBot="1">
      <c r="B40" s="25"/>
      <c r="C40" s="319" t="s">
        <v>54</v>
      </c>
      <c r="D40" s="320"/>
      <c r="E40" s="320"/>
      <c r="F40" s="320"/>
      <c r="G40" s="320"/>
      <c r="H40" s="320"/>
      <c r="I40" s="320"/>
      <c r="J40" s="320"/>
      <c r="K40" s="320"/>
      <c r="L40" s="320"/>
      <c r="M40" s="320"/>
      <c r="N40" s="321"/>
      <c r="O40" s="93">
        <v>0</v>
      </c>
      <c r="P40" s="38"/>
    </row>
    <row r="41" spans="2:16">
      <c r="B41" s="25"/>
      <c r="C41" s="347" t="s">
        <v>57</v>
      </c>
      <c r="D41" s="348"/>
      <c r="E41" s="348"/>
      <c r="F41" s="348"/>
      <c r="G41" s="348"/>
      <c r="H41" s="348"/>
      <c r="I41" s="348"/>
      <c r="J41" s="348"/>
      <c r="K41" s="348"/>
      <c r="L41" s="348"/>
      <c r="M41" s="348"/>
      <c r="N41" s="348"/>
      <c r="O41" s="349"/>
      <c r="P41" s="36"/>
    </row>
    <row r="42" spans="2:16">
      <c r="B42" s="25"/>
      <c r="C42" s="350"/>
      <c r="D42" s="351"/>
      <c r="E42" s="351"/>
      <c r="F42" s="351"/>
      <c r="G42" s="351"/>
      <c r="H42" s="351"/>
      <c r="I42" s="351"/>
      <c r="J42" s="351"/>
      <c r="K42" s="351"/>
      <c r="L42" s="351"/>
      <c r="M42" s="351"/>
      <c r="N42" s="351"/>
      <c r="O42" s="352"/>
      <c r="P42" s="36"/>
    </row>
    <row r="43" spans="2:16" ht="13.15" thickBot="1">
      <c r="B43" s="25"/>
      <c r="C43" s="353"/>
      <c r="D43" s="354"/>
      <c r="E43" s="354"/>
      <c r="F43" s="354"/>
      <c r="G43" s="354"/>
      <c r="H43" s="354"/>
      <c r="I43" s="354"/>
      <c r="J43" s="354"/>
      <c r="K43" s="354"/>
      <c r="L43" s="354"/>
      <c r="M43" s="354"/>
      <c r="N43" s="354"/>
      <c r="O43" s="355"/>
      <c r="P43" s="36"/>
    </row>
    <row r="44" spans="2:16" ht="15.75">
      <c r="B44" s="25"/>
      <c r="C44" s="344" t="s">
        <v>58</v>
      </c>
      <c r="D44" s="379"/>
      <c r="E44" s="379"/>
      <c r="F44" s="379"/>
      <c r="G44" s="379"/>
      <c r="H44" s="379"/>
      <c r="I44" s="379"/>
      <c r="J44" s="80" t="s">
        <v>59</v>
      </c>
      <c r="K44" s="223" t="s">
        <v>60</v>
      </c>
      <c r="L44" s="94" t="s">
        <v>61</v>
      </c>
      <c r="M44" s="322" t="s">
        <v>62</v>
      </c>
      <c r="N44" s="323"/>
      <c r="O44" s="81" t="s">
        <v>53</v>
      </c>
      <c r="P44" s="37"/>
    </row>
    <row r="45" spans="2:16" ht="13.5">
      <c r="B45" s="25"/>
      <c r="C45" s="329"/>
      <c r="D45" s="330"/>
      <c r="E45" s="330"/>
      <c r="F45" s="330"/>
      <c r="G45" s="330"/>
      <c r="H45" s="330"/>
      <c r="I45" s="330"/>
      <c r="J45" s="95"/>
      <c r="K45" s="96"/>
      <c r="L45" s="95"/>
      <c r="M45" s="391"/>
      <c r="N45" s="392"/>
      <c r="O45" s="83"/>
      <c r="P45" s="38"/>
    </row>
    <row r="46" spans="2:16" ht="13.9" thickBot="1">
      <c r="B46" s="25"/>
      <c r="C46" s="335"/>
      <c r="D46" s="336"/>
      <c r="E46" s="336"/>
      <c r="F46" s="336"/>
      <c r="G46" s="336"/>
      <c r="H46" s="336"/>
      <c r="I46" s="336"/>
      <c r="J46" s="97"/>
      <c r="K46" s="98"/>
      <c r="L46" s="97"/>
      <c r="M46" s="338"/>
      <c r="N46" s="339"/>
      <c r="O46" s="99"/>
      <c r="P46" s="38"/>
    </row>
    <row r="47" spans="2:16" ht="14.25" thickBot="1">
      <c r="B47" s="25"/>
      <c r="C47" s="319" t="s">
        <v>54</v>
      </c>
      <c r="D47" s="320"/>
      <c r="E47" s="320"/>
      <c r="F47" s="320"/>
      <c r="G47" s="320"/>
      <c r="H47" s="320"/>
      <c r="I47" s="320"/>
      <c r="J47" s="320"/>
      <c r="K47" s="320"/>
      <c r="L47" s="320"/>
      <c r="M47" s="320"/>
      <c r="N47" s="321"/>
      <c r="O47" s="89"/>
      <c r="P47" s="39"/>
    </row>
    <row r="48" spans="2:16">
      <c r="B48" s="25"/>
      <c r="C48" s="347" t="s">
        <v>63</v>
      </c>
      <c r="D48" s="348"/>
      <c r="E48" s="348"/>
      <c r="F48" s="348"/>
      <c r="G48" s="348"/>
      <c r="H48" s="348"/>
      <c r="I48" s="348"/>
      <c r="J48" s="348"/>
      <c r="K48" s="348"/>
      <c r="L48" s="348"/>
      <c r="M48" s="348"/>
      <c r="N48" s="348"/>
      <c r="O48" s="349"/>
      <c r="P48" s="36"/>
    </row>
    <row r="49" spans="2:16">
      <c r="B49" s="25"/>
      <c r="C49" s="350"/>
      <c r="D49" s="351"/>
      <c r="E49" s="351"/>
      <c r="F49" s="351"/>
      <c r="G49" s="351"/>
      <c r="H49" s="351"/>
      <c r="I49" s="351"/>
      <c r="J49" s="351"/>
      <c r="K49" s="351"/>
      <c r="L49" s="351"/>
      <c r="M49" s="351"/>
      <c r="N49" s="351"/>
      <c r="O49" s="352"/>
      <c r="P49" s="36"/>
    </row>
    <row r="50" spans="2:16" ht="13.15" thickBot="1">
      <c r="B50" s="25"/>
      <c r="C50" s="353"/>
      <c r="D50" s="354"/>
      <c r="E50" s="354"/>
      <c r="F50" s="354"/>
      <c r="G50" s="354"/>
      <c r="H50" s="354"/>
      <c r="I50" s="354"/>
      <c r="J50" s="354"/>
      <c r="K50" s="354"/>
      <c r="L50" s="354"/>
      <c r="M50" s="354"/>
      <c r="N50" s="354"/>
      <c r="O50" s="355"/>
      <c r="P50" s="36"/>
    </row>
    <row r="51" spans="2:16" ht="27.75">
      <c r="B51" s="25"/>
      <c r="C51" s="344" t="s">
        <v>64</v>
      </c>
      <c r="D51" s="379"/>
      <c r="E51" s="379"/>
      <c r="F51" s="379"/>
      <c r="G51" s="379"/>
      <c r="H51" s="379"/>
      <c r="I51" s="379"/>
      <c r="J51" s="80" t="s">
        <v>65</v>
      </c>
      <c r="K51" s="100" t="s">
        <v>66</v>
      </c>
      <c r="L51" s="101" t="s">
        <v>67</v>
      </c>
      <c r="M51" s="389" t="s">
        <v>52</v>
      </c>
      <c r="N51" s="390"/>
      <c r="O51" s="102" t="s">
        <v>53</v>
      </c>
      <c r="P51" s="40"/>
    </row>
    <row r="52" spans="2:16" ht="13.5">
      <c r="B52" s="25"/>
      <c r="C52" s="103"/>
      <c r="D52" s="104"/>
      <c r="E52" s="104"/>
      <c r="F52" s="104"/>
      <c r="G52" s="104"/>
      <c r="H52" s="104"/>
      <c r="I52" s="104"/>
      <c r="J52" s="105"/>
      <c r="K52" s="106"/>
      <c r="L52" s="107"/>
      <c r="M52" s="393"/>
      <c r="N52" s="394"/>
      <c r="O52" s="108"/>
      <c r="P52" s="41"/>
    </row>
    <row r="53" spans="2:16" ht="13.5">
      <c r="B53" s="25"/>
      <c r="C53" s="103"/>
      <c r="D53" s="104"/>
      <c r="E53" s="104"/>
      <c r="F53" s="104"/>
      <c r="G53" s="104"/>
      <c r="H53" s="104"/>
      <c r="I53" s="104"/>
      <c r="J53" s="105"/>
      <c r="K53" s="106"/>
      <c r="L53" s="107"/>
      <c r="M53" s="393"/>
      <c r="N53" s="394"/>
      <c r="O53" s="108"/>
      <c r="P53" s="41"/>
    </row>
    <row r="54" spans="2:16" ht="13.5">
      <c r="B54" s="25"/>
      <c r="C54" s="103"/>
      <c r="D54" s="104"/>
      <c r="E54" s="104"/>
      <c r="F54" s="104"/>
      <c r="G54" s="104"/>
      <c r="H54" s="104"/>
      <c r="I54" s="104"/>
      <c r="J54" s="105"/>
      <c r="K54" s="106"/>
      <c r="L54" s="107"/>
      <c r="M54" s="391"/>
      <c r="N54" s="392"/>
      <c r="O54" s="108"/>
      <c r="P54" s="41"/>
    </row>
    <row r="55" spans="2:16" ht="13.9" thickBot="1">
      <c r="B55" s="25"/>
      <c r="C55" s="335"/>
      <c r="D55" s="336"/>
      <c r="E55" s="336"/>
      <c r="F55" s="336"/>
      <c r="G55" s="336"/>
      <c r="H55" s="336"/>
      <c r="I55" s="336"/>
      <c r="J55" s="97"/>
      <c r="K55" s="98"/>
      <c r="L55" s="97"/>
      <c r="M55" s="338"/>
      <c r="N55" s="339"/>
      <c r="O55" s="99"/>
      <c r="P55" s="38"/>
    </row>
    <row r="56" spans="2:16" ht="14.25" thickBot="1">
      <c r="B56" s="25"/>
      <c r="C56" s="319" t="s">
        <v>54</v>
      </c>
      <c r="D56" s="320"/>
      <c r="E56" s="320"/>
      <c r="F56" s="320"/>
      <c r="G56" s="320"/>
      <c r="H56" s="320"/>
      <c r="I56" s="320"/>
      <c r="J56" s="320"/>
      <c r="K56" s="320"/>
      <c r="L56" s="320"/>
      <c r="M56" s="320"/>
      <c r="N56" s="321"/>
      <c r="O56" s="93"/>
      <c r="P56" s="38"/>
    </row>
    <row r="57" spans="2:16" ht="13.9" thickBot="1">
      <c r="B57" s="25"/>
      <c r="C57" s="75"/>
      <c r="D57" s="52"/>
      <c r="E57" s="52"/>
      <c r="F57" s="52"/>
      <c r="G57" s="52"/>
      <c r="H57" s="52"/>
      <c r="I57" s="52"/>
      <c r="J57" s="52"/>
      <c r="K57" s="52"/>
      <c r="L57" s="52"/>
      <c r="M57" s="52"/>
      <c r="N57" s="52"/>
      <c r="O57" s="76"/>
      <c r="P57" s="26"/>
    </row>
    <row r="58" spans="2:16" ht="14.25" thickBot="1">
      <c r="B58" s="25"/>
      <c r="C58" s="386" t="s">
        <v>68</v>
      </c>
      <c r="D58" s="387"/>
      <c r="E58" s="387"/>
      <c r="F58" s="387"/>
      <c r="G58" s="387"/>
      <c r="H58" s="387"/>
      <c r="I58" s="387"/>
      <c r="J58" s="387"/>
      <c r="K58" s="387"/>
      <c r="L58" s="387"/>
      <c r="M58" s="387"/>
      <c r="N58" s="388"/>
      <c r="O58" s="109"/>
      <c r="P58" s="42"/>
    </row>
    <row r="59" spans="2:16">
      <c r="B59" s="25"/>
      <c r="C59" s="347" t="s">
        <v>69</v>
      </c>
      <c r="D59" s="348"/>
      <c r="E59" s="348"/>
      <c r="F59" s="348"/>
      <c r="G59" s="348"/>
      <c r="H59" s="348"/>
      <c r="I59" s="348"/>
      <c r="J59" s="348"/>
      <c r="K59" s="348"/>
      <c r="L59" s="348"/>
      <c r="M59" s="348"/>
      <c r="N59" s="348"/>
      <c r="O59" s="349"/>
      <c r="P59" s="36"/>
    </row>
    <row r="60" spans="2:16">
      <c r="B60" s="25"/>
      <c r="C60" s="350"/>
      <c r="D60" s="351"/>
      <c r="E60" s="351"/>
      <c r="F60" s="351"/>
      <c r="G60" s="351"/>
      <c r="H60" s="351"/>
      <c r="I60" s="351"/>
      <c r="J60" s="351"/>
      <c r="K60" s="351"/>
      <c r="L60" s="351"/>
      <c r="M60" s="351"/>
      <c r="N60" s="351"/>
      <c r="O60" s="352"/>
      <c r="P60" s="36"/>
    </row>
    <row r="61" spans="2:16" ht="13.15" thickBot="1">
      <c r="B61" s="25"/>
      <c r="C61" s="353"/>
      <c r="D61" s="354"/>
      <c r="E61" s="354"/>
      <c r="F61" s="354"/>
      <c r="G61" s="354"/>
      <c r="H61" s="354"/>
      <c r="I61" s="354"/>
      <c r="J61" s="354"/>
      <c r="K61" s="354"/>
      <c r="L61" s="354"/>
      <c r="M61" s="354"/>
      <c r="N61" s="354"/>
      <c r="O61" s="355"/>
      <c r="P61" s="36"/>
    </row>
    <row r="62" spans="2:16" ht="13.9">
      <c r="B62" s="25"/>
      <c r="C62" s="344" t="s">
        <v>70</v>
      </c>
      <c r="D62" s="379"/>
      <c r="E62" s="379"/>
      <c r="F62" s="379"/>
      <c r="G62" s="379"/>
      <c r="H62" s="379"/>
      <c r="I62" s="379"/>
      <c r="J62" s="223"/>
      <c r="K62" s="224"/>
      <c r="L62" s="101" t="s">
        <v>71</v>
      </c>
      <c r="M62" s="389" t="s">
        <v>72</v>
      </c>
      <c r="N62" s="390"/>
      <c r="O62" s="102"/>
      <c r="P62" s="40"/>
    </row>
    <row r="63" spans="2:16" ht="13.5">
      <c r="B63" s="25"/>
      <c r="C63" s="329" t="s">
        <v>73</v>
      </c>
      <c r="D63" s="330"/>
      <c r="E63" s="330"/>
      <c r="F63" s="330"/>
      <c r="G63" s="330"/>
      <c r="H63" s="330"/>
      <c r="I63" s="330"/>
      <c r="J63" s="110"/>
      <c r="K63" s="111"/>
      <c r="L63" s="112"/>
      <c r="M63" s="407"/>
      <c r="N63" s="408"/>
      <c r="O63" s="113"/>
      <c r="P63" s="43"/>
    </row>
    <row r="64" spans="2:16" ht="13.5">
      <c r="B64" s="25"/>
      <c r="C64" s="84" t="s">
        <v>74</v>
      </c>
      <c r="D64" s="85"/>
      <c r="E64" s="85"/>
      <c r="F64" s="85"/>
      <c r="G64" s="85"/>
      <c r="H64" s="85"/>
      <c r="I64" s="85"/>
      <c r="J64" s="110"/>
      <c r="K64" s="111"/>
      <c r="L64" s="112"/>
      <c r="M64" s="407"/>
      <c r="N64" s="408"/>
      <c r="O64" s="113"/>
      <c r="P64" s="43"/>
    </row>
    <row r="65" spans="2:16" ht="13.9" thickBot="1">
      <c r="B65" s="25"/>
      <c r="C65" s="69" t="s">
        <v>75</v>
      </c>
      <c r="D65" s="70"/>
      <c r="E65" s="70"/>
      <c r="F65" s="70"/>
      <c r="G65" s="70"/>
      <c r="H65" s="70"/>
      <c r="I65" s="70"/>
      <c r="J65" s="114"/>
      <c r="K65" s="115"/>
      <c r="L65" s="112"/>
      <c r="M65" s="409"/>
      <c r="N65" s="410"/>
      <c r="O65" s="113"/>
      <c r="P65" s="43"/>
    </row>
    <row r="66" spans="2:16" ht="14.25" thickBot="1">
      <c r="B66" s="25"/>
      <c r="C66" s="319" t="s">
        <v>54</v>
      </c>
      <c r="D66" s="320"/>
      <c r="E66" s="320"/>
      <c r="F66" s="320"/>
      <c r="G66" s="320"/>
      <c r="H66" s="320"/>
      <c r="I66" s="320"/>
      <c r="J66" s="320"/>
      <c r="K66" s="320"/>
      <c r="L66" s="320"/>
      <c r="M66" s="320"/>
      <c r="N66" s="321"/>
      <c r="O66" s="116"/>
      <c r="P66" s="44"/>
    </row>
    <row r="67" spans="2:16" ht="13.9" thickBot="1">
      <c r="B67" s="25"/>
      <c r="C67" s="75"/>
      <c r="D67" s="52"/>
      <c r="E67" s="52"/>
      <c r="F67" s="52"/>
      <c r="G67" s="52"/>
      <c r="H67" s="52"/>
      <c r="I67" s="52"/>
      <c r="J67" s="52"/>
      <c r="K67" s="52"/>
      <c r="L67" s="52"/>
      <c r="M67" s="52"/>
      <c r="N67" s="52"/>
      <c r="O67" s="76"/>
      <c r="P67" s="26"/>
    </row>
    <row r="68" spans="2:16" ht="14.25" thickBot="1">
      <c r="B68" s="25"/>
      <c r="C68" s="386" t="s">
        <v>76</v>
      </c>
      <c r="D68" s="387"/>
      <c r="E68" s="387"/>
      <c r="F68" s="387"/>
      <c r="G68" s="387"/>
      <c r="H68" s="387"/>
      <c r="I68" s="387"/>
      <c r="J68" s="387"/>
      <c r="K68" s="387"/>
      <c r="L68" s="387"/>
      <c r="M68" s="387"/>
      <c r="N68" s="388"/>
      <c r="O68" s="117"/>
      <c r="P68" s="44"/>
    </row>
    <row r="69" spans="2:16" ht="13.5">
      <c r="B69" s="25"/>
      <c r="C69" s="75"/>
      <c r="D69" s="52"/>
      <c r="E69" s="52"/>
      <c r="F69" s="52"/>
      <c r="G69" s="52"/>
      <c r="H69" s="52"/>
      <c r="I69" s="52"/>
      <c r="J69" s="52"/>
      <c r="K69" s="52"/>
      <c r="L69" s="52"/>
      <c r="M69" s="52"/>
      <c r="N69" s="52"/>
      <c r="O69" s="76"/>
      <c r="P69" s="26"/>
    </row>
    <row r="70" spans="2:16" ht="13.5">
      <c r="B70" s="25"/>
      <c r="C70" s="75"/>
      <c r="D70" s="52"/>
      <c r="E70" s="52"/>
      <c r="F70" s="52"/>
      <c r="G70" s="52"/>
      <c r="H70" s="118" t="s">
        <v>77</v>
      </c>
      <c r="I70" s="118"/>
      <c r="J70" s="118"/>
      <c r="K70" s="118"/>
      <c r="L70" s="52"/>
      <c r="M70" s="52"/>
      <c r="N70" s="52"/>
      <c r="O70" s="76"/>
      <c r="P70" s="26"/>
    </row>
    <row r="71" spans="2:16" ht="13.5">
      <c r="B71" s="25"/>
      <c r="C71" s="75"/>
      <c r="D71" s="52"/>
      <c r="E71" s="52"/>
      <c r="F71" s="52"/>
      <c r="G71" s="52"/>
      <c r="H71" s="118" t="s">
        <v>78</v>
      </c>
      <c r="I71" s="52"/>
      <c r="J71" s="52"/>
      <c r="K71" s="52"/>
      <c r="L71" s="52"/>
      <c r="M71" s="52"/>
      <c r="N71" s="52"/>
      <c r="O71" s="76"/>
      <c r="P71" s="45"/>
    </row>
    <row r="72" spans="2:16" ht="13.5">
      <c r="B72" s="25"/>
      <c r="C72" s="75"/>
      <c r="D72" s="52"/>
      <c r="E72" s="52"/>
      <c r="F72" s="52"/>
      <c r="G72" s="52"/>
      <c r="H72" s="118" t="s">
        <v>92</v>
      </c>
      <c r="I72" s="52"/>
      <c r="J72" s="52"/>
      <c r="K72" s="52"/>
      <c r="L72" s="52"/>
      <c r="M72" s="52"/>
      <c r="N72" s="52"/>
      <c r="O72" s="76"/>
      <c r="P72" s="45"/>
    </row>
    <row r="73" spans="2:16" ht="13.5">
      <c r="B73" s="25"/>
      <c r="C73" s="61"/>
      <c r="D73" s="119"/>
      <c r="E73" s="119"/>
      <c r="F73" s="119"/>
      <c r="G73" s="119"/>
      <c r="H73" s="118" t="s">
        <v>82</v>
      </c>
      <c r="I73" s="119"/>
      <c r="J73" s="119"/>
      <c r="K73" s="119"/>
      <c r="L73" s="119"/>
      <c r="M73" s="119"/>
      <c r="N73" s="119"/>
      <c r="O73" s="120"/>
      <c r="P73" s="46"/>
    </row>
    <row r="74" spans="2:16" ht="13.5">
      <c r="B74" s="25"/>
      <c r="C74" s="75"/>
      <c r="D74" s="52"/>
      <c r="E74" s="52"/>
      <c r="F74" s="52"/>
      <c r="G74" s="52"/>
      <c r="H74" s="52" t="s">
        <v>79</v>
      </c>
      <c r="I74" s="52"/>
      <c r="J74" s="52"/>
      <c r="K74" s="52"/>
      <c r="L74" s="52"/>
      <c r="M74" s="52"/>
      <c r="N74" s="52"/>
      <c r="O74" s="76"/>
      <c r="P74" s="26"/>
    </row>
    <row r="75" spans="2:16" ht="13.9">
      <c r="B75" s="25"/>
      <c r="C75" s="121" t="s">
        <v>80</v>
      </c>
      <c r="D75" s="122"/>
      <c r="E75" s="122"/>
      <c r="F75" s="122"/>
      <c r="G75" s="122"/>
      <c r="H75" s="122"/>
      <c r="I75" s="122"/>
      <c r="J75" s="122"/>
      <c r="K75" s="122"/>
      <c r="L75" s="122"/>
      <c r="M75" s="122"/>
      <c r="N75" s="122"/>
      <c r="O75" s="123"/>
      <c r="P75" s="26"/>
    </row>
    <row r="76" spans="2:16" ht="13.5">
      <c r="B76" s="25"/>
      <c r="C76" s="404"/>
      <c r="D76" s="405"/>
      <c r="E76" s="405"/>
      <c r="F76" s="405"/>
      <c r="G76" s="405"/>
      <c r="H76" s="405"/>
      <c r="I76" s="405"/>
      <c r="J76" s="405"/>
      <c r="K76" s="405"/>
      <c r="L76" s="405"/>
      <c r="M76" s="405"/>
      <c r="N76" s="405"/>
      <c r="O76" s="406"/>
      <c r="P76" s="46"/>
    </row>
    <row r="77" spans="2:16" ht="13.5">
      <c r="B77" s="25"/>
      <c r="C77" s="404"/>
      <c r="D77" s="405"/>
      <c r="E77" s="405"/>
      <c r="F77" s="405"/>
      <c r="G77" s="405"/>
      <c r="H77" s="405"/>
      <c r="I77" s="405"/>
      <c r="J77" s="405"/>
      <c r="K77" s="405"/>
      <c r="L77" s="405"/>
      <c r="M77" s="405"/>
      <c r="N77" s="405"/>
      <c r="O77" s="406"/>
      <c r="P77" s="46"/>
    </row>
    <row r="78" spans="2:16" ht="13.5">
      <c r="B78" s="25"/>
      <c r="C78" s="61"/>
      <c r="D78" s="119"/>
      <c r="E78" s="119"/>
      <c r="F78" s="119"/>
      <c r="G78" s="119"/>
      <c r="H78" s="119"/>
      <c r="I78" s="119"/>
      <c r="J78" s="119"/>
      <c r="K78" s="119"/>
      <c r="L78" s="119"/>
      <c r="M78" s="119"/>
      <c r="N78" s="119"/>
      <c r="O78" s="120"/>
      <c r="P78" s="46"/>
    </row>
    <row r="79" spans="2:16" ht="13.9">
      <c r="B79" s="25"/>
      <c r="C79" s="124" t="s">
        <v>81</v>
      </c>
      <c r="D79" s="119"/>
      <c r="E79" s="119"/>
      <c r="F79" s="119"/>
      <c r="G79" s="119"/>
      <c r="H79" s="119"/>
      <c r="I79" s="119"/>
      <c r="J79" s="119"/>
      <c r="K79" s="119"/>
      <c r="L79" s="119"/>
      <c r="M79" s="119"/>
      <c r="N79" s="119"/>
      <c r="O79" s="120"/>
      <c r="P79" s="46"/>
    </row>
    <row r="80" spans="2:16" ht="12.75" customHeight="1">
      <c r="B80" s="25"/>
      <c r="C80" s="401" t="s">
        <v>90</v>
      </c>
      <c r="D80" s="402"/>
      <c r="E80" s="402"/>
      <c r="F80" s="402"/>
      <c r="G80" s="402"/>
      <c r="H80" s="402"/>
      <c r="I80" s="402"/>
      <c r="J80" s="402"/>
      <c r="K80" s="402"/>
      <c r="L80" s="402"/>
      <c r="M80" s="402"/>
      <c r="N80" s="402"/>
      <c r="O80" s="403"/>
      <c r="P80" s="47"/>
    </row>
    <row r="81" spans="2:16" ht="28.5" customHeight="1">
      <c r="B81" s="25"/>
      <c r="C81" s="401"/>
      <c r="D81" s="402"/>
      <c r="E81" s="402"/>
      <c r="F81" s="402"/>
      <c r="G81" s="402"/>
      <c r="H81" s="402"/>
      <c r="I81" s="402"/>
      <c r="J81" s="402"/>
      <c r="K81" s="402"/>
      <c r="L81" s="402"/>
      <c r="M81" s="402"/>
      <c r="N81" s="402"/>
      <c r="O81" s="403"/>
      <c r="P81" s="47"/>
    </row>
    <row r="82" spans="2:16" ht="13.35" customHeight="1">
      <c r="B82" s="25"/>
      <c r="C82" s="401" t="s">
        <v>91</v>
      </c>
      <c r="D82" s="402"/>
      <c r="E82" s="402"/>
      <c r="F82" s="402"/>
      <c r="G82" s="402"/>
      <c r="H82" s="402"/>
      <c r="I82" s="402"/>
      <c r="J82" s="402"/>
      <c r="K82" s="402"/>
      <c r="L82" s="402"/>
      <c r="M82" s="402"/>
      <c r="N82" s="402"/>
      <c r="O82" s="403"/>
      <c r="P82" s="47"/>
    </row>
    <row r="83" spans="2:16" ht="45" customHeight="1">
      <c r="B83" s="25"/>
      <c r="C83" s="401"/>
      <c r="D83" s="402"/>
      <c r="E83" s="402"/>
      <c r="F83" s="402"/>
      <c r="G83" s="402"/>
      <c r="H83" s="402"/>
      <c r="I83" s="402"/>
      <c r="J83" s="402"/>
      <c r="K83" s="402"/>
      <c r="L83" s="402"/>
      <c r="M83" s="402"/>
      <c r="N83" s="402"/>
      <c r="O83" s="403"/>
      <c r="P83" s="47"/>
    </row>
    <row r="84" spans="2:16" ht="13.5">
      <c r="B84" s="25"/>
      <c r="C84" s="61"/>
      <c r="D84" s="119"/>
      <c r="E84" s="119"/>
      <c r="F84" s="119"/>
      <c r="G84" s="119"/>
      <c r="H84" s="119"/>
      <c r="I84" s="119"/>
      <c r="J84" s="119"/>
      <c r="K84" s="119"/>
      <c r="L84" s="119"/>
      <c r="M84" s="119"/>
      <c r="N84" s="119"/>
      <c r="O84" s="120"/>
      <c r="P84" s="46"/>
    </row>
    <row r="85" spans="2:16" ht="13.5">
      <c r="B85" s="25"/>
      <c r="C85" s="75"/>
      <c r="D85" s="52"/>
      <c r="E85" s="52"/>
      <c r="F85" s="52"/>
      <c r="G85" s="52"/>
      <c r="H85" s="118" t="s">
        <v>77</v>
      </c>
      <c r="I85" s="52"/>
      <c r="J85" s="52"/>
      <c r="K85" s="52"/>
      <c r="L85" s="52"/>
      <c r="M85" s="52"/>
      <c r="N85" s="52"/>
      <c r="O85" s="76"/>
      <c r="P85" s="26"/>
    </row>
    <row r="86" spans="2:16" ht="13.5">
      <c r="B86" s="25"/>
      <c r="C86" s="75"/>
      <c r="D86" s="52"/>
      <c r="E86" s="52"/>
      <c r="F86" s="52"/>
      <c r="G86" s="52"/>
      <c r="H86" s="52" t="s">
        <v>78</v>
      </c>
      <c r="I86" s="85"/>
      <c r="J86" s="85"/>
      <c r="K86" s="85"/>
      <c r="L86" s="52"/>
      <c r="M86" s="52"/>
      <c r="N86" s="52"/>
      <c r="O86" s="76"/>
      <c r="P86" s="26"/>
    </row>
    <row r="87" spans="2:16" ht="13.5">
      <c r="B87" s="25"/>
      <c r="C87" s="75"/>
      <c r="D87" s="52"/>
      <c r="E87" s="52"/>
      <c r="F87" s="52"/>
      <c r="G87" s="52"/>
      <c r="H87" s="52" t="s">
        <v>93</v>
      </c>
      <c r="I87" s="125"/>
      <c r="J87" s="125"/>
      <c r="K87" s="125"/>
      <c r="L87" s="52"/>
      <c r="M87" s="52"/>
      <c r="N87" s="52"/>
      <c r="O87" s="76"/>
      <c r="P87" s="26"/>
    </row>
    <row r="88" spans="2:16" ht="13.5">
      <c r="B88" s="25"/>
      <c r="C88" s="126"/>
      <c r="D88" s="119"/>
      <c r="E88" s="119"/>
      <c r="F88" s="119"/>
      <c r="G88" s="119"/>
      <c r="H88" s="52" t="s">
        <v>83</v>
      </c>
      <c r="I88" s="52"/>
      <c r="J88" s="52"/>
      <c r="K88" s="52"/>
      <c r="L88" s="119"/>
      <c r="M88" s="119"/>
      <c r="N88" s="119"/>
      <c r="O88" s="120"/>
      <c r="P88" s="46"/>
    </row>
    <row r="89" spans="2:16" ht="18.75" customHeight="1" thickBot="1">
      <c r="B89" s="25"/>
      <c r="C89" s="397"/>
      <c r="D89" s="398"/>
      <c r="E89" s="398"/>
      <c r="F89" s="98"/>
      <c r="G89" s="98"/>
      <c r="H89" s="98"/>
      <c r="I89" s="98"/>
      <c r="J89" s="98"/>
      <c r="K89" s="395"/>
      <c r="L89" s="395"/>
      <c r="M89" s="395"/>
      <c r="N89" s="395"/>
      <c r="O89" s="396"/>
      <c r="P89" s="48"/>
    </row>
    <row r="90" spans="2:16" ht="13.15" thickBot="1">
      <c r="B90" s="49"/>
      <c r="C90" s="50"/>
      <c r="D90" s="50"/>
      <c r="E90" s="50"/>
      <c r="F90" s="50"/>
      <c r="G90" s="50"/>
      <c r="H90" s="50"/>
      <c r="I90" s="50"/>
      <c r="J90" s="50"/>
      <c r="K90" s="50"/>
      <c r="L90" s="50"/>
      <c r="M90" s="50"/>
      <c r="N90" s="50"/>
      <c r="O90" s="50"/>
      <c r="P90" s="51"/>
    </row>
    <row r="91" spans="2:16" ht="13.1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Willian Meneses</cp:lastModifiedBy>
  <cp:revision/>
  <cp:lastPrinted>2021-07-22T21:21:55Z</cp:lastPrinted>
  <dcterms:created xsi:type="dcterms:W3CDTF">2006-06-27T16:47:25Z</dcterms:created>
  <dcterms:modified xsi:type="dcterms:W3CDTF">2024-11-21T18:11:13Z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