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VIVIANA GARRIDO RINCON\2025\CONTRATOS\b. Bienes y Servicios\2. Minima Cuantia\b. Adqusición de Mesas Abordaje\17. EvaluacionDefinitivaMenorValor\"/>
    </mc:Choice>
  </mc:AlternateContent>
  <xr:revisionPtr revIDLastSave="0" documentId="13_ncr:1_{7695E19F-8B9C-48E4-8593-2339B054A2F5}" xr6:coauthVersionLast="47" xr6:coauthVersionMax="47" xr10:uidLastSave="{00000000-0000-0000-0000-000000000000}"/>
  <bookViews>
    <workbookView xWindow="-120" yWindow="-120" windowWidth="29040" windowHeight="15840" xr2:uid="{5B0AB52A-9B55-45F5-BE5E-DC602A8C04A8}"/>
  </bookViews>
  <sheets>
    <sheet name="NATURAL DE COLOMBIA SAS" sheetId="1" r:id="rId1"/>
    <sheet name="Hoja3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3" l="1"/>
  <c r="J2" i="3"/>
  <c r="I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I3" i="3"/>
  <c r="I4" i="3"/>
  <c r="I5" i="3"/>
  <c r="I6" i="3"/>
  <c r="I7" i="3"/>
  <c r="I8" i="3"/>
  <c r="I9" i="3"/>
  <c r="I10" i="3"/>
  <c r="I11" i="3"/>
  <c r="I12" i="3"/>
  <c r="I13" i="3"/>
  <c r="I14" i="3"/>
  <c r="I15" i="3"/>
</calcChain>
</file>

<file path=xl/sharedStrings.xml><?xml version="1.0" encoding="utf-8"?>
<sst xmlns="http://schemas.openxmlformats.org/spreadsheetml/2006/main" count="66" uniqueCount="57">
  <si>
    <t>UNIDAD DE BÚSQUEDA DE PERSONAS DADAS POR DESAPARECIDAS -UBPD</t>
  </si>
  <si>
    <t>VERIFICACIÓN ECONÓMICA</t>
  </si>
  <si>
    <t>PRESUPUESTO OFICIAL TOTAL:</t>
  </si>
  <si>
    <t>RAZON SOCIAL Y/O ESTABLECIMIENTO DE COMERCIO (PROPONENTE)</t>
  </si>
  <si>
    <t>VALOR DE LA OFERTA (Plataforma SECOP II ):</t>
  </si>
  <si>
    <t>REQUISITOS DE VERIFICACIÓN OFERTA</t>
  </si>
  <si>
    <t>SI</t>
  </si>
  <si>
    <t>NO</t>
  </si>
  <si>
    <t>OBSERVACIONES</t>
  </si>
  <si>
    <t>SOBREPASA EL PRESUPUESTO OFICIAL TOTAL</t>
  </si>
  <si>
    <t>X</t>
  </si>
  <si>
    <t>CUMPLE</t>
  </si>
  <si>
    <t>SOBREPASA    EL    VALOR    UNITARIO    PROMEDIO ESTIMADO EN EL ANÁLISIS DEL SECTOR DEL PROCESO</t>
  </si>
  <si>
    <t>RESULTADO</t>
  </si>
  <si>
    <t>ANEXOS:  Cuadro de Verficación de Operaciones Aritméticas.</t>
  </si>
  <si>
    <t>Elaboró</t>
  </si>
  <si>
    <t>Ítem</t>
  </si>
  <si>
    <t>Descripción</t>
  </si>
  <si>
    <r>
      <rPr>
        <b/>
        <sz val="10"/>
        <rFont val="Arial Narrow"/>
        <family val="2"/>
      </rPr>
      <t>CUMPLE/ NO
CUMPLE</t>
    </r>
  </si>
  <si>
    <t>REVISIÓN   CIFRAS   EN   PLATAFORMA   SECOP   II   - PROPUESTA ECONÓMICA.</t>
  </si>
  <si>
    <t>POSIBLE PRECIO ARTIFICIALMENTE BAJO (Artículo 2.2.1.1.2.2.4 del Decreto 1082 de 2015)</t>
  </si>
  <si>
    <t>VERIFICACIÓN   OPERACIONES   ARITMÉTICAS   (Ver cuadro adjunto)</t>
  </si>
  <si>
    <t>1</t>
  </si>
  <si>
    <t>2</t>
  </si>
  <si>
    <t>3</t>
  </si>
  <si>
    <t>4</t>
  </si>
  <si>
    <t>5</t>
  </si>
  <si>
    <t>Cámara Full Frame</t>
  </si>
  <si>
    <t>Estabilizador de cámara</t>
  </si>
  <si>
    <t>Lente para Cámara:  28 - 75 mm F2.8</t>
  </si>
  <si>
    <t>Lente para Cámara: 70-180 mm F/2.8</t>
  </si>
  <si>
    <t>Monopie de fluido</t>
  </si>
  <si>
    <t>Tarjeta de Memoria Sd Uhs-ii de 128gb</t>
  </si>
  <si>
    <t>Filtro Uv para lentes</t>
  </si>
  <si>
    <t>Filtro ND variable para lentes</t>
  </si>
  <si>
    <t>Batería adicional para cámara full frame</t>
  </si>
  <si>
    <t>Cargador de batería adicional</t>
  </si>
  <si>
    <t>Estuche porta tarjetas</t>
  </si>
  <si>
    <t>Mochila para equipos</t>
  </si>
  <si>
    <t>Kit de limpieza para cámaras y lentes</t>
  </si>
  <si>
    <t>Micrófono condensador unidireccional</t>
  </si>
  <si>
    <t>DAYVER ESKEY MOSQUERA</t>
  </si>
  <si>
    <t>SECURITY VIDEO EQUIPMENT S.A.S.</t>
  </si>
  <si>
    <t>ANDIVISION SAS</t>
  </si>
  <si>
    <t>EQUIPO TECNOLOGICO UBPD - NECONSER - BOGOTA</t>
  </si>
  <si>
    <t>ARDOBOT ROBOTICA SAS</t>
  </si>
  <si>
    <t>CRR SOLUCIONES INTEGRALES S.A.S</t>
  </si>
  <si>
    <t>MEDIANA</t>
  </si>
  <si>
    <t>DESVEST</t>
  </si>
  <si>
    <t>VALOR MIN ACEPTABLE</t>
  </si>
  <si>
    <t>LA OFERTA DEL PROPONENTE NO SOBREPASA EL PRESUPUESTO OFICIAL TOTAL INCLUIDOS IMPUESTOS DE LEY Y DEMÁS EMOLUMENTOS.
Ver Anexo.</t>
  </si>
  <si>
    <t xml:space="preserve">Carolina Castro Riveros </t>
  </si>
  <si>
    <t>Mínima cuantía No.UBPD-MC-002-2025</t>
  </si>
  <si>
    <t>OBJETO: Adquisición de mesas especializadas para el centro de abordaje forense integral de los cuerpos recuperados en el marco del conflicto armado</t>
  </si>
  <si>
    <t>NATURAL DE COLOMBIA SAS</t>
  </si>
  <si>
    <t>Fecha elaboración Informe:14 de febrero de 2025</t>
  </si>
  <si>
    <t>Ver Respuesta de Justificación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</si>
</sst>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.00"/>
    <numFmt numFmtId="165" formatCode="#,##0.00\ \€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9">
    <xf numFmtId="0" fontId="0" fillId="0" borderId="0"/>
    <xf numFmtId="44" fontId="1" fillId="0" borderId="0" applyFont="0" applyFill="0" applyBorder="0" applyAlignment="0" applyProtection="0"/>
    <xf numFmtId="49" fontId="8" fillId="0" borderId="0" applyFill="0" applyBorder="0" applyProtection="0">
      <alignment horizontal="left" vertical="center"/>
    </xf>
    <xf numFmtId="3" fontId="8" fillId="0" borderId="0" applyFill="0" applyBorder="0" applyProtection="0">
      <alignment horizontal="right" vertical="center"/>
    </xf>
    <xf numFmtId="44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11" fillId="3" borderId="5" applyNumberFormat="0" applyProtection="0">
      <alignment horizontal="left" vertical="center"/>
    </xf>
    <xf numFmtId="0" fontId="10" fillId="4" borderId="0" applyNumberFormat="0" applyBorder="0" applyProtection="0">
      <alignment horizontal="center" vertical="center"/>
    </xf>
    <xf numFmtId="0" fontId="10" fillId="5" borderId="0" applyNumberFormat="0" applyBorder="0" applyProtection="0">
      <alignment horizontal="center" vertical="center"/>
    </xf>
    <xf numFmtId="0" fontId="10" fillId="3" borderId="0" applyNumberFormat="0" applyBorder="0" applyProtection="0">
      <alignment horizontal="center" vertical="center" wrapText="1"/>
    </xf>
    <xf numFmtId="0" fontId="10" fillId="3" borderId="0" applyNumberFormat="0" applyBorder="0" applyProtection="0">
      <alignment horizontal="right" vertical="center" wrapText="1"/>
    </xf>
    <xf numFmtId="0" fontId="10" fillId="6" borderId="0" applyNumberFormat="0" applyBorder="0" applyProtection="0">
      <alignment horizontal="center" vertical="center" wrapText="1"/>
    </xf>
    <xf numFmtId="0" fontId="8" fillId="6" borderId="0" applyNumberFormat="0" applyBorder="0" applyProtection="0">
      <alignment horizontal="right" vertical="center" wrapText="1"/>
    </xf>
    <xf numFmtId="0" fontId="10" fillId="0" borderId="0" applyNumberFormat="0" applyFill="0" applyBorder="0" applyProtection="0">
      <alignment horizontal="left" vertical="center"/>
    </xf>
    <xf numFmtId="0" fontId="10" fillId="0" borderId="0" applyNumberFormat="0" applyFill="0" applyBorder="0" applyProtection="0">
      <alignment horizontal="right" vertical="center"/>
    </xf>
    <xf numFmtId="165" fontId="8" fillId="0" borderId="0" applyFill="0" applyBorder="0" applyProtection="0">
      <alignment horizontal="right" vertical="center"/>
    </xf>
    <xf numFmtId="14" fontId="8" fillId="0" borderId="0" applyFill="0" applyBorder="0" applyProtection="0">
      <alignment horizontal="right" vertical="center"/>
    </xf>
    <xf numFmtId="22" fontId="8" fillId="0" borderId="0" applyFill="0" applyBorder="0" applyProtection="0">
      <alignment horizontal="right" vertical="center"/>
    </xf>
    <xf numFmtId="4" fontId="8" fillId="0" borderId="0" applyFill="0" applyBorder="0" applyProtection="0">
      <alignment horizontal="right" vertical="center"/>
    </xf>
    <xf numFmtId="0" fontId="8" fillId="0" borderId="5" applyNumberFormat="0" applyFill="0" applyProtection="0">
      <alignment horizontal="left" vertical="center"/>
    </xf>
    <xf numFmtId="165" fontId="8" fillId="0" borderId="5" applyFill="0" applyProtection="0">
      <alignment horizontal="right" vertical="center"/>
    </xf>
    <xf numFmtId="3" fontId="8" fillId="0" borderId="5" applyFill="0" applyProtection="0">
      <alignment horizontal="right" vertical="center"/>
    </xf>
    <xf numFmtId="4" fontId="8" fillId="0" borderId="5" applyFill="0" applyProtection="0">
      <alignment horizontal="right" vertical="center"/>
    </xf>
    <xf numFmtId="0" fontId="9" fillId="0" borderId="5" applyNumberFormat="0" applyFont="0" applyFill="0" applyAlignment="0" applyProtection="0"/>
  </cellStyleXfs>
  <cellXfs count="60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 indent="2"/>
    </xf>
    <xf numFmtId="0" fontId="4" fillId="0" borderId="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 indent="5"/>
    </xf>
    <xf numFmtId="0" fontId="5" fillId="0" borderId="1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44" fontId="4" fillId="0" borderId="5" xfId="1" applyFont="1" applyBorder="1"/>
    <xf numFmtId="44" fontId="5" fillId="0" borderId="5" xfId="1" applyFont="1" applyBorder="1"/>
    <xf numFmtId="166" fontId="4" fillId="0" borderId="5" xfId="1" applyNumberFormat="1" applyFont="1" applyBorder="1"/>
    <xf numFmtId="166" fontId="4" fillId="7" borderId="5" xfId="1" applyNumberFormat="1" applyFont="1" applyFill="1" applyBorder="1"/>
    <xf numFmtId="0" fontId="12" fillId="0" borderId="15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32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shrinkToFit="1"/>
    </xf>
    <xf numFmtId="164" fontId="5" fillId="0" borderId="2" xfId="0" applyNumberFormat="1" applyFont="1" applyBorder="1" applyAlignment="1">
      <alignment horizontal="center" vertical="center" shrinkToFit="1"/>
    </xf>
    <xf numFmtId="164" fontId="5" fillId="0" borderId="13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17" xfId="0" applyFont="1" applyBorder="1" applyAlignment="1">
      <alignment horizontal="left" wrapText="1"/>
    </xf>
    <xf numFmtId="0" fontId="3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 wrapText="1"/>
    </xf>
    <xf numFmtId="0" fontId="4" fillId="8" borderId="25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</cellXfs>
  <cellStyles count="29">
    <cellStyle name="BodyStyle" xfId="2" xr:uid="{F2E3B04E-46FC-4213-A14F-B6BDE5D11D35}"/>
    <cellStyle name="BodyStyleBold" xfId="18" xr:uid="{AF368E9E-492B-46B0-B35F-614F183CD742}"/>
    <cellStyle name="BodyStyleBoldRight" xfId="19" xr:uid="{F00B049A-C602-473B-904F-4A6A77C3EDEA}"/>
    <cellStyle name="BodyStyleWithBorder" xfId="24" xr:uid="{ABCE1EE6-119B-46AC-AEBF-607488EE363B}"/>
    <cellStyle name="BorderThinBlack" xfId="28" xr:uid="{8EE93EAD-4FB6-485B-99AA-A1C4E9F45242}"/>
    <cellStyle name="Comma" xfId="9" xr:uid="{BC5C5B09-39E1-4BFB-B80A-CF66A4F0BA13}"/>
    <cellStyle name="Comma [0]" xfId="10" xr:uid="{4B7680F2-039A-4CBA-B881-13654F0BF76D}"/>
    <cellStyle name="Currency" xfId="4" xr:uid="{5521C527-1DBE-47C1-8FCF-F9D055B76964}"/>
    <cellStyle name="Currency [0]" xfId="8" xr:uid="{42A3F8F7-2A0E-44ED-90CC-F8DA59D9F15D}"/>
    <cellStyle name="Currency 2" xfId="7" xr:uid="{7F970FA0-E968-42C5-875B-2E44FA59C3DD}"/>
    <cellStyle name="DateStyle" xfId="21" xr:uid="{D8665BC0-C578-41C6-8B4C-75D6E20BB054}"/>
    <cellStyle name="DateTimeStyle" xfId="22" xr:uid="{62F7D4EF-377D-4A60-B25D-2454109608D3}"/>
    <cellStyle name="Decimal" xfId="23" xr:uid="{DD808C63-F9EE-4F21-9DEB-27F25BE6719D}"/>
    <cellStyle name="DecimalWithBorder" xfId="27" xr:uid="{C968BE01-EBE5-460F-A71D-EEAF54712AA8}"/>
    <cellStyle name="EuroCurrency" xfId="20" xr:uid="{B2A2AD81-9612-4FE5-AC44-BFA588D838FB}"/>
    <cellStyle name="EuroCurrencyWithBorder" xfId="25" xr:uid="{2CA9D56B-7A57-4211-A5A3-74F291A886E3}"/>
    <cellStyle name="HeaderStyle" xfId="12" xr:uid="{E917B0AA-009F-4237-A660-4F5FDC7F2A82}"/>
    <cellStyle name="HeaderSubTop" xfId="16" xr:uid="{6E2EA6D5-F4B3-4EBA-88D8-38BCCABA7F58}"/>
    <cellStyle name="HeaderSubTopNoBold" xfId="17" xr:uid="{8440347A-ADBD-403C-9919-0B9BDEBB5CB7}"/>
    <cellStyle name="HeaderTopBuyer" xfId="13" xr:uid="{CEC304CD-FA35-49D6-8F3A-0148D71CA292}"/>
    <cellStyle name="HeaderTopStyle" xfId="14" xr:uid="{4A8CD5A9-275C-44A5-BB23-2C024BCCCE98}"/>
    <cellStyle name="HeaderTopStyleAlignRight" xfId="15" xr:uid="{768A3571-D88C-4B54-BDF9-4A8326B1B76C}"/>
    <cellStyle name="MainTitle" xfId="11" xr:uid="{B9652B96-227E-4126-9ED9-ED1B6A9E2E22}"/>
    <cellStyle name="Moneda" xfId="1" builtinId="4"/>
    <cellStyle name="Normal" xfId="0" builtinId="0"/>
    <cellStyle name="Normal 2" xfId="5" xr:uid="{997798F4-D2B3-4C98-A4E1-9AA7845F5F4E}"/>
    <cellStyle name="Numeric" xfId="3" xr:uid="{1F04D5B9-36E0-4FE1-BC06-A18BB2FF2463}"/>
    <cellStyle name="NumericWithBorder" xfId="26" xr:uid="{EA38412F-C6F7-4F2F-BB94-2ADB421DB094}"/>
    <cellStyle name="Percent" xfId="6" xr:uid="{7B79F042-1AD0-47A6-82C5-2CB304486FD0}"/>
  </cellStyles>
  <dxfs count="0"/>
  <tableStyles count="0" defaultTableStyle="TableStyleMedium2" defaultPivotStyle="PivotStyleLight16"/>
  <colors>
    <mruColors>
      <color rgb="FFE5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1351644</xdr:colOff>
      <xdr:row>2</xdr:row>
      <xdr:rowOff>54428</xdr:rowOff>
    </xdr:from>
    <xdr:to>
      <xdr:col>4</xdr:col>
      <xdr:colOff>2278316</xdr:colOff>
      <xdr:row>2</xdr:row>
      <xdr:rowOff>657984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42E1388-5951-0C97-0EB8-3C7776E74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1" y="426357"/>
          <a:ext cx="926672" cy="6035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F332-6559-417A-B4A0-83608D496C29}">
  <sheetPr>
    <pageSetUpPr fitToPage="1"/>
  </sheetPr>
  <dimension ref="A2:E21"/>
  <sheetViews>
    <sheetView tabSelected="1" view="pageBreakPreview" topLeftCell="A10" zoomScale="115" zoomScaleNormal="80" zoomScaleSheetLayoutView="115" workbookViewId="0">
      <selection activeCell="H17" sqref="H17"/>
    </sheetView>
  </sheetViews>
  <sheetFormatPr baseColWidth="10" defaultRowHeight="15" x14ac:dyDescent="0.25"/>
  <cols>
    <col min="1" max="1" width="34.140625" customWidth="1"/>
    <col min="2" max="3" width="9.42578125" customWidth="1"/>
    <col min="5" max="5" width="36.140625" customWidth="1"/>
  </cols>
  <sheetData>
    <row r="2" spans="1:5" ht="15.75" thickBot="1" x14ac:dyDescent="0.3"/>
    <row r="3" spans="1:5" ht="52.5" customHeight="1" x14ac:dyDescent="0.25">
      <c r="A3" s="33" t="s">
        <v>0</v>
      </c>
      <c r="B3" s="34"/>
      <c r="C3" s="34"/>
      <c r="D3" s="34"/>
      <c r="E3" s="35"/>
    </row>
    <row r="4" spans="1:5" ht="18.95" customHeight="1" x14ac:dyDescent="0.25">
      <c r="A4" s="36" t="s">
        <v>52</v>
      </c>
      <c r="B4" s="37"/>
      <c r="C4" s="37"/>
      <c r="D4" s="37"/>
      <c r="E4" s="38"/>
    </row>
    <row r="5" spans="1:5" ht="18.95" customHeight="1" x14ac:dyDescent="0.25">
      <c r="A5" s="36" t="s">
        <v>1</v>
      </c>
      <c r="B5" s="37"/>
      <c r="C5" s="37"/>
      <c r="D5" s="37"/>
      <c r="E5" s="38"/>
    </row>
    <row r="6" spans="1:5" ht="9" customHeight="1" thickBot="1" x14ac:dyDescent="0.3">
      <c r="A6" s="39"/>
      <c r="B6" s="40"/>
      <c r="C6" s="40"/>
      <c r="D6" s="40"/>
      <c r="E6" s="41"/>
    </row>
    <row r="7" spans="1:5" ht="25.5" customHeight="1" x14ac:dyDescent="0.25">
      <c r="A7" s="42" t="s">
        <v>53</v>
      </c>
      <c r="B7" s="43"/>
      <c r="C7" s="43"/>
      <c r="D7" s="43"/>
      <c r="E7" s="44"/>
    </row>
    <row r="8" spans="1:5" x14ac:dyDescent="0.25">
      <c r="A8" s="2" t="s">
        <v>2</v>
      </c>
      <c r="B8" s="27">
        <v>45087462</v>
      </c>
      <c r="C8" s="28"/>
      <c r="D8" s="28"/>
      <c r="E8" s="29"/>
    </row>
    <row r="9" spans="1:5" ht="26.45" customHeight="1" x14ac:dyDescent="0.25">
      <c r="A9" s="2" t="s">
        <v>3</v>
      </c>
      <c r="B9" s="30" t="s">
        <v>54</v>
      </c>
      <c r="C9" s="31"/>
      <c r="D9" s="31"/>
      <c r="E9" s="32"/>
    </row>
    <row r="10" spans="1:5" ht="25.5" x14ac:dyDescent="0.25">
      <c r="A10" s="2" t="s">
        <v>4</v>
      </c>
      <c r="B10" s="27">
        <v>17990000</v>
      </c>
      <c r="C10" s="28"/>
      <c r="D10" s="28"/>
      <c r="E10" s="29"/>
    </row>
    <row r="11" spans="1:5" ht="41.45" customHeight="1" x14ac:dyDescent="0.25">
      <c r="A11" s="3" t="s">
        <v>5</v>
      </c>
      <c r="B11" s="24" t="s">
        <v>6</v>
      </c>
      <c r="C11" s="24" t="s">
        <v>7</v>
      </c>
      <c r="D11" s="4" t="s">
        <v>18</v>
      </c>
      <c r="E11" s="5" t="s">
        <v>8</v>
      </c>
    </row>
    <row r="12" spans="1:5" ht="77.099999999999994" customHeight="1" x14ac:dyDescent="0.25">
      <c r="A12" s="6" t="s">
        <v>9</v>
      </c>
      <c r="B12" s="7"/>
      <c r="C12" s="7" t="s">
        <v>10</v>
      </c>
      <c r="D12" s="7" t="s">
        <v>11</v>
      </c>
      <c r="E12" s="23" t="s">
        <v>50</v>
      </c>
    </row>
    <row r="13" spans="1:5" ht="41.1" customHeight="1" x14ac:dyDescent="0.25">
      <c r="A13" s="6" t="s">
        <v>12</v>
      </c>
      <c r="B13" s="7"/>
      <c r="C13" s="7" t="s">
        <v>10</v>
      </c>
      <c r="D13" s="7" t="s">
        <v>11</v>
      </c>
      <c r="E13" s="21"/>
    </row>
    <row r="14" spans="1:5" ht="41.1" customHeight="1" x14ac:dyDescent="0.25">
      <c r="A14" s="6" t="s">
        <v>21</v>
      </c>
      <c r="B14" s="7" t="s">
        <v>10</v>
      </c>
      <c r="C14" s="7"/>
      <c r="D14" s="7" t="s">
        <v>11</v>
      </c>
      <c r="E14" s="22"/>
    </row>
    <row r="15" spans="1:5" ht="41.1" customHeight="1" x14ac:dyDescent="0.25">
      <c r="A15" s="6" t="s">
        <v>19</v>
      </c>
      <c r="B15" s="7" t="s">
        <v>10</v>
      </c>
      <c r="C15" s="7"/>
      <c r="D15" s="7" t="s">
        <v>11</v>
      </c>
      <c r="E15" s="22"/>
    </row>
    <row r="16" spans="1:5" ht="57" customHeight="1" thickBot="1" x14ac:dyDescent="0.3">
      <c r="A16" s="9" t="s">
        <v>20</v>
      </c>
      <c r="B16" s="8"/>
      <c r="C16" s="8" t="s">
        <v>10</v>
      </c>
      <c r="D16" s="7" t="s">
        <v>11</v>
      </c>
      <c r="E16" s="26" t="s">
        <v>56</v>
      </c>
    </row>
    <row r="17" spans="1:5" ht="39.950000000000003" customHeight="1" x14ac:dyDescent="0.25">
      <c r="A17" s="25" t="s">
        <v>13</v>
      </c>
      <c r="B17" s="57" t="s">
        <v>11</v>
      </c>
      <c r="C17" s="58"/>
      <c r="D17" s="58"/>
      <c r="E17" s="59"/>
    </row>
    <row r="18" spans="1:5" ht="18.600000000000001" customHeight="1" x14ac:dyDescent="0.25">
      <c r="A18" s="45" t="s">
        <v>14</v>
      </c>
      <c r="B18" s="46"/>
      <c r="C18" s="46"/>
      <c r="D18" s="46"/>
      <c r="E18" s="47"/>
    </row>
    <row r="19" spans="1:5" ht="18.600000000000001" customHeight="1" x14ac:dyDescent="0.25">
      <c r="A19" s="48" t="s">
        <v>55</v>
      </c>
      <c r="B19" s="49"/>
      <c r="C19" s="49"/>
      <c r="D19" s="49"/>
      <c r="E19" s="50"/>
    </row>
    <row r="20" spans="1:5" x14ac:dyDescent="0.25">
      <c r="A20" s="55" t="s">
        <v>15</v>
      </c>
      <c r="B20" s="51" t="s">
        <v>51</v>
      </c>
      <c r="C20" s="51"/>
      <c r="D20" s="51"/>
      <c r="E20" s="52"/>
    </row>
    <row r="21" spans="1:5" ht="15.75" thickBot="1" x14ac:dyDescent="0.3">
      <c r="A21" s="56"/>
      <c r="B21" s="53"/>
      <c r="C21" s="53"/>
      <c r="D21" s="53"/>
      <c r="E21" s="54"/>
    </row>
  </sheetData>
  <mergeCells count="13">
    <mergeCell ref="B10:E10"/>
    <mergeCell ref="B17:E17"/>
    <mergeCell ref="A18:E18"/>
    <mergeCell ref="A19:E19"/>
    <mergeCell ref="B20:E21"/>
    <mergeCell ref="A20:A21"/>
    <mergeCell ref="B8:E8"/>
    <mergeCell ref="B9:E9"/>
    <mergeCell ref="A3:E3"/>
    <mergeCell ref="A4:E4"/>
    <mergeCell ref="A5:E5"/>
    <mergeCell ref="A6:E6"/>
    <mergeCell ref="A7:E7"/>
  </mergeCells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2D8D8-9F6F-4E46-9014-7EFFD4CCF6EE}">
  <dimension ref="A1:K15"/>
  <sheetViews>
    <sheetView workbookViewId="0">
      <selection activeCell="K4" sqref="K4"/>
    </sheetView>
  </sheetViews>
  <sheetFormatPr baseColWidth="10" defaultRowHeight="15" x14ac:dyDescent="0.25"/>
  <cols>
    <col min="2" max="2" width="22.85546875" customWidth="1"/>
    <col min="3" max="3" width="14.5703125" customWidth="1"/>
    <col min="4" max="4" width="13.140625" customWidth="1"/>
    <col min="5" max="5" width="12.5703125" bestFit="1" customWidth="1"/>
    <col min="6" max="6" width="13.85546875" customWidth="1"/>
    <col min="7" max="8" width="12.5703125" bestFit="1" customWidth="1"/>
    <col min="9" max="9" width="14.140625" customWidth="1"/>
    <col min="11" max="11" width="12.5703125" bestFit="1" customWidth="1"/>
  </cols>
  <sheetData>
    <row r="1" spans="1:11" ht="64.5" thickBot="1" x14ac:dyDescent="0.3">
      <c r="A1" s="10" t="s">
        <v>16</v>
      </c>
      <c r="B1" s="1" t="s">
        <v>17</v>
      </c>
      <c r="C1" s="13" t="s">
        <v>41</v>
      </c>
      <c r="D1" s="13" t="s">
        <v>42</v>
      </c>
      <c r="E1" s="13" t="s">
        <v>43</v>
      </c>
      <c r="F1" s="13" t="s">
        <v>44</v>
      </c>
      <c r="G1" s="13" t="s">
        <v>45</v>
      </c>
      <c r="H1" s="13" t="s">
        <v>46</v>
      </c>
      <c r="I1" s="16" t="s">
        <v>47</v>
      </c>
      <c r="J1" s="16" t="s">
        <v>48</v>
      </c>
      <c r="K1" s="16" t="s">
        <v>49</v>
      </c>
    </row>
    <row r="2" spans="1:11" ht="15.75" thickBot="1" x14ac:dyDescent="0.3">
      <c r="A2" s="11" t="s">
        <v>22</v>
      </c>
      <c r="B2" s="12" t="s">
        <v>27</v>
      </c>
      <c r="C2" s="17">
        <v>13550000</v>
      </c>
      <c r="D2" s="17">
        <v>15387000</v>
      </c>
      <c r="E2" s="17">
        <v>15200000</v>
      </c>
      <c r="F2" s="17">
        <v>15100000</v>
      </c>
      <c r="G2" s="17">
        <v>15300000</v>
      </c>
      <c r="H2" s="17">
        <v>15387414</v>
      </c>
      <c r="I2" s="19">
        <f>+MEDIAN(C2,D2,E2,F2,G2,H2)</f>
        <v>15250000</v>
      </c>
      <c r="J2" s="19">
        <f>+_xlfn.STDEV.S(C2:I2)</f>
        <v>658345.5093818428</v>
      </c>
      <c r="K2" s="20">
        <f>+I2-J2</f>
        <v>14591654.490618158</v>
      </c>
    </row>
    <row r="3" spans="1:11" ht="15.75" thickBot="1" x14ac:dyDescent="0.3">
      <c r="A3" s="11">
        <v>2</v>
      </c>
      <c r="B3" s="12" t="s">
        <v>28</v>
      </c>
      <c r="C3" s="17">
        <v>3167586</v>
      </c>
      <c r="D3" s="17">
        <v>3167000</v>
      </c>
      <c r="E3" s="17">
        <v>2860000</v>
      </c>
      <c r="F3" s="17">
        <v>2900000</v>
      </c>
      <c r="G3" s="17">
        <v>2900000</v>
      </c>
      <c r="H3" s="17">
        <v>3167586</v>
      </c>
      <c r="I3" s="19">
        <f t="shared" ref="I3:I15" si="0">+MEDIAN(C3,D3,E3,F3,G3,H3)</f>
        <v>3033500</v>
      </c>
      <c r="J3" s="19">
        <f t="shared" ref="J3:J15" si="1">+_xlfn.STDEV.S(C3:I3)</f>
        <v>141015.21042240865</v>
      </c>
      <c r="K3" s="20">
        <f t="shared" ref="K3:K15" si="2">+I3-J3</f>
        <v>2892484.7895775912</v>
      </c>
    </row>
    <row r="4" spans="1:11" ht="26.25" thickBot="1" x14ac:dyDescent="0.3">
      <c r="A4" s="11">
        <v>3</v>
      </c>
      <c r="B4" s="12" t="s">
        <v>29</v>
      </c>
      <c r="C4" s="17">
        <v>6004608</v>
      </c>
      <c r="D4" s="17">
        <v>5815000</v>
      </c>
      <c r="E4" s="17">
        <v>6004600</v>
      </c>
      <c r="F4" s="17">
        <v>5500000</v>
      </c>
      <c r="G4" s="17">
        <v>6000000</v>
      </c>
      <c r="H4" s="17">
        <v>6004608</v>
      </c>
      <c r="I4" s="19">
        <f t="shared" si="0"/>
        <v>6002300</v>
      </c>
      <c r="J4" s="19">
        <f t="shared" si="1"/>
        <v>191650.20317532372</v>
      </c>
      <c r="K4" s="20">
        <f t="shared" si="2"/>
        <v>5810649.796824676</v>
      </c>
    </row>
    <row r="5" spans="1:11" ht="26.25" thickBot="1" x14ac:dyDescent="0.3">
      <c r="A5" s="14" t="s">
        <v>23</v>
      </c>
      <c r="B5" s="15" t="s">
        <v>30</v>
      </c>
      <c r="C5" s="18">
        <v>7850000</v>
      </c>
      <c r="D5" s="18">
        <v>10622000</v>
      </c>
      <c r="E5" s="18">
        <v>10640000</v>
      </c>
      <c r="F5" s="18">
        <v>8300000</v>
      </c>
      <c r="G5" s="18">
        <v>10800000</v>
      </c>
      <c r="H5" s="17">
        <v>10948000</v>
      </c>
      <c r="I5" s="19">
        <f t="shared" si="0"/>
        <v>10631000</v>
      </c>
      <c r="J5" s="19">
        <f t="shared" si="1"/>
        <v>1306369.5787144154</v>
      </c>
      <c r="K5" s="20">
        <f t="shared" si="2"/>
        <v>9324630.4212855846</v>
      </c>
    </row>
    <row r="6" spans="1:11" ht="15.75" thickBot="1" x14ac:dyDescent="0.3">
      <c r="A6" s="11">
        <v>4</v>
      </c>
      <c r="B6" s="12" t="s">
        <v>31</v>
      </c>
      <c r="C6" s="17">
        <v>2915000</v>
      </c>
      <c r="D6" s="17">
        <v>2855000</v>
      </c>
      <c r="E6" s="17">
        <v>2668000</v>
      </c>
      <c r="F6" s="17">
        <v>2600000</v>
      </c>
      <c r="G6" s="17">
        <v>2900000</v>
      </c>
      <c r="H6" s="17">
        <v>2915500</v>
      </c>
      <c r="I6" s="19">
        <f t="shared" si="0"/>
        <v>2877500</v>
      </c>
      <c r="J6" s="19">
        <f t="shared" si="1"/>
        <v>129466.16583199678</v>
      </c>
      <c r="K6" s="20">
        <f t="shared" si="2"/>
        <v>2748033.8341680034</v>
      </c>
    </row>
    <row r="7" spans="1:11" ht="26.25" thickBot="1" x14ac:dyDescent="0.3">
      <c r="A7" s="11">
        <v>5</v>
      </c>
      <c r="B7" s="12" t="s">
        <v>32</v>
      </c>
      <c r="C7" s="17">
        <v>1403014</v>
      </c>
      <c r="D7" s="17">
        <v>1200000</v>
      </c>
      <c r="E7" s="17">
        <v>1188000</v>
      </c>
      <c r="F7" s="17">
        <v>1260000</v>
      </c>
      <c r="G7" s="17">
        <v>1376000</v>
      </c>
      <c r="H7" s="17">
        <v>1403014</v>
      </c>
      <c r="I7" s="19">
        <f t="shared" si="0"/>
        <v>1318000</v>
      </c>
      <c r="J7" s="19">
        <f t="shared" si="1"/>
        <v>92320.313242226694</v>
      </c>
      <c r="K7" s="20">
        <f t="shared" si="2"/>
        <v>1225679.6867577734</v>
      </c>
    </row>
    <row r="8" spans="1:11" ht="15.75" thickBot="1" x14ac:dyDescent="0.3">
      <c r="A8" s="11" t="s">
        <v>24</v>
      </c>
      <c r="B8" s="12" t="s">
        <v>33</v>
      </c>
      <c r="C8" s="17">
        <v>133827</v>
      </c>
      <c r="D8" s="17">
        <v>80000</v>
      </c>
      <c r="E8" s="17">
        <v>98000</v>
      </c>
      <c r="F8" s="17">
        <v>110000</v>
      </c>
      <c r="G8" s="17">
        <v>130000</v>
      </c>
      <c r="H8" s="17">
        <v>133827</v>
      </c>
      <c r="I8" s="19">
        <f t="shared" si="0"/>
        <v>120000</v>
      </c>
      <c r="J8" s="19">
        <f t="shared" si="1"/>
        <v>20403.638383526435</v>
      </c>
      <c r="K8" s="20">
        <f t="shared" si="2"/>
        <v>99596.361616473558</v>
      </c>
    </row>
    <row r="9" spans="1:11" ht="15.75" thickBot="1" x14ac:dyDescent="0.3">
      <c r="A9" s="11">
        <v>6</v>
      </c>
      <c r="B9" s="12" t="s">
        <v>34</v>
      </c>
      <c r="C9" s="17">
        <v>462560</v>
      </c>
      <c r="D9" s="17">
        <v>380000</v>
      </c>
      <c r="E9" s="17">
        <v>418000</v>
      </c>
      <c r="F9" s="17">
        <v>395000</v>
      </c>
      <c r="G9" s="17">
        <v>420000</v>
      </c>
      <c r="H9" s="17">
        <v>462561</v>
      </c>
      <c r="I9" s="19">
        <f t="shared" si="0"/>
        <v>419000</v>
      </c>
      <c r="J9" s="19">
        <f t="shared" si="1"/>
        <v>31120.50985244603</v>
      </c>
      <c r="K9" s="20">
        <f t="shared" si="2"/>
        <v>387879.49014755397</v>
      </c>
    </row>
    <row r="10" spans="1:11" ht="26.25" thickBot="1" x14ac:dyDescent="0.3">
      <c r="A10" s="11">
        <v>7</v>
      </c>
      <c r="B10" s="12" t="s">
        <v>35</v>
      </c>
      <c r="C10" s="17">
        <v>327068</v>
      </c>
      <c r="D10" s="17">
        <v>327000</v>
      </c>
      <c r="E10" s="17">
        <v>320000</v>
      </c>
      <c r="F10" s="17">
        <v>300000</v>
      </c>
      <c r="G10" s="17">
        <v>327000</v>
      </c>
      <c r="H10" s="17">
        <v>327068</v>
      </c>
      <c r="I10" s="19">
        <f t="shared" si="0"/>
        <v>327000</v>
      </c>
      <c r="J10" s="19">
        <f t="shared" si="1"/>
        <v>10117.51691727909</v>
      </c>
      <c r="K10" s="20">
        <f t="shared" si="2"/>
        <v>316882.48308272089</v>
      </c>
    </row>
    <row r="11" spans="1:11" ht="15.75" thickBot="1" x14ac:dyDescent="0.3">
      <c r="A11" s="11" t="s">
        <v>25</v>
      </c>
      <c r="B11" s="12" t="s">
        <v>36</v>
      </c>
      <c r="C11" s="17">
        <v>425440</v>
      </c>
      <c r="D11" s="17">
        <v>365000</v>
      </c>
      <c r="E11" s="17">
        <v>418000</v>
      </c>
      <c r="F11" s="17">
        <v>392000</v>
      </c>
      <c r="G11" s="17">
        <v>425000</v>
      </c>
      <c r="H11" s="17">
        <v>425440</v>
      </c>
      <c r="I11" s="19">
        <f t="shared" si="0"/>
        <v>421500</v>
      </c>
      <c r="J11" s="19">
        <f t="shared" si="1"/>
        <v>23260.223558684898</v>
      </c>
      <c r="K11" s="20">
        <f t="shared" si="2"/>
        <v>398239.77644131507</v>
      </c>
    </row>
    <row r="12" spans="1:11" ht="15.75" thickBot="1" x14ac:dyDescent="0.3">
      <c r="A12" s="11">
        <v>8</v>
      </c>
      <c r="B12" s="12" t="s">
        <v>37</v>
      </c>
      <c r="C12" s="17">
        <v>321300</v>
      </c>
      <c r="D12" s="17">
        <v>150000</v>
      </c>
      <c r="E12" s="17">
        <v>288000</v>
      </c>
      <c r="F12" s="17">
        <v>278000</v>
      </c>
      <c r="G12" s="17">
        <v>300000</v>
      </c>
      <c r="H12" s="17">
        <v>321300</v>
      </c>
      <c r="I12" s="19">
        <f t="shared" si="0"/>
        <v>294000</v>
      </c>
      <c r="J12" s="19">
        <f t="shared" si="1"/>
        <v>59115.081469476572</v>
      </c>
      <c r="K12" s="20">
        <f t="shared" si="2"/>
        <v>234884.91853052343</v>
      </c>
    </row>
    <row r="13" spans="1:11" ht="15.75" thickBot="1" x14ac:dyDescent="0.3">
      <c r="A13" s="11">
        <v>9</v>
      </c>
      <c r="B13" s="12" t="s">
        <v>38</v>
      </c>
      <c r="C13" s="17">
        <v>767961</v>
      </c>
      <c r="D13" s="17">
        <v>750000</v>
      </c>
      <c r="E13" s="17">
        <v>620000</v>
      </c>
      <c r="F13" s="17">
        <v>710000</v>
      </c>
      <c r="G13" s="17">
        <v>767000</v>
      </c>
      <c r="H13" s="17">
        <v>767961</v>
      </c>
      <c r="I13" s="19">
        <f t="shared" si="0"/>
        <v>758500</v>
      </c>
      <c r="J13" s="19">
        <f t="shared" si="1"/>
        <v>54501.186795728187</v>
      </c>
      <c r="K13" s="20">
        <f t="shared" si="2"/>
        <v>703998.81320427184</v>
      </c>
    </row>
    <row r="14" spans="1:11" ht="26.25" thickBot="1" x14ac:dyDescent="0.3">
      <c r="A14" s="11" t="s">
        <v>26</v>
      </c>
      <c r="B14" s="12" t="s">
        <v>39</v>
      </c>
      <c r="C14" s="17">
        <v>666400</v>
      </c>
      <c r="D14" s="17">
        <v>556000</v>
      </c>
      <c r="E14" s="17">
        <v>436000</v>
      </c>
      <c r="F14" s="17">
        <v>580000</v>
      </c>
      <c r="G14" s="17">
        <v>666000</v>
      </c>
      <c r="H14" s="17">
        <v>666400</v>
      </c>
      <c r="I14" s="19">
        <f t="shared" si="0"/>
        <v>623000</v>
      </c>
      <c r="J14" s="19">
        <f t="shared" si="1"/>
        <v>84586.670119498056</v>
      </c>
      <c r="K14" s="20">
        <f t="shared" si="2"/>
        <v>538413.32988050196</v>
      </c>
    </row>
    <row r="15" spans="1:11" ht="26.25" thickBot="1" x14ac:dyDescent="0.3">
      <c r="A15" s="11">
        <v>10</v>
      </c>
      <c r="B15" s="12" t="s">
        <v>40</v>
      </c>
      <c r="C15" s="17">
        <v>1618400</v>
      </c>
      <c r="D15" s="17">
        <v>1200000</v>
      </c>
      <c r="E15" s="17">
        <v>1440000</v>
      </c>
      <c r="F15" s="17">
        <v>1360000</v>
      </c>
      <c r="G15" s="17">
        <v>1580000</v>
      </c>
      <c r="H15" s="17">
        <v>1618400</v>
      </c>
      <c r="I15" s="19">
        <f t="shared" si="0"/>
        <v>1510000</v>
      </c>
      <c r="J15" s="19">
        <f t="shared" si="1"/>
        <v>154624.09102015613</v>
      </c>
      <c r="K15" s="20">
        <f t="shared" si="2"/>
        <v>1355375.9089798438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NATURAL DE COLOMBIA SAS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Gutierrez Velasco</dc:creator>
  <cp:lastModifiedBy>Cindy Viviana Garrido Rincon</cp:lastModifiedBy>
  <cp:lastPrinted>2022-11-09T20:01:12Z</cp:lastPrinted>
  <dcterms:created xsi:type="dcterms:W3CDTF">2022-07-19T19:06:07Z</dcterms:created>
  <dcterms:modified xsi:type="dcterms:W3CDTF">2025-02-14T13:55:57Z</dcterms:modified>
</cp:coreProperties>
</file>